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Override PartName="/xl/worksheets/sheet13.xml" ContentType="application/vnd.openxmlformats-officedocument.spreadsheetml.worksheet+xml"/>
  <Override PartName="/xl/tables/table12.xml" ContentType="application/vnd.openxmlformats-officedocument.spreadsheetml.table+xml"/>
  <Override PartName="/xl/worksheets/sheet14.xml" ContentType="application/vnd.openxmlformats-officedocument.spreadsheetml.worksheet+xml"/>
  <Override PartName="/xl/tables/table13.xml" ContentType="application/vnd.openxmlformats-officedocument.spreadsheetml.table+xml"/>
  <Override PartName="/xl/worksheets/sheet15.xml" ContentType="application/vnd.openxmlformats-officedocument.spreadsheetml.worksheet+xml"/>
  <Override PartName="/xl/tables/table14.xml" ContentType="application/vnd.openxmlformats-officedocument.spreadsheetml.table+xml"/>
  <Override PartName="/xl/worksheets/sheet16.xml" ContentType="application/vnd.openxmlformats-officedocument.spreadsheetml.worksheet+xml"/>
  <Override PartName="/xl/tables/table15.xml" ContentType="application/vnd.openxmlformats-officedocument.spreadsheetml.table+xml"/>
  <Override PartName="/xl/worksheets/sheet17.xml" ContentType="application/vnd.openxmlformats-officedocument.spreadsheetml.worksheet+xml"/>
  <Override PartName="/xl/tables/table16.xml" ContentType="application/vnd.openxmlformats-officedocument.spreadsheetml.table+xml"/>
  <Override PartName="/xl/worksheets/sheet18.xml" ContentType="application/vnd.openxmlformats-officedocument.spreadsheetml.worksheet+xml"/>
  <Override PartName="/xl/tables/table17.xml" ContentType="application/vnd.openxmlformats-officedocument.spreadsheetml.table+xml"/>
  <Override PartName="/xl/worksheets/sheet19.xml" ContentType="application/vnd.openxmlformats-officedocument.spreadsheetml.worksheet+xml"/>
  <Override PartName="/xl/tables/table18.xml" ContentType="application/vnd.openxmlformats-officedocument.spreadsheetml.table+xml"/>
  <Override PartName="/xl/worksheets/sheet20.xml" ContentType="application/vnd.openxmlformats-officedocument.spreadsheetml.worksheet+xml"/>
  <Override PartName="/xl/tables/table19.xml" ContentType="application/vnd.openxmlformats-officedocument.spreadsheetml.table+xml"/>
  <Override PartName="/xl/worksheets/sheet21.xml" ContentType="application/vnd.openxmlformats-officedocument.spreadsheetml.worksheet+xml"/>
  <Override PartName="/xl/tables/table2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officeDocument" Target="/xl/workbook.xml" Id="Rcc9572edfd33446b" /><Relationship Id="rIdCore1" Type="http://schemas.openxmlformats.org/package/2006/relationships/metadata/core-properties" Target="docProps/core.xml"/><Relationship Id="rIdApp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tart" sheetId="1" r:id="R89193a109cfe47cc"/>
    <sheet name="Applicability" sheetId="2" r:id="R9a161b2c7a344bf2"/>
    <sheet name="Work plan" sheetId="3" r:id="R7b697f82bf5f448b"/>
    <sheet name="Data flows" sheetId="4" r:id="Rfbc31a6558b04072"/>
    <sheet name="Control tests" sheetId="5" r:id="R084cbb1a40314df3"/>
    <sheet name="Evidence" sheetId="6" r:id="R09fbf43e02314f91"/>
    <sheet name="Findings" sheetId="7" r:id="R0843e954fff74399"/>
    <sheet name="Notices" sheetId="8" r:id="R452bfd1f474d48d4"/>
    <sheet name="Recurring duties" sheetId="9" r:id="R006b04e4af97452c"/>
    <sheet name="Activity permits" sheetId="10" r:id="R2ecd38d679ff4f09"/>
    <sheet name="Handover" sheetId="11" r:id="Rdabb938bf7ff46c5"/>
    <sheet name="Review log" sheetId="12" r:id="R2109a45aaa404721"/>
    <sheet name="Sources" sheetId="13" r:id="R4c87cf5dd75b492f"/>
    <sheet name="Clause matrix" sheetId="14" r:id="R9fa19c48bab04d4e"/>
    <sheet name="Scope decisions" sheetId="15" r:id="Rec71429e41e34e78"/>
    <sheet name="Edition record" sheetId="16" r:id="R80890836815a4d6d"/>
    <sheet name="Preparation" sheetId="17" r:id="R0507dbc851484f32"/>
    <sheet name="Uncertainty" sheetId="18" r:id="R951d78502edb43b8"/>
    <sheet name="Requirements" sheetId="19" r:id="Rfd888cc4c13b4edf"/>
    <sheet name="Field record" sheetId="20" r:id="Rc8dc7c261b024a12"/>
    <sheet name="Assessment prep" sheetId="21" r:id="R673d295d060c4b34"/>
  </sheets>
  <definedNames>
    <definedName name="ProcedureIDs">'Control tests'!$A$5:$A$45</definedName>
    <definedName name="_xlnm.Print_Area" localSheetId="0">'Start'!$A$1:$F$45</definedName>
    <definedName name="_xlnm.Print_Area" localSheetId="1">'Applicability'!$A$1:$L$18</definedName>
    <definedName name="_xlnm.Print_Titles" localSheetId="1">'Applicability'!$4:$4,'Applicability'!$A:$A</definedName>
    <definedName name="_xlnm.Print_Area" localSheetId="2">'Work plan'!$A$1:$P$24</definedName>
    <definedName name="_xlnm.Print_Titles" localSheetId="2">'Work plan'!$4:$4,'Work plan'!$A:$A</definedName>
    <definedName name="_xlnm.Print_Area" localSheetId="3">'Data flows'!$A$1:$K$16</definedName>
    <definedName name="_xlnm.Print_Titles" localSheetId="3">'Data flows'!$4:$4,'Data flows'!$A:$A</definedName>
    <definedName name="_xlnm.Print_Area" localSheetId="4">'Control tests'!$A$1:$V$45</definedName>
    <definedName name="_xlnm.Print_Titles" localSheetId="4">'Control tests'!$4:$4,'Control tests'!$A:$A</definedName>
    <definedName name="_xlnm.Print_Area" localSheetId="5">'Evidence'!$A$1:$K$20</definedName>
    <definedName name="_xlnm.Print_Titles" localSheetId="5">'Evidence'!$4:$4,'Evidence'!$A:$A</definedName>
    <definedName name="_xlnm.Print_Area" localSheetId="6">'Findings'!$A$1:$Q$14</definedName>
    <definedName name="_xlnm.Print_Titles" localSheetId="6">'Findings'!$4:$4,'Findings'!$A:$A</definedName>
    <definedName name="_xlnm.Print_Area" localSheetId="7">'Notices'!$A$1:$K$13</definedName>
    <definedName name="_xlnm.Print_Titles" localSheetId="7">'Notices'!$4:$4,'Notices'!$A:$A</definedName>
    <definedName name="_xlnm.Print_Area" localSheetId="8">'Recurring duties'!$A$1:$J$22</definedName>
    <definedName name="_xlnm.Print_Titles" localSheetId="8">'Recurring duties'!$4:$4,'Recurring duties'!$A:$A</definedName>
    <definedName name="_xlnm.Print_Area" localSheetId="9">'Activity permits'!$A$1:$J$9</definedName>
    <definedName name="_xlnm.Print_Titles" localSheetId="9">'Activity permits'!$4:$4,'Activity permits'!$A:$A</definedName>
    <definedName name="_xlnm.Print_Area" localSheetId="10">'Handover'!$A$1:$H$12</definedName>
    <definedName name="_xlnm.Print_Titles" localSheetId="10">'Handover'!$4:$4,'Handover'!$A:$A</definedName>
    <definedName name="_xlnm.Print_Area" localSheetId="11">'Review log'!$A$1:$I$31</definedName>
    <definedName name="_xlnm.Print_Titles" localSheetId="11">'Review log'!$4:$4,'Review log'!$A:$A</definedName>
    <definedName name="_xlnm.Print_Area" localSheetId="12">'Sources'!$A$1:$K$27</definedName>
    <definedName name="_xlnm.Print_Titles" localSheetId="12">'Sources'!$4:$4,'Sources'!$A:$A</definedName>
    <definedName name="_xlnm.Print_Area" localSheetId="13">'Clause matrix'!$A$1:$O$473</definedName>
    <definedName name="_xlnm.Print_Titles" localSheetId="13">'Clause matrix'!$4:$4,'Clause matrix'!$A:$A</definedName>
    <definedName name="_xlnm.Print_Area" localSheetId="14">'Scope decisions'!$A$1:$I$8</definedName>
    <definedName name="_xlnm.Print_Titles" localSheetId="14">'Scope decisions'!$4:$4,'Scope decisions'!$A:$A</definedName>
    <definedName name="_xlnm.Print_Area" localSheetId="15">'Edition record'!$A$1:$H$8</definedName>
    <definedName name="_xlnm.Print_Titles" localSheetId="15">'Edition record'!$4:$4,'Edition record'!$A:$A</definedName>
    <definedName name="_xlnm.Print_Area" localSheetId="16">'Preparation'!$A$1:$O$23</definedName>
    <definedName name="_xlnm.Print_Titles" localSheetId="16">'Preparation'!$4:$4,'Preparation'!$A:$A</definedName>
    <definedName name="_xlnm.Print_Area" localSheetId="17">'Uncertainty'!$A$1:$M$23</definedName>
    <definedName name="_xlnm.Print_Titles" localSheetId="17">'Uncertainty'!$4:$4,'Uncertainty'!$A:$A</definedName>
    <definedName name="_xlnm.Print_Area" localSheetId="18">'Requirements'!$A$1:$M$475</definedName>
    <definedName name="_xlnm.Print_Titles" localSheetId="18">'Requirements'!$4:$4,'Requirements'!$A:$A</definedName>
    <definedName name="_xlnm.Print_Area" localSheetId="19">'Field record'!$A$1:$B$28</definedName>
    <definedName name="_xlnm.Print_Titles" localSheetId="19">'Field record'!$4:$5</definedName>
    <definedName name="_xlnm.Print_Area" localSheetId="20">'Assessment prep'!$A$1:$N$37</definedName>
    <definedName name="_xlnm.Print_Titles" localSheetId="20">'Assessment prep'!$4:$4,'Assessment prep'!$A:$A</definedName>
  </definedNames>
</workbook>
</file>

<file path=xl/sharedStrings.xml><?xml version="1.0" encoding="utf-8"?>
<x:sst xmlns:x="http://schemas.openxmlformats.org/spreadsheetml/2006/main"/>
</file>

<file path=xl/styles.xml><?xml version="1.0" encoding="utf-8"?>
<styleSheet xmlns="http://schemas.openxmlformats.org/spreadsheetml/2006/main">
  <numFmts count="2">
    <numFmt numFmtId="200" formatCode="yyyy-mm-dd"/>
    <numFmt numFmtId="201" formatCode="@"/>
  </numFmts>
  <fonts count="6">
    <font>
      <sz val="11"/>
      <name val="Carlito"/>
    </font>
    <font>
      <sz val="11"/>
      <color rgb="FF172D3A"/>
      <name val="Arial"/>
    </font>
    <font>
      <b/>
      <sz val="17"/>
      <color rgb="FFFFFFFF"/>
      <name val="Arial"/>
    </font>
    <font>
      <u val="single"/>
      <sz val="11"/>
      <color rgb="FF075D80"/>
      <name val="Arial"/>
    </font>
    <font>
      <b/>
      <sz val="11"/>
      <color rgb="FFFFFFFF"/>
      <name val="Arial"/>
    </font>
    <font>
      <sz val="11"/>
      <color rgb="FF173B50"/>
      <name val="Arial"/>
    </font>
  </fonts>
  <fills count="9">
    <fill>
      <patternFill patternType="none"/>
    </fill>
    <fill>
      <patternFill patternType="gray125"/>
    </fill>
    <fill>
      <patternFill patternType="solid">
        <fgColor rgb="FF173B50"/>
      </patternFill>
    </fill>
    <fill>
      <patternFill patternType="solid">
        <fgColor rgb="FFE8F0F4"/>
      </patternFill>
    </fill>
    <fill>
      <patternFill patternType="solid">
        <fgColor rgb="FF244D63"/>
      </patternFill>
    </fill>
    <fill>
      <patternFill patternType="solid">
        <fgColor rgb="FFFFFFFF"/>
      </patternFill>
    </fill>
    <fill>
      <patternFill patternType="solid">
        <fgColor rgb="FFF1F5F7"/>
      </patternFill>
    </fill>
    <fill>
      <patternFill patternType="solid">
        <fgColor rgb="FFFFF4D7"/>
      </patternFill>
    </fill>
    <fill>
      <patternFill patternType="solid">
        <fgColor rgb="FFFFF0CB"/>
      </patternFill>
    </fill>
  </fills>
  <borders count="1">
    <border>
      <left/>
      <right/>
      <top/>
      <bottom/>
      <diagonal/>
    </border>
  </borders>
  <cellStyleXfs count="1">
    <xf numFmtId="0" fontId="0" fillId="0" borderId="0"/>
  </cellStyleXfs>
  <cellXfs count="69">
    <xf numFmtId="0" fontId="0" fillId="0" borderId="0" xfId="0"/>
    <xf numFmtId="0" fontId="1" fillId="0" borderId="0" xfId="0" applyNumberFormat="1" applyFont="1" applyFill="1" applyBorder="1"/>
    <xf numFmtId="0" fontId="1" fillId="0" borderId="0" xfId="0" applyNumberFormat="1" applyFont="1" applyFill="1" applyBorder="1" applyAlignment="1">
      <alignment wrapText="1"/>
    </xf>
    <xf numFmtId="0" fontId="1" fillId="0" borderId="0" xfId="0" applyNumberFormat="1" applyFont="1" applyFill="1" applyBorder="1" applyAlignment="1">
      <alignment vertical="top" wrapText="1"/>
    </xf>
    <xf numFmtId="0" fontId="1" fillId="2" borderId="0" xfId="0" applyNumberFormat="1" applyFont="1" applyFill="1" applyBorder="1" applyAlignment="1">
      <alignment vertical="top" wrapText="1"/>
    </xf>
    <xf numFmtId="0" fontId="2" fillId="2" borderId="0" xfId="0" applyNumberFormat="1" applyFont="1" applyFill="1" applyBorder="1" applyAlignment="1">
      <alignment vertical="top" wrapText="1"/>
    </xf>
    <xf numFmtId="0" fontId="2" fillId="2" borderId="0" xfId="0" applyNumberFormat="1" applyFont="1" applyFill="1" applyBorder="1" applyAlignment="1">
      <alignment vertical="center" wrapText="1"/>
    </xf>
    <xf numFmtId="0" fontId="1" fillId="3" borderId="0" xfId="0" applyNumberFormat="1" applyFont="1" applyFill="1" applyBorder="1" applyAlignment="1">
      <alignment vertical="top" wrapText="1"/>
    </xf>
    <xf numFmtId="0" fontId="3" fillId="0" borderId="0" xfId="0" applyNumberFormat="1" applyFont="1" applyFill="1" applyBorder="1" applyAlignment="1">
      <alignment vertical="top" wrapText="1"/>
    </xf>
    <xf numFmtId="0" fontId="3" fillId="0" borderId="0" xfId="0" applyNumberFormat="1" applyFont="1" applyFill="1" applyBorder="1" applyAlignment="1">
      <alignment vertical="top" wrapText="0"/>
    </xf>
    <xf numFmtId="0" fontId="3" fillId="0" borderId="0" xfId="0" applyNumberFormat="1" applyFont="1" applyFill="1" applyBorder="1" applyAlignment="1">
      <alignment vertical="center" wrapText="0"/>
    </xf>
    <xf numFmtId="0" fontId="1" fillId="4" borderId="0" xfId="0" applyNumberFormat="1" applyFont="1" applyFill="1" applyBorder="1" applyAlignment="1">
      <alignment vertical="top" wrapText="1"/>
    </xf>
    <xf numFmtId="0" fontId="4" fillId="4" borderId="0" xfId="0" applyNumberFormat="1" applyFont="1" applyFill="1" applyBorder="1" applyAlignment="1">
      <alignment vertical="top" wrapText="1"/>
    </xf>
    <xf numFmtId="0" fontId="4" fillId="4" borderId="0" xfId="0" applyNumberFormat="1" applyFont="1" applyFill="1" applyBorder="1" applyAlignment="1">
      <alignment horizontal="center" vertical="top" wrapText="1"/>
    </xf>
    <xf numFmtId="0" fontId="4" fillId="4" borderId="0" xfId="0" applyNumberFormat="1" applyFont="1" applyFill="1" applyBorder="1" applyAlignment="1">
      <alignment horizontal="center" vertical="center" wrapText="1"/>
    </xf>
    <xf numFmtId="0" fontId="1" fillId="5" borderId="0" xfId="0" applyNumberFormat="1" applyFont="1" applyFill="1" applyBorder="1" applyAlignment="1">
      <alignment vertical="top" wrapText="1"/>
    </xf>
    <xf numFmtId="0" fontId="1" fillId="6" borderId="0" xfId="0" applyNumberFormat="1" applyFont="1" applyFill="1" applyBorder="1" applyAlignment="1">
      <alignment vertical="top" wrapText="1"/>
    </xf>
    <xf numFmtId="0" fontId="1" fillId="7" borderId="0" xfId="0" applyNumberFormat="1" applyFont="1" applyFill="1" applyBorder="1" applyAlignment="1">
      <alignment vertical="top" wrapText="1"/>
    </xf>
    <xf numFmtId="200" fontId="1" fillId="7" borderId="0" xfId="0" applyNumberFormat="1" applyFont="1" applyFill="1" applyBorder="1" applyAlignment="1">
      <alignment vertical="top" wrapText="1"/>
    </xf>
    <xf numFmtId="200" fontId="1" fillId="6" borderId="0" xfId="0" applyNumberFormat="1" applyFont="1" applyFill="1" applyBorder="1" applyAlignment="1">
      <alignment vertical="top" wrapText="1"/>
    </xf>
    <xf numFmtId="200" fontId="1" fillId="5" borderId="0" xfId="0" applyNumberFormat="1" applyFont="1" applyFill="1" applyBorder="1" applyAlignment="1">
      <alignment vertical="top" wrapText="1"/>
    </xf>
    <xf numFmtId="201" fontId="1" fillId="7" borderId="0" xfId="0" applyNumberFormat="1" applyFont="1" applyFill="1" applyBorder="1" applyAlignment="1">
      <alignment vertical="top" wrapText="1"/>
    </xf>
    <xf numFmtId="0" fontId="5" fillId="3" borderId="0" xfId="0" applyNumberFormat="1" applyFont="1" applyFill="1" applyBorder="1" applyAlignment="1">
      <alignment vertical="top" wrapText="1"/>
    </xf>
    <xf numFmtId="200" fontId="0" fillId="0" borderId="0" xfId="0" applyNumberFormat="1" applyFont="1" applyFill="1" applyBorder="1"/>
    <xf numFmtId="0" fontId="3" fillId="0" borderId="0" xfId="0" applyNumberFormat="1" applyFont="1" applyFill="1" applyBorder="1" applyAlignment="1">
      <alignment vertical="center" wrapText="1"/>
    </xf>
    <xf numFmtId="0" fontId="0" fillId="0" borderId="0" xfId="0" applyNumberFormat="1" applyFont="1" applyFill="1" applyBorder="1" applyAlignment="1">
      <alignment wrapText="1"/>
    </xf>
    <xf numFmtId="200" fontId="0" fillId="0" borderId="0" xfId="0" applyNumberFormat="1" applyFont="1" applyFill="1" applyBorder="1" applyAlignment="1">
      <alignment wrapText="1"/>
    </xf>
    <xf numFmtId="200" fontId="1" fillId="0" borderId="0" xfId="0" applyNumberFormat="1" applyFont="1" applyFill="1" applyBorder="1" applyAlignment="1">
      <alignment wrapText="1"/>
    </xf>
    <xf numFmtId="200" fontId="1" fillId="0" borderId="0" xfId="0" applyNumberFormat="1" applyFont="1" applyFill="1" applyBorder="1" applyAlignment="1">
      <alignment vertical="top" wrapText="1"/>
    </xf>
    <xf numFmtId="0" fontId="1" fillId="8" borderId="0" xfId="0" applyNumberFormat="1" applyFont="1" applyFill="1" applyBorder="1" applyAlignment="1">
      <alignment vertical="top" wrapText="1"/>
    </xf>
    <xf numFmtId="0" fontId="0" fillId="8" borderId="0" xfId="0" applyNumberFormat="1" applyFont="1" applyFill="1" applyBorder="1"/>
    <xf numFmtId="0" fontId="0" fillId="8" borderId="0" xfId="0" applyNumberFormat="1" applyFont="1" applyFill="1" applyBorder="1" applyAlignment="1">
      <alignment wrapText="1"/>
    </xf>
    <xf numFmtId="0" fontId="1" fillId="7" borderId="0" xfId="0" applyNumberFormat="1" applyFont="1" applyFill="1" applyBorder="1" applyAlignment="1" applyProtection="1">
      <alignment vertical="top" wrapText="1"/>
      <protection locked="0"/>
    </xf>
    <xf numFmtId="0" fontId="1" fillId="3" borderId="0" xfId="0" applyNumberFormat="1" applyFont="1" applyFill="1" applyBorder="1" applyAlignment="1" applyProtection="1">
      <alignment vertical="top" wrapText="1"/>
      <protection locked="0"/>
    </xf>
    <xf numFmtId="0" fontId="2" fillId="2" borderId="0" xfId="0" applyNumberFormat="1" applyFont="1" applyFill="1" applyBorder="1" applyAlignment="1" applyProtection="1">
      <alignment vertical="center" wrapText="1"/>
      <protection locked="0"/>
    </xf>
    <xf numFmtId="0" fontId="1" fillId="0" borderId="0" xfId="0" applyNumberFormat="1" applyFont="1" applyFill="1" applyBorder="1" applyAlignment="1" applyProtection="1">
      <alignment vertical="top" wrapText="1"/>
      <protection locked="0"/>
    </xf>
    <xf numFmtId="0" fontId="3" fillId="0" borderId="0" xfId="0" applyNumberFormat="1" applyFont="1" applyFill="1" applyBorder="1" applyAlignment="1" applyProtection="1">
      <alignment vertical="center" wrapText="0"/>
      <protection locked="0"/>
    </xf>
    <xf numFmtId="0" fontId="4" fillId="4" borderId="0" xfId="0" applyNumberFormat="1" applyFont="1" applyFill="1" applyBorder="1" applyAlignment="1" applyProtection="1">
      <alignment horizontal="center" vertical="center" wrapText="1"/>
      <protection locked="0"/>
    </xf>
    <xf numFmtId="0" fontId="1" fillId="6" borderId="0" xfId="0" applyNumberFormat="1" applyFont="1" applyFill="1" applyBorder="1" applyAlignment="1" applyProtection="1">
      <alignment vertical="top" wrapText="1"/>
      <protection locked="0"/>
    </xf>
    <xf numFmtId="200" fontId="1" fillId="7" borderId="0" xfId="0" applyNumberFormat="1" applyFont="1" applyFill="1" applyBorder="1" applyAlignment="1" applyProtection="1">
      <alignment vertical="top" wrapText="1"/>
      <protection locked="0"/>
    </xf>
    <xf numFmtId="0" fontId="1" fillId="5" borderId="0" xfId="0" applyNumberFormat="1" applyFont="1" applyFill="1" applyBorder="1" applyAlignment="1" applyProtection="1">
      <alignment vertical="top" wrapText="1"/>
      <protection locked="0"/>
    </xf>
    <xf numFmtId="201" fontId="1" fillId="7" borderId="0" xfId="0" applyNumberFormat="1" applyFont="1" applyFill="1" applyBorder="1" applyAlignment="1" applyProtection="1">
      <alignment vertical="top" wrapText="1"/>
      <protection locked="0"/>
    </xf>
    <xf numFmtId="0" fontId="2" fillId="2" borderId="0" xfId="0" applyNumberFormat="1" applyFont="1" applyFill="1" applyBorder="1" applyAlignment="1" applyProtection="1">
      <alignment vertical="center" wrapText="1"/>
      <protection locked="1"/>
    </xf>
    <xf numFmtId="0" fontId="1" fillId="3" borderId="0" xfId="0" applyNumberFormat="1" applyFont="1" applyFill="1" applyBorder="1" applyAlignment="1" applyProtection="1">
      <alignment vertical="top" wrapText="1"/>
      <protection locked="1"/>
    </xf>
    <xf numFmtId="0" fontId="3" fillId="0" borderId="0" xfId="0" applyNumberFormat="1" applyFont="1" applyFill="1" applyBorder="1" applyAlignment="1" applyProtection="1">
      <alignment vertical="top" wrapText="1"/>
      <protection locked="1"/>
    </xf>
    <xf numFmtId="0" fontId="4" fillId="4" borderId="0" xfId="0" applyNumberFormat="1" applyFont="1" applyFill="1" applyBorder="1" applyAlignment="1" applyProtection="1">
      <alignment vertical="top" wrapText="1"/>
      <protection locked="1"/>
    </xf>
    <xf numFmtId="0" fontId="1" fillId="0" borderId="0" xfId="0" applyNumberFormat="1" applyFont="1" applyFill="1" applyBorder="1" applyProtection="1">
      <protection locked="1"/>
    </xf>
    <xf numFmtId="0" fontId="1" fillId="0" borderId="0" xfId="0" applyNumberFormat="1" applyFont="1" applyFill="1" applyBorder="1" applyAlignment="1" applyProtection="1">
      <alignment vertical="top" wrapText="1"/>
      <protection locked="1"/>
    </xf>
    <xf numFmtId="0" fontId="1" fillId="7" borderId="0" xfId="0" applyNumberFormat="1" applyFont="1" applyFill="1" applyBorder="1" applyAlignment="1" applyProtection="1">
      <alignment vertical="top" wrapText="1"/>
      <protection locked="0"/>
    </xf>
    <xf numFmtId="0" fontId="1" fillId="3" borderId="0" xfId="0" applyNumberFormat="1" applyFont="1" applyFill="1" applyBorder="1" applyAlignment="1" applyProtection="1">
      <alignment vertical="top" wrapText="1"/>
      <protection locked="1"/>
    </xf>
    <xf numFmtId="0" fontId="2" fillId="2" borderId="0" xfId="0" applyNumberFormat="1" applyFont="1" applyFill="1" applyBorder="1" applyAlignment="1" applyProtection="1">
      <alignment vertical="center" wrapText="1"/>
      <protection locked="1"/>
    </xf>
    <xf numFmtId="0" fontId="1" fillId="0" borderId="0" xfId="0" applyNumberFormat="1" applyFont="1" applyFill="1" applyBorder="1" applyAlignment="1" applyProtection="1">
      <alignment vertical="top" wrapText="1"/>
      <protection locked="1"/>
    </xf>
    <xf numFmtId="0" fontId="3" fillId="0" borderId="0" xfId="0" applyNumberFormat="1" applyFont="1" applyFill="1" applyBorder="1" applyAlignment="1" applyProtection="1">
      <alignment vertical="center" wrapText="0"/>
      <protection locked="1"/>
    </xf>
    <xf numFmtId="0" fontId="4" fillId="4" borderId="0" xfId="0" applyNumberFormat="1" applyFont="1" applyFill="1" applyBorder="1" applyAlignment="1" applyProtection="1">
      <alignment horizontal="center" vertical="center" wrapText="1"/>
      <protection locked="1"/>
    </xf>
    <xf numFmtId="0" fontId="1" fillId="6" borderId="0" xfId="0" applyNumberFormat="1" applyFont="1" applyFill="1" applyBorder="1" applyAlignment="1" applyProtection="1">
      <alignment vertical="top" wrapText="1"/>
      <protection locked="1"/>
    </xf>
    <xf numFmtId="200" fontId="1" fillId="7" borderId="0" xfId="0" applyNumberFormat="1" applyFont="1" applyFill="1" applyBorder="1" applyAlignment="1" applyProtection="1">
      <alignment vertical="top" wrapText="1"/>
      <protection locked="0"/>
    </xf>
    <xf numFmtId="0" fontId="1" fillId="6" borderId="0" xfId="0" applyNumberFormat="1" applyFont="1" applyFill="1" applyBorder="1" applyAlignment="1" applyProtection="1">
      <alignment vertical="top" wrapText="1"/>
      <protection locked="1"/>
    </xf>
    <xf numFmtId="0" fontId="1" fillId="5" borderId="0" xfId="0" applyNumberFormat="1" applyFont="1" applyFill="1" applyBorder="1" applyAlignment="1" applyProtection="1">
      <alignment vertical="top" wrapText="1"/>
      <protection locked="1"/>
    </xf>
    <xf numFmtId="0" fontId="1" fillId="5" borderId="0" xfId="0" applyNumberFormat="1" applyFont="1" applyFill="1" applyBorder="1" applyAlignment="1" applyProtection="1">
      <alignment vertical="top" wrapText="1"/>
      <protection locked="1"/>
    </xf>
    <xf numFmtId="0" fontId="3" fillId="0" borderId="0" xfId="0" applyNumberFormat="1" applyFont="1" applyFill="1" applyBorder="1" applyAlignment="1" applyProtection="1">
      <alignment vertical="center" wrapText="0"/>
      <protection locked="1"/>
    </xf>
    <xf numFmtId="0" fontId="4" fillId="4" borderId="0" xfId="0" applyNumberFormat="1" applyFont="1" applyFill="1" applyBorder="1" applyAlignment="1" applyProtection="1">
      <alignment horizontal="center" vertical="center" wrapText="1"/>
      <protection locked="1"/>
    </xf>
    <xf numFmtId="0" fontId="1" fillId="7" borderId="0" xfId="0" applyNumberFormat="1" applyFont="1" applyFill="1" applyBorder="1" applyAlignment="1" applyProtection="1">
      <alignment vertical="top" wrapText="1"/>
      <protection locked="0"/>
    </xf>
    <xf numFmtId="200" fontId="1" fillId="7" borderId="0" xfId="0" applyNumberFormat="1" applyFont="1" applyFill="1" applyBorder="1" applyAlignment="1" applyProtection="1">
      <alignment vertical="top" wrapText="1"/>
      <protection locked="0"/>
    </xf>
    <xf numFmtId="0" fontId="5" fillId="3" borderId="0" xfId="0" applyNumberFormat="1" applyFont="1" applyFill="1" applyBorder="1" applyAlignment="1" applyProtection="1">
      <alignment vertical="top" wrapText="1"/>
      <protection locked="1"/>
    </xf>
    <xf numFmtId="201" fontId="1" fillId="7" borderId="0" xfId="0" applyNumberFormat="1" applyFont="1" applyFill="1" applyBorder="1" applyAlignment="1" applyProtection="1">
      <alignment vertical="top" wrapText="1"/>
      <protection locked="0"/>
    </xf>
    <xf numFmtId="0" fontId="3" fillId="0" borderId="0" xfId="0" applyNumberFormat="1" applyFont="1" applyFill="1" applyBorder="1" applyAlignment="1" applyProtection="1">
      <alignment vertical="center" wrapText="1"/>
      <protection locked="1"/>
    </xf>
    <xf numFmtId="200" fontId="1" fillId="0" borderId="0" xfId="0" applyNumberFormat="1" applyFont="1" applyFill="1" applyBorder="1" applyAlignment="1" applyProtection="1">
      <alignment vertical="top" wrapText="1"/>
      <protection locked="1"/>
    </xf>
    <xf numFmtId="0" fontId="1" fillId="8" borderId="0" xfId="0" applyNumberFormat="1" applyFont="1" applyFill="1" applyBorder="1" applyAlignment="1" applyProtection="1">
      <alignment vertical="top" wrapText="1"/>
      <protection locked="1"/>
    </xf>
    <xf numFmtId="0" fontId="0" fillId="8" borderId="0" xfId="0" applyNumberFormat="1" applyFont="1" applyFill="1" applyBorder="1" applyAlignment="1" applyProtection="1">
      <alignment wrapText="1"/>
      <protection locked="1"/>
    </xf>
  </cellXfs>
  <cellStyles count="1">
    <cellStyle name="Normal" xfId="0"/>
  </cellStyles>
</styleSheet>
</file>

<file path=xl/_rels/workbook.xml.rels>&#65279;<?xml version="1.0" encoding="utf-8"?><Relationships xmlns="http://schemas.openxmlformats.org/package/2006/relationships"><Relationship Type="http://schemas.openxmlformats.org/officeDocument/2006/relationships/styles" Target="/xl/styles.xml" Id="Rc01146a0f8e4415a" /><Relationship Type="http://schemas.openxmlformats.org/officeDocument/2006/relationships/theme" Target="/xl/theme/theme1.xml" Id="Rbb13086007de4e9f" /><Relationship Type="http://schemas.openxmlformats.org/officeDocument/2006/relationships/sharedStrings" Target="/xl/sharedStrings.xml" Id="Rd32da52f6a154af4" /><Relationship Type="http://schemas.openxmlformats.org/officeDocument/2006/relationships/worksheet" Target="/xl/worksheets/sheet1.xml" Id="R89193a109cfe47cc" /><Relationship Type="http://schemas.openxmlformats.org/officeDocument/2006/relationships/worksheet" Target="/xl/worksheets/sheet2.xml" Id="R9a161b2c7a344bf2" /><Relationship Type="http://schemas.openxmlformats.org/officeDocument/2006/relationships/worksheet" Target="/xl/worksheets/sheet3.xml" Id="R7b697f82bf5f448b" /><Relationship Type="http://schemas.openxmlformats.org/officeDocument/2006/relationships/worksheet" Target="/xl/worksheets/sheet4.xml" Id="Rfbc31a6558b04072" /><Relationship Type="http://schemas.openxmlformats.org/officeDocument/2006/relationships/worksheet" Target="/xl/worksheets/sheet5.xml" Id="R084cbb1a40314df3" /><Relationship Type="http://schemas.openxmlformats.org/officeDocument/2006/relationships/worksheet" Target="/xl/worksheets/sheet6.xml" Id="R09fbf43e02314f91" /><Relationship Type="http://schemas.openxmlformats.org/officeDocument/2006/relationships/worksheet" Target="/xl/worksheets/sheet7.xml" Id="R0843e954fff74399" /><Relationship Type="http://schemas.openxmlformats.org/officeDocument/2006/relationships/worksheet" Target="/xl/worksheets/sheet8.xml" Id="R452bfd1f474d48d4" /><Relationship Type="http://schemas.openxmlformats.org/officeDocument/2006/relationships/worksheet" Target="/xl/worksheets/sheet9.xml" Id="R006b04e4af97452c" /><Relationship Type="http://schemas.openxmlformats.org/officeDocument/2006/relationships/worksheet" Target="/xl/worksheets/sheet10.xml" Id="R2ecd38d679ff4f09" /><Relationship Type="http://schemas.openxmlformats.org/officeDocument/2006/relationships/worksheet" Target="/xl/worksheets/sheet11.xml" Id="Rdabb938bf7ff46c5" /><Relationship Type="http://schemas.openxmlformats.org/officeDocument/2006/relationships/worksheet" Target="/xl/worksheets/sheet12.xml" Id="R2109a45aaa404721" /><Relationship Type="http://schemas.openxmlformats.org/officeDocument/2006/relationships/worksheet" Target="/xl/worksheets/sheet13.xml" Id="R4c87cf5dd75b492f" /><Relationship Type="http://schemas.openxmlformats.org/officeDocument/2006/relationships/worksheet" Target="/xl/worksheets/sheet14.xml" Id="R9fa19c48bab04d4e" /><Relationship Type="http://schemas.openxmlformats.org/officeDocument/2006/relationships/worksheet" Target="/xl/worksheets/sheet15.xml" Id="Rec71429e41e34e78" /><Relationship Type="http://schemas.openxmlformats.org/officeDocument/2006/relationships/worksheet" Target="/xl/worksheets/sheet16.xml" Id="R80890836815a4d6d" /><Relationship Type="http://schemas.openxmlformats.org/officeDocument/2006/relationships/worksheet" Target="/xl/worksheets/sheet17.xml" Id="R0507dbc851484f32" /><Relationship Type="http://schemas.openxmlformats.org/officeDocument/2006/relationships/worksheet" Target="/xl/worksheets/sheet18.xml" Id="R951d78502edb43b8" /><Relationship Type="http://schemas.openxmlformats.org/officeDocument/2006/relationships/worksheet" Target="/xl/worksheets/sheet19.xml" Id="Rfd888cc4c13b4edf" /><Relationship Type="http://schemas.openxmlformats.org/officeDocument/2006/relationships/worksheet" Target="/xl/worksheets/sheet20.xml" Id="Rc8dc7c261b024a12" /><Relationship Type="http://schemas.openxmlformats.org/officeDocument/2006/relationships/worksheet" Target="/xl/worksheets/sheet21.xml" Id="R673d295d060c4b34" /></Relationships>
</file>

<file path=xl/tables/table1.xml><?xml version="1.0" encoding="utf-8"?>
<x:table xmlns:x="http://schemas.openxmlformats.org/spreadsheetml/2006/main" id="1" name="Register1" displayName="Register1" ref="A4:L18" headerRowCount="1" totalsRowCount="0" totalsRowShown="0">
  <x:tableColumns count="12">
    <x:tableColumn id="1" name="Decision ID"/>
    <x:tableColumn id="2" name="Track"/>
    <x:tableColumn id="3" name="Question"/>
    <x:tableColumn id="4" name="Boundary or threshold"/>
    <x:tableColumn id="5" name="Authority locator"/>
    <x:tableColumn id="6" name="Decision"/>
    <x:tableColumn id="7" name="Legal entity and period"/>
    <x:tableColumn id="8" name="Evidence IDs and reasoning"/>
    <x:tableColumn id="9" name="Decision owner"/>
    <x:tableColumn id="10" name="Decision date"/>
    <x:tableColumn id="11" name="Controlling version or open question"/>
    <x:tableColumn id="12" name="Record completeness"/>
  </x:tableColumns>
  <x:tableStyleInfo name="TableStyleMedium2" showFirstColumn="0" showLastColumn="0" showRowStripes="1" showColumnStripes="0"/>
</x:table>
</file>

<file path=xl/tables/table2.xml><?xml version="1.0" encoding="utf-8"?>
<x:table xmlns:x="http://schemas.openxmlformats.org/spreadsheetml/2006/main" id="2" name="Register2" displayName="Register2" ref="A4:P24" headerRowCount="1" totalsRowCount="0" totalsRowShown="0">
  <x:tableColumns count="16">
    <x:tableColumn id="1" name="Task ID"/>
    <x:tableColumn id="2" name="Track"/>
    <x:tableColumn id="3" name="Stage"/>
    <x:tableColumn id="4" name="Task"/>
    <x:tableColumn id="5" name="Accountable role"/>
    <x:tableColumn id="6" name="Predecessor IDs"/>
    <x:tableColumn id="7" name="Work product"/>
    <x:tableColumn id="8" name="Acceptance criterion"/>
    <x:tableColumn id="9" name="Assigned person"/>
    <x:tableColumn id="10" name="Target date"/>
    <x:tableColumn id="11" name="Status"/>
    <x:tableColumn id="12" name="Completion evidence"/>
    <x:tableColumn id="13" name="Constraint or decision"/>
    <x:tableColumn id="14" name="Completion date"/>
    <x:tableColumn id="15" name="Completion reviewer / date / disposition"/>
    <x:tableColumn id="16" name="Documentation follow up"/>
  </x:tableColumns>
  <x:tableStyleInfo name="TableStyleMedium2" showFirstColumn="0" showLastColumn="0" showRowStripes="1" showColumnStripes="0"/>
</x:table>
</file>

<file path=xl/tables/table3.xml><?xml version="1.0" encoding="utf-8"?>
<x:table xmlns:x="http://schemas.openxmlformats.org/spreadsheetml/2006/main" id="3" name="Register3" displayName="Register3" ref="A4:K16" headerRowCount="1" totalsRowCount="0" totalsRowShown="0">
  <x:tableColumns count="11">
    <x:tableColumn id="1" name="Flow ID"/>
    <x:tableColumn id="2" name="Process or data population"/>
    <x:tableColumn id="3" name="System and legal entity"/>
    <x:tableColumn id="4" name="PII categories"/>
    <x:tableColumn id="5" name="GBL private info basis"/>
    <x:tableColumn id="6" name="PSC NPI basis"/>
    <x:tableColumn id="7" name="DFS NPI basis"/>
    <x:tableColumn id="8" name="Owner purpose and authorized recipients"/>
    <x:tableColumn id="9" name="Transfer and storage controls"/>
    <x:tableColumn id="10" name="Retention hold and disposal basis"/>
    <x:tableColumn id="11" name="Evidence and unresolved issue"/>
  </x:tableColumns>
  <x:tableStyleInfo name="TableStyleMedium2" showFirstColumn="0" showLastColumn="0" showRowStripes="1" showColumnStripes="0"/>
</x:table>
</file>

<file path=xl/tables/table4.xml><?xml version="1.0" encoding="utf-8"?>
<x:table xmlns:x="http://schemas.openxmlformats.org/spreadsheetml/2006/main" id="4" name="Register4" displayName="Register4" ref="A4:V45" headerRowCount="1" totalsRowCount="0" totalsRowShown="0">
  <x:tableColumns count="22">
    <x:tableColumn id="1" name="Test ID"/>
    <x:tableColumn id="2" name="Track"/>
    <x:tableColumn id="3" name="Control objective"/>
    <x:tableColumn id="4" name="Criterion locator"/>
    <x:tableColumn id="5" name="Proposed procedure"/>
    <x:tableColumn id="6" name="Evidence to request"/>
    <x:tableColumn id="7" name="Acceptance and limits"/>
    <x:tableColumn id="8" name="Accountable role"/>
    <x:tableColumn id="9" name="Population and period"/>
    <x:tableColumn id="10" name="Sample IDs and count"/>
    <x:tableColumn id="11" name="Actual method and date"/>
    <x:tableColumn id="12" name="Result"/>
    <x:tableColumn id="13" name="Evidence IDs and exceptions"/>
    <x:tableColumn id="14" name="Sample selection rationale"/>
    <x:tableColumn id="15" name="Actual observations"/>
    <x:tableColumn id="16" name="Actual reviewer (name or role)"/>
    <x:tableColumn id="17" name="Execution date"/>
    <x:tableColumn id="18" name="Review date"/>
    <x:tableColumn id="19" name="Review disposition"/>
    <x:tableColumn id="20" name="Activity permit IDs or records only basis"/>
    <x:tableColumn id="21" name="Actual examiner (name or accountable identifier)"/>
    <x:tableColumn id="22" name="Documentation follow up"/>
  </x:tableColumns>
  <x:tableStyleInfo name="TableStyleMedium2" showFirstColumn="0" showLastColumn="0" showRowStripes="1" showColumnStripes="0"/>
</x:table>
</file>

<file path=xl/tables/table5.xml><?xml version="1.0" encoding="utf-8"?>
<x:table xmlns:x="http://schemas.openxmlformats.org/spreadsheetml/2006/main" id="5" name="Register5" displayName="Register5" ref="A4:K20" headerRowCount="1" totalsRowCount="0" totalsRowShown="0">
  <x:tableColumns count="11">
    <x:tableColumn id="1" name="Evidence ID"/>
    <x:tableColumn id="2" name="Linked test or finding"/>
    <x:tableColumn id="3" name="Record description and source period"/>
    <x:tableColumn id="4" name="Custodian"/>
    <x:tableColumn id="5" name="Collection method and filters"/>
    <x:tableColumn id="6" name="Collected timestamp and timezone"/>
    <x:tableColumn id="7" name="Controlled location"/>
    <x:tableColumn id="8" name="Integrity value or reason not used"/>
    <x:tableColumn id="9" name="Access retention and hold"/>
    <x:tableColumn id="10" name="Coverage and limitation"/>
    <x:tableColumn id="11" name="Actual collector (name or collection record reference)"/>
  </x:tableColumns>
  <x:tableStyleInfo name="TableStyleMedium2" showFirstColumn="0" showLastColumn="0" showRowStripes="1" showColumnStripes="0"/>
</x:table>
</file>

<file path=xl/tables/table6.xml><?xml version="1.0" encoding="utf-8"?>
<x:table xmlns:x="http://schemas.openxmlformats.org/spreadsheetml/2006/main" id="6" name="Register6" displayName="Register6" ref="A4:Q14" headerRowCount="1" totalsRowCount="0" totalsRowShown="0">
  <x:tableColumns count="17">
    <x:tableColumn id="1" name="Finding ID"/>
    <x:tableColumn id="2" name="Test ID and criterion"/>
    <x:tableColumn id="3" name="Condition and extent"/>
    <x:tableColumn id="4" name="Evidence IDs"/>
    <x:tableColumn id="5" name="Service privacy and legal consequence"/>
    <x:tableColumn id="6" name="Accountable owner"/>
    <x:tableColumn id="7" name="Required remedy or recommendation"/>
    <x:tableColumn id="8" name="Mandatory deadline and authority"/>
    <x:tableColumn id="9" name="Project target date"/>
    <x:tableColumn id="10" name="Status"/>
    <x:tableColumn id="11" name="Implementation evidence"/>
    <x:tableColumn id="12" name="Retest result scope and date"/>
    <x:tableColumn id="13" name="Closure approver and residual limits"/>
    <x:tableColumn id="14" name="Priority and rationale"/>
    <x:tableColumn id="15" name="Retest date"/>
    <x:tableColumn id="16" name="Closure approval date"/>
    <x:tableColumn id="17" name="Documentation follow up"/>
  </x:tableColumns>
  <x:tableStyleInfo name="TableStyleMedium2" showFirstColumn="0" showLastColumn="0" showRowStripes="1" showColumnStripes="0"/>
</x:table>
</file>

<file path=xl/tables/table7.xml><?xml version="1.0" encoding="utf-8"?>
<x:table xmlns:x="http://schemas.openxmlformats.org/spreadsheetml/2006/main" id="7" name="Register7" displayName="Register7" ref="A4:K13" headerRowCount="1" totalsRowCount="0" totalsRowShown="0">
  <x:tableColumns count="11">
    <x:tableColumn id="1" name="Notice ID"/>
    <x:tableColumn id="2" name="Regime"/>
    <x:tableColumn id="3" name="Trigger"/>
    <x:tableColumn id="4" name="Timing reference"/>
    <x:tableColumn id="5" name="Recipients to verify"/>
    <x:tableColumn id="6" name="Authority"/>
    <x:tableColumn id="7" name="Applicability decision and facts"/>
    <x:tableColumn id="8" name="Clock start timestamp with timezone"/>
    <x:tableColumn id="9" name="Calculated deadline and reviewer"/>
    <x:tableColumn id="10" name="Assigned official and approval"/>
    <x:tableColumn id="11" name="Submission receipt and updates"/>
  </x:tableColumns>
  <x:tableStyleInfo name="TableStyleMedium2" showFirstColumn="0" showLastColumn="0" showRowStripes="1" showColumnStripes="0"/>
</x:table>
</file>

<file path=xl/tables/table8.xml><?xml version="1.0" encoding="utf-8"?>
<x:table xmlns:x="http://schemas.openxmlformats.org/spreadsheetml/2006/main" id="8" name="Register8" displayName="Register8" ref="A4:J22" headerRowCount="1" totalsRowCount="0" totalsRowShown="0">
  <x:tableColumns count="10">
    <x:tableColumn id="1" name="Duty ID"/>
    <x:tableColumn id="2" name="Track"/>
    <x:tableColumn id="3" name="Activity"/>
    <x:tableColumn id="4" name="Timing or transition"/>
    <x:tableColumn id="5" name="Authority"/>
    <x:tableColumn id="6" name="Entity applicability and period"/>
    <x:tableColumn id="7" name="Assigned owner"/>
    <x:tableColumn id="8" name="Next due date"/>
    <x:tableColumn id="9" name="Completion evidence"/>
    <x:tableColumn id="10" name="Open issue or calculation basis"/>
  </x:tableColumns>
  <x:tableStyleInfo name="TableStyleMedium2" showFirstColumn="0" showLastColumn="0" showRowStripes="1" showColumnStripes="0"/>
</x:table>
</file>

<file path=xl/tables/table9.xml><?xml version="1.0" encoding="utf-8"?>
<x:table xmlns:x="http://schemas.openxmlformats.org/spreadsheetml/2006/main" id="9" name="Register9" displayName="Register9" ref="A4:J9" headerRowCount="1" totalsRowCount="0" totalsRowShown="0">
  <x:tableColumns count="10">
    <x:tableColumn id="1" name="Permit ID"/>
    <x:tableColumn id="2" name="Linked test"/>
    <x:tableColumn id="3" name="Target and method"/>
    <x:tableColumn id="4" name="Operator and approved window"/>
    <x:tableColumn id="5" name="Baseline and stop criteria"/>
    <x:tableColumn id="6" name="Recovery owner and procedure"/>
    <x:tableColumn id="7" name="Operating approval name/date"/>
    <x:tableColumn id="8" name="Actual start stop and observations"/>
    <x:tableColumn id="9" name="Postwork state and handback"/>
    <x:tableColumn id="10" name="Evidence location"/>
  </x:tableColumns>
  <x:tableStyleInfo name="TableStyleMedium2" showFirstColumn="0" showLastColumn="0" showRowStripes="1" showColumnStripes="0"/>
</x:table>
</file>

<file path=xl/tables/table10.xml><?xml version="1.0" encoding="utf-8"?>
<x:table xmlns:x="http://schemas.openxmlformats.org/spreadsheetml/2006/main" id="10" name="Register10" displayName="Register10" ref="A4:H12" headerRowCount="1" totalsRowCount="0" totalsRowShown="0">
  <x:tableColumns count="8">
    <x:tableColumn id="1" name="Record ID"/>
    <x:tableColumn id="2" name="Decision or transfer"/>
    <x:tableColumn id="3" name="Required record"/>
    <x:tableColumn id="4" name="Responsible role"/>
    <x:tableColumn id="5" name="Actual reviewer"/>
    <x:tableColumn id="6" name="Decision date"/>
    <x:tableColumn id="7" name="Result and remaining limits"/>
    <x:tableColumn id="8" name="Evidence IDs"/>
  </x:tableColumns>
  <x:tableStyleInfo name="TableStyleMedium2" showFirstColumn="0" showLastColumn="0" showRowStripes="1" showColumnStripes="0"/>
</x:table>
</file>

<file path=xl/tables/table11.xml><?xml version="1.0" encoding="utf-8"?>
<x:table xmlns:x="http://schemas.openxmlformats.org/spreadsheetml/2006/main" id="11" name="Register11" displayName="Register11" ref="A4:I31" headerRowCount="1" totalsRowCount="0" totalsRowShown="0">
  <x:tableColumns count="9">
    <x:tableColumn id="1" name="Record ID"/>
    <x:tableColumn id="2" name="Type"/>
    <x:tableColumn id="3" name="Issue"/>
    <x:tableColumn id="4" name="Review disposition or missing authority"/>
    <x:tableColumn id="5" name="Correction or required resolution"/>
    <x:tableColumn id="6" name="Authority locator"/>
    <x:tableColumn id="7" name="Assigned person"/>
    <x:tableColumn id="8" name="Target date"/>
    <x:tableColumn id="9" name="Resolution evidence"/>
  </x:tableColumns>
  <x:tableStyleInfo name="TableStyleMedium2" showFirstColumn="0" showLastColumn="0" showRowStripes="1" showColumnStripes="0"/>
</x:table>
</file>

<file path=xl/tables/table12.xml><?xml version="1.0" encoding="utf-8"?>
<x:table xmlns:x="http://schemas.openxmlformats.org/spreadsheetml/2006/main" id="12" name="Register12" displayName="Register12" ref="A4:K27" headerRowCount="1" totalsRowCount="0" totalsRowShown="0">
  <x:tableColumns count="11">
    <x:tableColumn id="1" name="Source ID"/>
    <x:tableColumn id="2" name="Title"/>
    <x:tableColumn id="3" name="Publisher"/>
    <x:tableColumn id="4" name="URL"/>
    <x:tableColumn id="5" name="Exact locator"/>
    <x:tableColumn id="6" name="Instrument status"/>
    <x:tableColumn id="7" name="Note"/>
    <x:tableColumn id="8" name="Checked date"/>
    <x:tableColumn id="9" name="Project notes"/>
    <x:tableColumn id="10" name="Applies to this project"/>
    <x:tableColumn id="11" name="Reviewer and date"/>
  </x:tableColumns>
  <x:tableStyleInfo name="TableStyleMedium2" showFirstColumn="0" showLastColumn="0" showRowStripes="1" showColumnStripes="0"/>
</x:table>
</file>

<file path=xl/tables/table13.xml><?xml version="1.0" encoding="utf-8"?>
<x:table xmlns:x="http://schemas.openxmlformats.org/spreadsheetml/2006/main" id="13" name="Register13" displayName="Register13" ref="A4:O473" headerRowCount="1" totalsRowCount="0" totalsRowShown="0">
  <x:tableColumns count="15">
    <x:tableColumn id="1" name="Clause ID"/>
    <x:tableColumn id="2" name="Track"/>
    <x:tableColumn id="3" name="Source ID"/>
    <x:tableColumn id="4" name="Exact locator"/>
    <x:tableColumn id="5" name="Source clause text"/>
    <x:tableColumn id="6" name="Criterion type"/>
    <x:tableColumn id="7" name="Transition/version check"/>
    <x:tableColumn id="8" name="Mapped test IDs"/>
    <x:tableColumn id="9" name="Entity decision"/>
    <x:tableColumn id="10" name="Entity/system/period"/>
    <x:tableColumn id="11" name="Decision evidence/reason"/>
    <x:tableColumn id="12" name="Decision owner"/>
    <x:tableColumn id="13" name="Decision date"/>
    <x:tableColumn id="14" name="Actual conclusion/evidence"/>
    <x:tableColumn id="15" name="Scope disposition"/>
  </x:tableColumns>
  <x:tableStyleInfo name="TableStyleMedium2" showFirstColumn="0" showLastColumn="0" showRowStripes="1" showColumnStripes="0"/>
</x:table>
</file>

<file path=xl/tables/table14.xml><?xml version="1.0" encoding="utf-8"?>
<x:table xmlns:x="http://schemas.openxmlformats.org/spreadsheetml/2006/main" id="14" name="Register14" displayName="Register14" ref="A4:I8" headerRowCount="1" totalsRowCount="0" totalsRowShown="0">
  <x:tableColumns count="9">
    <x:tableColumn id="1" name="Scope ID"/>
    <x:tableColumn id="2" name="Track/sector"/>
    <x:tableColumn id="3" name="Disposition"/>
    <x:tableColumn id="4" name="Reason"/>
    <x:tableColumn id="5" name="Named reviewer"/>
    <x:tableColumn id="6" name="Review date"/>
    <x:tableColumn id="7" name="Declared facts/conflict"/>
    <x:tableColumn id="8" name="Deferred tasks/tests"/>
    <x:tableColumn id="9" name="Next action/owner"/>
  </x:tableColumns>
  <x:tableStyleInfo name="TableStyleMedium2" showFirstColumn="0" showLastColumn="0" showRowStripes="1" showColumnStripes="0"/>
</x:table>
</file>

<file path=xl/tables/table15.xml><?xml version="1.0" encoding="utf-8"?>
<x:table xmlns:x="http://schemas.openxmlformats.org/spreadsheetml/2006/main" id="15" name="Register15" displayName="Register15" ref="A4:H8" headerRowCount="1" totalsRowCount="0" totalsRowShown="0">
  <x:tableColumns count="8">
    <x:tableColumn id="1" name="Revision"/>
    <x:tableColumn id="2" name="Date"/>
    <x:tableColumn id="3" name="Change and scope"/>
    <x:tableColumn id="4" name="Prepared by"/>
    <x:tableColumn id="5" name="Technical reviewer/date"/>
    <x:tableColumn id="6" name="Compliance reviewer/date"/>
    <x:tableColumn id="7" name="Operating approval/date"/>
    <x:tableColumn id="8" name="Controlled location"/>
  </x:tableColumns>
  <x:tableStyleInfo name="TableStyleMedium2" showFirstColumn="0" showLastColumn="0" showRowStripes="1" showColumnStripes="0"/>
</x:table>
</file>

<file path=xl/tables/table16.xml><?xml version="1.0" encoding="utf-8"?>
<x:table xmlns:x="http://schemas.openxmlformats.org/spreadsheetml/2006/main" id="16" name="Register16" displayName="Register16" ref="A4:O23" headerRowCount="1" totalsRowCount="0" totalsRowShown="0">
  <x:tableColumns count="15">
    <x:tableColumn id="1" name="Item ID"/>
    <x:tableColumn id="2" name="Stage"/>
    <x:tableColumn id="3" name="Scope"/>
    <x:tableColumn id="4" name="Information to gather"/>
    <x:tableColumn id="5" name="What to locate"/>
    <x:tableColumn id="6" name="Why GDF needs it"/>
    <x:tableColumn id="7" name="Possible custodian"/>
    <x:tableColumn id="8" name="Verification needed"/>
    <x:tableColumn id="9" name="Source or workbook reference"/>
    <x:tableColumn id="10" name="Record status"/>
    <x:tableColumn id="11" name="Assigned owner"/>
    <x:tableColumn id="12" name="Project target date"/>
    <x:tableColumn id="13" name="Controlled record reference"/>
    <x:tableColumn id="14" name="Question or exclusion reason"/>
    <x:tableColumn id="15" name="Follow up status"/>
  </x:tableColumns>
  <x:tableStyleInfo name="TableStyleMedium2" showFirstColumn="0" showLastColumn="0" showRowStripes="1" showColumnStripes="0"/>
</x:table>
</file>

<file path=xl/tables/table17.xml><?xml version="1.0" encoding="utf-8"?>
<x:table xmlns:x="http://schemas.openxmlformats.org/spreadsheetml/2006/main" id="17" name="Register17" displayName="Register17" ref="A4:M23" headerRowCount="1" totalsRowCount="0" totalsRowShown="0">
  <x:tableColumns count="13">
    <x:tableColumn id="1" name="Question ID"/>
    <x:tableColumn id="2" name="Type"/>
    <x:tableColumn id="3" name="Scope"/>
    <x:tableColumn id="4" name="Question"/>
    <x:tableColumn id="5" name="What to confirm"/>
    <x:tableColumn id="6" name="How to settle it"/>
    <x:tableColumn id="7" name="Possible custodian"/>
    <x:tableColumn id="8" name="Effect on audit planning"/>
    <x:tableColumn id="9" name="Source or workbook reference"/>
    <x:tableColumn id="10" name="Actual decision"/>
    <x:tableColumn id="11" name="Assigned owner"/>
    <x:tableColumn id="12" name="Project target date"/>
    <x:tableColumn id="13" name="Resolution evidence or next action"/>
  </x:tableColumns>
  <x:tableStyleInfo name="TableStyleMedium2" showFirstColumn="0" showLastColumn="0" showRowStripes="1" showColumnStripes="0"/>
</x:table>
</file>

<file path=xl/tables/table18.xml><?xml version="1.0" encoding="utf-8"?>
<x:table xmlns:x="http://schemas.openxmlformats.org/spreadsheetml/2006/main" id="18" name="Register18" displayName="Register18" ref="A4:M475" headerRowCount="1" totalsRowCount="0" totalsRowShown="0">
  <x:tableColumns count="13">
    <x:tableColumn id="1" name="Requirement ID"/>
    <x:tableColumn id="2" name="Sector / track"/>
    <x:tableColumn id="3" name="Instrument / version / exact clause"/>
    <x:tableColumn id="4" name="Entity / system / period"/>
    <x:tableColumn id="5" name="Applicability decision"/>
    <x:tableColumn id="6" name="Decision evidence / rationale"/>
    <x:tableColumn id="7" name="Effective / compliance date and basis"/>
    <x:tableColumn id="8" name="Required method / evidence"/>
    <x:tableColumn id="9" name="Mapped procedure IDs / coverage limits"/>
    <x:tableColumn id="10" name="Actual conclusion / evidence"/>
    <x:tableColumn id="11" name="Responsible reviewer / date"/>
    <x:tableColumn id="12" name="Unresolved next action / owner"/>
    <x:tableColumn id="13" name="Documentation follow up"/>
  </x:tableColumns>
  <x:tableStyleInfo name="TableStyleMedium2" showFirstColumn="0" showLastColumn="0" showRowStripes="1" showColumnStripes="0"/>
</x:table>
</file>

<file path=xl/tables/table19.xml><?xml version="1.0" encoding="utf-8"?>
<x:table xmlns:x="http://schemas.openxmlformats.org/spreadsheetml/2006/main" id="19" name="Register19" displayName="Register19" ref="A4:B5" headerRowCount="1" totalsRowCount="0" totalsRowShown="0">
  <x:tableColumns count="2">
    <x:tableColumn id="1" name="Record"/>
    <x:tableColumn id="2" name="Procedure ID"/>
  </x:tableColumns>
  <x:tableStyleInfo name="TableStyleMedium2" showFirstColumn="0" showLastColumn="0" showRowStripes="1" showColumnStripes="0"/>
</x:table>
</file>

<file path=xl/tables/table20.xml><?xml version="1.0" encoding="utf-8"?>
<x:table xmlns:x="http://schemas.openxmlformats.org/spreadsheetml/2006/main" id="20" name="Register20" displayName="Register20" ref="A4:N37" headerRowCount="1" totalsRowCount="0" totalsRowShown="0">
  <x:tableColumns count="14">
    <x:tableColumn id="1" name="ID"/>
    <x:tableColumn id="2" name="Assessment type"/>
    <x:tableColumn id="3" name="Preparation task"/>
    <x:tableColumn id="4" name="Why needed"/>
    <x:tableColumn id="5" name="Gather and organize"/>
    <x:tableColumn id="6" name="Responsible role"/>
    <x:tableColumn id="7" name="Planning gate"/>
    <x:tableColumn id="8" name="Methodology references"/>
    <x:tableColumn id="9" name="Collection status"/>
    <x:tableColumn id="10" name="Actual owner"/>
    <x:tableColumn id="11" name="Planning target"/>
    <x:tableColumn id="12" name="Secure reference"/>
    <x:tableColumn id="13" name="Missing information / next action"/>
    <x:tableColumn id="14" name="Review record"/>
  </x:tableColumns>
  <x:tableStyleInfo name="TableStyleMedium2" showFirstColumn="0" showLastColumn="0" showRowStripes="1" showColumnStripes="0"/>
</x:table>
</file>

<file path=xl/theme/theme1.xml><?xml version="1.0" encoding="utf-8"?>
<ns0:theme xmlns:ns0="http://schemas.openxmlformats.org/drawingml/2006/main" name="GDF">
  <ns0:themeElements>
    <ns0:clrScheme name="GDF">
      <ns0:dk1>
        <ns0:sysClr val="windowText" lastClr="000000"/>
      </ns0:dk1>
      <ns0:lt1>
        <ns0:sysClr val="window" lastClr="FFFFFF"/>
      </ns0:lt1>
      <ns0:dk2>
        <ns0:srgbClr val="0E2841"/>
      </ns0:dk2>
      <ns0:lt2>
        <ns0:srgbClr val="E8E8E8"/>
      </ns0:lt2>
      <ns0:accent1>
        <ns0:srgbClr val="156082"/>
      </ns0:accent1>
      <ns0:accent2>
        <ns0:srgbClr val="E97132"/>
      </ns0:accent2>
      <ns0:accent3>
        <ns0:srgbClr val="196B24"/>
      </ns0:accent3>
      <ns0:accent4>
        <ns0:srgbClr val="0F9ED5"/>
      </ns0:accent4>
      <ns0:accent5>
        <ns0:srgbClr val="A02B93"/>
      </ns0:accent5>
      <ns0:accent6>
        <ns0:srgbClr val="4EA72E"/>
      </ns0:accent6>
      <ns0:hlink>
        <ns0:srgbClr val="467886"/>
      </ns0:hlink>
      <ns0:folHlink>
        <ns0:srgbClr val="96607D"/>
      </ns0:folHlink>
    </ns0:clrScheme>
    <ns0:fontScheme name="Office">
      <ns0:majorFont>
        <ns0:latin typeface="Calibri Light"/>
        <ns0:ea typeface="Calibri Light"/>
        <ns0:cs typeface="Calibri Light"/>
      </ns0:majorFont>
      <ns0:minorFont>
        <ns0:latin typeface="Calibri"/>
        <ns0:ea typeface="Calibri"/>
        <ns0:cs typeface="Calibri"/>
      </ns0:minorFont>
    </ns0:fontScheme>
    <ns0:fmtScheme name="GDF">
      <ns0:fillStyleLst>
        <ns0:solidFill>
          <ns0:schemeClr val="phClr"/>
        </ns0:solidFill>
        <ns0:gradFill>
          <ns0:gsLst>
            <ns0:gs pos="0">
              <ns0:schemeClr val="phClr">
                <ns0:tint val="67000"/>
                <ns0:lumMod val="110000"/>
                <ns0:satMod val="105000"/>
              </ns0:schemeClr>
            </ns0:gs>
            <ns0:gs pos="50000">
              <ns0:schemeClr val="phClr">
                <ns0:tint val="73000"/>
                <ns0:lumMod val="105000"/>
                <ns0:satMod val="103000"/>
              </ns0:schemeClr>
            </ns0:gs>
            <ns0:gs pos="100000">
              <ns0:schemeClr val="phClr">
                <ns0:tint val="81000"/>
                <ns0:lumMod val="105000"/>
                <ns0:satMod val="109000"/>
              </ns0:schemeClr>
            </ns0:gs>
          </ns0:gsLst>
          <ns0:lin ang="5400000" scaled="0"/>
        </ns0:gradFill>
        <ns0:gradFill>
          <ns0:gsLst>
            <ns0:gs pos="0">
              <ns0:schemeClr val="phClr">
                <ns0:tint val="94000"/>
                <ns0:lumMod val="102000"/>
                <ns0:satMod val="103000"/>
              </ns0:schemeClr>
            </ns0:gs>
            <ns0:gs pos="50000">
              <ns0:schemeClr val="phClr">
                <ns0:shade val="100000"/>
                <ns0:lumMod val="100000"/>
                <ns0:satMod val="110000"/>
              </ns0:schemeClr>
            </ns0:gs>
            <ns0:gs pos="100000">
              <ns0:schemeClr val="phClr">
                <ns0:shade val="78000"/>
                <ns0:lumMod val="99000"/>
                <ns0:satMod val="120000"/>
              </ns0:schemeClr>
            </ns0:gs>
          </ns0:gsLst>
          <ns0:lin ang="5400000" scaled="0"/>
        </ns0:gradFill>
      </ns0:fillStyleLst>
      <ns0:lnStyleLst>
        <ns0:ln w="12700">
          <ns0:solidFill>
            <ns0:schemeClr val="phClr"/>
          </ns0:solidFill>
          <ns0:prstDash val="solid"/>
        </ns0:ln>
        <ns0:ln w="19050">
          <ns0:solidFill>
            <ns0:schemeClr val="phClr"/>
          </ns0:solidFill>
          <ns0:prstDash val="solid"/>
        </ns0:ln>
        <ns0:ln w="25400">
          <ns0:solidFill>
            <ns0:schemeClr val="phClr"/>
          </ns0:solidFill>
          <ns0:prstDash val="solid"/>
        </ns0:ln>
      </ns0:lnStyleLst>
      <ns0:effectStyleLst>
        <ns0:effectStyle>
          <ns0:effectLst/>
        </ns0:effectStyle>
        <ns0:effectStyle>
          <ns0:effectLst/>
        </ns0:effectStyle>
        <ns0:effectStyle>
          <ns0:effectLst>
            <ns0:outerShdw blurRad="57150" dist="19050" dir="5400000">
              <ns0:srgbClr val="000000">
                <ns0:alpha val="63000"/>
              </ns0:srgbClr>
            </ns0:outerShdw>
          </ns0:effectLst>
        </ns0:effectStyle>
      </ns0:effectStyleLst>
      <ns0:bgFillStyleLst>
        <ns0:solidFill>
          <ns0:schemeClr val="phClr"/>
        </ns0:solidFill>
        <ns0:solidFill>
          <ns0:schemeClr val="phClr">
            <ns0:tint val="95000"/>
            <ns0:satMod val="170000"/>
          </ns0:schemeClr>
        </ns0:solidFill>
        <ns0:gradFill>
          <ns0:gsLst>
            <ns0:gs pos="0">
              <ns0:schemeClr val="phClr">
                <ns0:tint val="93000"/>
                <ns0:shade val="98000"/>
                <ns0:lumMod val="102000"/>
                <ns0:satMod val="150000"/>
              </ns0:schemeClr>
            </ns0:gs>
            <ns0:gs pos="50000">
              <ns0:schemeClr val="phClr">
                <ns0:tint val="98000"/>
                <ns0:shade val="90000"/>
                <ns0:lumMod val="103000"/>
                <ns0:satMod val="130000"/>
              </ns0:schemeClr>
            </ns0:gs>
            <ns0:gs pos="100000">
              <ns0:schemeClr val="phClr">
                <ns0:shade val="63000"/>
                <ns0:satMod val="120000"/>
              </ns0:schemeClr>
            </ns0:gs>
          </ns0:gsLst>
          <ns0:lin ang="5400000" scaled="0"/>
        </ns0:gradFill>
      </ns0:bgFillStyleLst>
    </ns0:fmtScheme>
  </ns0:themeElements>
</ns0:theme>
</file>

<file path=xl/worksheets/_rels/sheet2.xml.rels><?xml version='1.0' encoding='utf-8'?>
<ns0:Relationships xmlns:ns0="http://schemas.openxmlformats.org/package/2006/relationships"><ns0:Relationship Type="http://schemas.openxmlformats.org/officeDocument/2006/relationships/table" Target="/xl/tables/table1.xml" Id="R1510c924509a4deb" /></ns0:Relationships>
</file>

<file path=xl/worksheets/_rels/sheet3.xml.rels><?xml version='1.0' encoding='utf-8'?>
<ns0:Relationships xmlns:ns0="http://schemas.openxmlformats.org/package/2006/relationships"><ns0:Relationship Type="http://schemas.openxmlformats.org/officeDocument/2006/relationships/table" Target="/xl/tables/table2.xml" Id="Rbdbd37bd50a14501" /></ns0:Relationships>
</file>

<file path=xl/worksheets/_rels/sheet4.xml.rels><?xml version='1.0' encoding='utf-8'?>
<ns0:Relationships xmlns:ns0="http://schemas.openxmlformats.org/package/2006/relationships"><ns0:Relationship Type="http://schemas.openxmlformats.org/officeDocument/2006/relationships/table" Target="/xl/tables/table3.xml" Id="R6cc77ca109b744ef" /></ns0:Relationships>
</file>

<file path=xl/worksheets/_rels/sheet5.xml.rels><?xml version='1.0' encoding='utf-8'?>
<ns0:Relationships xmlns:ns0="http://schemas.openxmlformats.org/package/2006/relationships"><ns0:Relationship Type="http://schemas.openxmlformats.org/officeDocument/2006/relationships/table" Target="/xl/tables/table4.xml" Id="Rc61e4932ca1347ef" /></ns0:Relationships>
</file>

<file path=xl/worksheets/_rels/sheet6.xml.rels><?xml version='1.0' encoding='utf-8'?>
<ns0:Relationships xmlns:ns0="http://schemas.openxmlformats.org/package/2006/relationships"><ns0:Relationship Type="http://schemas.openxmlformats.org/officeDocument/2006/relationships/table" Target="/xl/tables/table5.xml" Id="R98061156c72741c0" /></ns0:Relationships>
</file>

<file path=xl/worksheets/_rels/sheet7.xml.rels><?xml version='1.0' encoding='utf-8'?>
<ns0:Relationships xmlns:ns0="http://schemas.openxmlformats.org/package/2006/relationships"><ns0:Relationship Type="http://schemas.openxmlformats.org/officeDocument/2006/relationships/table" Target="/xl/tables/table6.xml" Id="R5c13203c7e0043bd" /></ns0:Relationships>
</file>

<file path=xl/worksheets/_rels/sheet8.xml.rels><?xml version='1.0' encoding='utf-8'?>
<ns0:Relationships xmlns:ns0="http://schemas.openxmlformats.org/package/2006/relationships"><ns0:Relationship Type="http://schemas.openxmlformats.org/officeDocument/2006/relationships/table" Target="/xl/tables/table7.xml" Id="Ra9d38988261945f9" /></ns0:Relationships>
</file>

<file path=xl/worksheets/_rels/sheet9.xml.rels><?xml version='1.0' encoding='utf-8'?>
<ns0:Relationships xmlns:ns0="http://schemas.openxmlformats.org/package/2006/relationships"><ns0:Relationship Type="http://schemas.openxmlformats.org/officeDocument/2006/relationships/table" Target="/xl/tables/table8.xml" Id="R341c53273eb5466d" /></ns0:Relationships>
</file>

<file path=xl/worksheets/_rels/sheet10.xml.rels><?xml version='1.0' encoding='utf-8'?>
<ns0:Relationships xmlns:ns0="http://schemas.openxmlformats.org/package/2006/relationships"><ns0:Relationship Type="http://schemas.openxmlformats.org/officeDocument/2006/relationships/table" Target="/xl/tables/table9.xml" Id="Rd2d3ccf237084b6c" /></ns0:Relationships>
</file>

<file path=xl/worksheets/_rels/sheet11.xml.rels><?xml version='1.0' encoding='utf-8'?>
<ns0:Relationships xmlns:ns0="http://schemas.openxmlformats.org/package/2006/relationships"><ns0:Relationship Type="http://schemas.openxmlformats.org/officeDocument/2006/relationships/table" Target="/xl/tables/table10.xml" Id="Rf47b95ec511a4181" /></ns0:Relationships>
</file>

<file path=xl/worksheets/_rels/sheet12.xml.rels><?xml version='1.0' encoding='utf-8'?>
<ns0:Relationships xmlns:ns0="http://schemas.openxmlformats.org/package/2006/relationships"><ns0:Relationship Type="http://schemas.openxmlformats.org/officeDocument/2006/relationships/table" Target="/xl/tables/table11.xml" Id="R773aa204c524423f" /></ns0:Relationships>
</file>

<file path=xl/worksheets/_rels/sheet13.xml.rels><?xml version='1.0' encoding='utf-8'?>
<ns0:Relationships xmlns:ns0="http://schemas.openxmlformats.org/package/2006/relationships"><ns0:Relationship Type="http://schemas.openxmlformats.org/officeDocument/2006/relationships/table" Target="/xl/tables/table12.xml" Id="R487a55d45dec477f" /><ns0:Relationship Id="source5" Type="http://schemas.openxmlformats.org/officeDocument/2006/relationships/hyperlink" Target="https://documents.dps.ny.gov/public/Common/ViewDoc.aspx?DocRefId=%7B50419C9D-0000-C957-89B7-5F83A397191B%7D" TargetMode="External" /><ns0:Relationship Id="source6" Type="http://schemas.openxmlformats.org/officeDocument/2006/relationships/hyperlink" Target="https://www.govinfo.gov/content/pkg/FR-2026-03-24/html/2026-05716.htm" TargetMode="External" /><ns0:Relationship Id="source7" Type="http://schemas.openxmlformats.org/officeDocument/2006/relationships/hyperlink" Target="https://documents.dps.ny.gov/public/Common/ViewDoc.aspx?DocRefId=%7B5986D197-87DB-4D21-A89B-95DC45E05061%7D" TargetMode="External" /><ns0:Relationship Id="source8" Type="http://schemas.openxmlformats.org/officeDocument/2006/relationships/hyperlink" Target="https://documents.dps.ny.gov/public/Common/ViewDoc.aspx?DocRefId=%7B67FED85B-7A21-43AE-88D6-6633BFE66F24%7D" TargetMode="External" /><ns0:Relationship Id="source9" Type="http://schemas.openxmlformats.org/officeDocument/2006/relationships/hyperlink" Target="https://documents.dps.ny.gov/public/Common/ViewDoc.aspx?DocRefId=%7BA228D385-3E0E-41BC-A433-8ABD62F8A6E4%7D" TargetMode="External" /><ns0:Relationship Id="source10" Type="http://schemas.openxmlformats.org/officeDocument/2006/relationships/hyperlink" Target="https://documents.dps.ny.gov/public/Common/ViewDoc.aspx?DocRefId=%7BC6B5140A-F841-4718-ADA9-32A9AD54FBBE%7D" TargetMode="External" /><ns0:Relationship Id="source11" Type="http://schemas.openxmlformats.org/officeDocument/2006/relationships/hyperlink" Target="https://www.nysenate.gov/legislation/laws/PBS/66" TargetMode="External" /><ns0:Relationship Id="source12" Type="http://schemas.openxmlformats.org/officeDocument/2006/relationships/hyperlink" Target="https://www.nysenate.gov/legislation/laws/PBS/2" TargetMode="External" /><ns0:Relationship Id="source13" Type="http://schemas.openxmlformats.org/officeDocument/2006/relationships/hyperlink" Target="https://www.nysenate.gov/legislation/laws/SAP/102" TargetMode="External" /><ns0:Relationship Id="source14" Type="http://schemas.openxmlformats.org/officeDocument/2006/relationships/hyperlink" Target="https://www.dfs.ny.gov/cybersecurity/23-NYCRR-Part-500" TargetMode="External" /><ns0:Relationship Id="source15" Type="http://schemas.openxmlformats.org/officeDocument/2006/relationships/hyperlink" Target="https://www.dfs.ny.gov/cybersecurity" TargetMode="External" /><ns0:Relationship Id="source16" Type="http://schemas.openxmlformats.org/officeDocument/2006/relationships/hyperlink" Target="https://www.dfs.ny.gov/cybersecurity/requirements" TargetMode="External" /><ns0:Relationship Id="source17" Type="http://schemas.openxmlformats.org/officeDocument/2006/relationships/hyperlink" Target="https://www.dfs.ny.gov/cybersecurity/faqs" TargetMode="External" /><ns0:Relationship Id="source18" Type="http://schemas.openxmlformats.org/officeDocument/2006/relationships/hyperlink" Target="https://www.dfs.ny.gov/industry_guidance/industry_letters/il20260910-cyber-risk-assessment" TargetMode="External" /><ns0:Relationship Id="source19" Type="http://schemas.openxmlformats.org/officeDocument/2006/relationships/hyperlink" Target="https://www.dfs.ny.gov/industry-guidance/industry-letters/il20251021-guidance-managing-risks-third-party" TargetMode="External" /><ns0:Relationship Id="source20" Type="http://schemas.openxmlformats.org/officeDocument/2006/relationships/hyperlink" Target="https://www.dfs.ny.gov/industry_guidance/industry_letters/il20211022_affiliates_cybersecurity_program" TargetMode="External" /><ns0:Relationship Id="source21" Type="http://schemas.openxmlformats.org/officeDocument/2006/relationships/hyperlink" Target="https://www.nysenate.gov/legislation/laws/GBS/899-AA" TargetMode="External" /><ns0:Relationship Id="source22" Type="http://schemas.openxmlformats.org/officeDocument/2006/relationships/hyperlink" Target="https://www.nysenate.gov/legislation/laws/GBS/899-BB" TargetMode="External" /><ns0:Relationship Id="source23" Type="http://schemas.openxmlformats.org/officeDocument/2006/relationships/hyperlink" Target="https://www.nysenate.gov/legislation/laws/STT/208" TargetMode="External" /><ns0:Relationship Id="source24" Type="http://schemas.openxmlformats.org/officeDocument/2006/relationships/hyperlink" Target="https://ag.ny.gov/resources/organizations/data-breach-reporting" TargetMode="External" /><ns0:Relationship Id="source25" Type="http://schemas.openxmlformats.org/officeDocument/2006/relationships/hyperlink" Target="https://csrc.nist.gov/pubs/sp/800/53/a/r5/final" TargetMode="External" /><ns0:Relationship Id="source26" Type="http://schemas.openxmlformats.org/officeDocument/2006/relationships/hyperlink" Target="https://csrc.nist.gov/pubs/sp/800/122/final" TargetMode="External" /><ns0:Relationship Id="source27" Type="http://schemas.openxmlformats.org/officeDocument/2006/relationships/hyperlink" Target="https://csrc.nist.gov/pubs/sp/800/82/r3/final" TargetMode="External" /></ns0:Relationships>
</file>

<file path=xl/worksheets/_rels/sheet14.xml.rels><?xml version='1.0' encoding='utf-8'?>
<ns0:Relationships xmlns:ns0="http://schemas.openxmlformats.org/package/2006/relationships"><ns0:Relationship Type="http://schemas.openxmlformats.org/officeDocument/2006/relationships/table" Target="/xl/tables/table13.xml" Id="R42de7cc223a24e13" /></ns0:Relationships>
</file>

<file path=xl/worksheets/_rels/sheet15.xml.rels><?xml version='1.0' encoding='utf-8'?>
<ns0:Relationships xmlns:ns0="http://schemas.openxmlformats.org/package/2006/relationships"><ns0:Relationship Type="http://schemas.openxmlformats.org/officeDocument/2006/relationships/table" Target="/xl/tables/table14.xml" Id="R8f84d374fd5c4872" /></ns0:Relationships>
</file>

<file path=xl/worksheets/_rels/sheet16.xml.rels><?xml version='1.0' encoding='utf-8'?>
<ns0:Relationships xmlns:ns0="http://schemas.openxmlformats.org/package/2006/relationships"><ns0:Relationship Type="http://schemas.openxmlformats.org/officeDocument/2006/relationships/table" Target="/xl/tables/table15.xml" Id="R1ffd5817cda54da4" /></ns0:Relationships>
</file>

<file path=xl/worksheets/_rels/sheet17.xml.rels><?xml version='1.0' encoding='utf-8'?>
<ns0:Relationships xmlns:ns0="http://schemas.openxmlformats.org/package/2006/relationships"><ns0:Relationship Type="http://schemas.openxmlformats.org/officeDocument/2006/relationships/table" Target="/xl/tables/table16.xml" Id="R224636f827c5439e" /></ns0:Relationships>
</file>

<file path=xl/worksheets/_rels/sheet18.xml.rels><?xml version='1.0' encoding='utf-8'?>
<ns0:Relationships xmlns:ns0="http://schemas.openxmlformats.org/package/2006/relationships"><ns0:Relationship Type="http://schemas.openxmlformats.org/officeDocument/2006/relationships/table" Target="/xl/tables/table17.xml" Id="R5f4935090dd949c6" /></ns0:Relationships>
</file>

<file path=xl/worksheets/_rels/sheet19.xml.rels><?xml version='1.0' encoding='utf-8'?>
<ns0:Relationships xmlns:ns0="http://schemas.openxmlformats.org/package/2006/relationships"><ns0:Relationship Type="http://schemas.openxmlformats.org/officeDocument/2006/relationships/table" Target="/xl/tables/table18.xml" Id="R8ae163296f464bf1" /></ns0:Relationships>
</file>

<file path=xl/worksheets/_rels/sheet20.xml.rels><?xml version='1.0' encoding='utf-8'?>
<ns0:Relationships xmlns:ns0="http://schemas.openxmlformats.org/package/2006/relationships" />
</file>

<file path=xl/worksheets/_rels/sheet21.xml.rels><?xml version='1.0' encoding='utf-8'?>
<ns0:Relationships xmlns:ns0="http://schemas.openxmlformats.org/package/2006/relationships"><ns0:Relationship Type="http://schemas.openxmlformats.org/officeDocument/2006/relationships/table" Target="/xl/tables/table20.xml" Id="Rf6f76e77166649d4" /></ns0:Relationships>
</file>

<file path=xl/worksheets/sheet1.xml><?xml version="1.0" encoding="utf-8"?>
<worksheet xmlns="http://schemas.openxmlformats.org/spreadsheetml/2006/main">
  <sheetPr>
    <tabColor rgb="FF244D63"/>
    <pageSetUpPr fitToPage="0"/>
  </sheetPr>
  <sheetViews>
    <sheetView showGridLines="0" workbookViewId="0"/>
  </sheetViews>
  <sheetFormatPr defaultRowHeight="15"/>
  <cols>
    <col min="1" max="1" width="3" hidden="0" customWidth="1"/>
    <col min="2" max="2" width="10" hidden="0" customWidth="1"/>
    <col min="3" max="3" width="20" hidden="0" customWidth="1"/>
    <col min="4" max="4" width="34" hidden="0" customWidth="1"/>
    <col min="5" max="5" width="14" hidden="0" customWidth="1"/>
    <col min="6" max="6" width="14" hidden="0" customWidth="1"/>
    <col min="8" max="8" width="54" hidden="1" customWidth="1"/>
  </cols>
  <sheetData>
    <row r="1" ht="32" customHeight="1">
      <c r="A1" s="42" t="str">
        <v>New York utility audit workbook</v>
      </c>
      <c r="B1" s="42"/>
      <c r="C1" s="42"/>
      <c r="D1" s="42"/>
      <c r="E1" s="42"/>
      <c r="F1" s="42"/>
    </row>
    <row r="2" ht="85" customHeight="1">
      <c r="A2" s="43" t="inlineStr">
        <is>
          <t xml:space="preserve">Edition 2026-11-03. Begin with Preparation and Uncertainty. Requirements maps clauses to procedures; Field record prints one procedure. Amber cells take your entries.</t>
        </is>
      </c>
      <c r="B2" s="43"/>
      <c r="C2" s="43"/>
      <c r="D2" s="43"/>
      <c r="E2" s="43"/>
      <c r="F2" s="43"/>
    </row>
    <row r="3" ht="32" customHeight="1">
      <c r="A3" s="44" t="str">
        <v>Open Preparation</v>
      </c>
      <c r="B3" s="44"/>
      <c r="C3" s="44"/>
      <c r="D3" s="44" t="str">
        <v>Open Uncertainty</v>
      </c>
      <c r="E3" s="44"/>
      <c r="F3" s="44"/>
    </row>
    <row r="4" ht="28" customHeight="1">
      <c r="A4" s="45" t="str">
        <v>Scope, examine, correct and verify</v>
      </c>
      <c r="B4" s="45"/>
      <c r="C4" s="45"/>
      <c r="D4" s="45"/>
      <c r="E4" s="45"/>
      <c r="F4" s="45"/>
      <c r="H4" s="46" t="inlineStr">
        <is>
          <t xml:space="preserve">Missing marker rules (standalone normalized values)</t>
        </is>
      </c>
    </row>
    <row r="5" ht="40" customHeight="1">
      <c r="A5" s="47" t="str">
        <v>Scope</v>
      </c>
      <c r="B5" s="47"/>
      <c r="C5" s="47"/>
      <c r="D5" s="47" t="str">
        <v>Establish entity, sites, current instruments, period and exclusions. Resolve each open authority question.</v>
      </c>
      <c r="E5" s="47"/>
      <c r="F5" s="47"/>
      <c r="H5" s="46"/>
    </row>
    <row r="6" ht="40" customHeight="1">
      <c r="A6" s="47" t="str">
        <v>Plan</v>
      </c>
      <c r="B6" s="47"/>
      <c r="C6" s="47"/>
      <c r="D6" s="47" t="str">
        <v>Approve charter, independence, populations, samples, evidence handling and operating permissions.</v>
      </c>
      <c r="E6" s="47"/>
      <c r="F6" s="47"/>
      <c r="H6" s="46" t="str">
        <v>0</v>
      </c>
    </row>
    <row r="7" ht="40" customHeight="1">
      <c r="A7" s="47" t="str">
        <v>Examine</v>
      </c>
      <c r="B7" s="47"/>
      <c r="C7" s="47"/>
      <c r="D7" s="47" t="str">
        <v>Use the control procedures and exact criteria; record actual dates, observations, samples and evidence.</v>
      </c>
      <c r="E7" s="47"/>
      <c r="F7" s="47"/>
      <c r="H7" s="46" t="str">
        <v>NOT ESTABLISHED</v>
      </c>
    </row>
    <row r="8" ht="40" customHeight="1">
      <c r="A8" s="47" t="str">
        <v>Challenge</v>
      </c>
      <c r="B8" s="47"/>
      <c r="C8" s="47"/>
      <c r="D8" s="47" t="str">
        <v>Review each finding against evidence and criteria; record priority and rationale.</v>
      </c>
      <c r="E8" s="47"/>
      <c r="F8" s="47"/>
      <c r="H8" s="46" t="str">
        <v>NOT PROVIDED</v>
      </c>
    </row>
    <row r="9" ht="40" customHeight="1">
      <c r="A9" s="47" t="str">
        <v>Correct</v>
      </c>
      <c r="B9" s="47"/>
      <c r="C9" s="47"/>
      <c r="D9" s="47" t="str">
        <v>Keep mandatory dates separate from project targets. Implement approved changes and retest safely.</v>
      </c>
      <c r="E9" s="47"/>
      <c r="F9" s="47"/>
      <c r="H9" s="46" t="str">
        <v>TBD</v>
      </c>
    </row>
    <row r="10" ht="40" customHeight="1">
      <c r="A10" s="47" t="str">
        <v>Adopt</v>
      </c>
      <c r="B10" s="47"/>
      <c r="C10" s="47"/>
      <c r="D10" s="47" t="str">
        <v>Obtain actual technical, compliance and operating decisions; transfer open work and recurring duties.</v>
      </c>
      <c r="E10" s="47"/>
      <c r="F10" s="47"/>
      <c r="H10" s="46" t="str">
        <v>TBC</v>
      </c>
    </row>
    <row r="11">
      <c r="A11" s="47"/>
      <c r="B11" s="47"/>
      <c r="C11" s="47"/>
      <c r="D11" s="47"/>
      <c r="E11" s="47"/>
      <c r="F11" s="47"/>
      <c r="H11" s="46" t="str">
        <v>PENDING</v>
      </c>
    </row>
    <row r="12" ht="28" customHeight="1">
      <c r="A12" s="45" t="str">
        <v>Planning record counts</v>
      </c>
      <c r="B12" s="45"/>
      <c r="C12" s="45"/>
      <c r="D12" s="45"/>
      <c r="E12" s="45"/>
      <c r="F12" s="45"/>
      <c r="H12" s="46" t="str">
        <v>PENDING CLIENT RECORDS</v>
      </c>
    </row>
    <row r="13" ht="32" customHeight="1">
      <c r="A13" s="47" t="inlineStr">
        <is>
          <t xml:space="preserve">State and sector applicability records</t>
        </is>
      </c>
      <c r="B13" s="47"/>
      <c r="C13" s="47"/>
      <c r="D13" s="47"/>
      <c r="E13" s="47" t="n">
        <v>14</v>
      </c>
      <c r="F13" s="47"/>
      <c r="H13" s="46" t="str">
        <v>UNKNOWN</v>
      </c>
    </row>
    <row r="14" ht="32" customHeight="1">
      <c r="A14" s="47" t="str">
        <v>Open or incomplete decision records</v>
      </c>
      <c r="B14" s="47"/>
      <c r="C14" s="47"/>
      <c r="D14" s="47"/>
      <c r="E14" s="47" t="n">
        <f>COUNTIF(Applicability!L5:L18,"Incomplete")+COUNTBLANK(Applicability!L5:L18)</f>
        <v>14</v>
      </c>
      <c r="F14" s="47"/>
      <c r="H14" s="46" t="str">
        <v>N/A</v>
      </c>
    </row>
    <row r="15" ht="32" customHeight="1">
      <c r="A15" s="47" t="str">
        <v>Proposed project tasks</v>
      </c>
      <c r="B15" s="47"/>
      <c r="C15" s="47"/>
      <c r="D15" s="47"/>
      <c r="E15" s="47" t="n">
        <v>20</v>
      </c>
      <c r="F15" s="47"/>
      <c r="H15" s="46" t="str">
        <v>NA</v>
      </c>
    </row>
    <row r="16" ht="32" customHeight="1">
      <c r="A16" s="47" t="str">
        <v>Proposed control procedures</v>
      </c>
      <c r="B16" s="47"/>
      <c r="C16" s="47"/>
      <c r="D16" s="47"/>
      <c r="E16" s="47" t="n">
        <v>41</v>
      </c>
      <c r="F16" s="47"/>
      <c r="H16" s="46" t="str">
        <v>TO BE DETERMINED</v>
      </c>
    </row>
    <row r="17" ht="32" customHeight="1">
      <c r="A17" s="47" t="inlineStr">
        <is>
          <t xml:space="preserve">Sources in the register</t>
        </is>
      </c>
      <c r="B17" s="47"/>
      <c r="C17" s="47"/>
      <c r="D17" s="47"/>
      <c r="E17" s="47" t="n">
        <v>23</v>
      </c>
      <c r="F17" s="47"/>
      <c r="H17" s="46" t="str">
        <v>NOT RECORDED</v>
      </c>
    </row>
    <row r="18" ht="32" customHeight="1">
      <c r="A18" s="47" t="inlineStr">
        <is>
          <t xml:space="preserve">Open questions to resolve</t>
        </is>
      </c>
      <c r="B18" s="47"/>
      <c r="C18" s="47"/>
      <c r="D18" s="47"/>
      <c r="E18" s="47" t="n">
        <v>10</v>
      </c>
      <c r="F18" s="47"/>
      <c r="H18" s="46" t="str">
        <v>NOT AVAILABLE</v>
      </c>
    </row>
    <row r="19">
      <c r="A19" s="47"/>
      <c r="B19" s="47"/>
      <c r="C19" s="47"/>
      <c r="D19" s="47"/>
      <c r="E19" s="47"/>
      <c r="F19" s="47"/>
      <c r="H19" s="46" t="str">
        <v>NEEDS CLARIFICATION</v>
      </c>
    </row>
    <row r="20" ht="30" customHeight="1">
      <c r="A20" s="45" t="inlineStr">
        <is>
          <t xml:space="preserve">Project sign off</t>
        </is>
      </c>
      <c r="B20" s="45"/>
      <c r="C20" s="45"/>
      <c r="D20" s="45"/>
      <c r="E20" s="45"/>
      <c r="F20" s="45"/>
      <c r="H20" s="46" t="str">
        <v>UNRESOLVED</v>
      </c>
    </row>
    <row r="21" ht="40" customHeight="1">
      <c r="A21" s="47" t="str">
        <v>Legal entity and audit period</v>
      </c>
      <c r="B21" s="47"/>
      <c r="C21" s="47"/>
      <c r="D21" s="48" t="str">
        <v>Unresolved</v>
      </c>
      <c r="E21" s="48"/>
      <c r="F21" s="48"/>
      <c r="H21" s="46" t="str">
        <v>PENDING EVIDENCE</v>
      </c>
    </row>
    <row r="22" ht="40" customHeight="1">
      <c r="A22" s="47" t="str">
        <v>Controlled evidence location</v>
      </c>
      <c r="B22" s="47"/>
      <c r="C22" s="47"/>
      <c r="D22" s="48" t="str">
        <v>Unresolved</v>
      </c>
      <c r="E22" s="48"/>
      <c r="F22" s="48"/>
      <c r="H22" s="46" t="str">
        <v>AWAITING EVIDENCE</v>
      </c>
    </row>
    <row r="23" ht="40" customHeight="1">
      <c r="A23" s="47" t="inlineStr">
        <is>
          <t xml:space="preserve">Profile as entered</t>
        </is>
      </c>
      <c r="B23" s="47"/>
      <c r="C23" s="47"/>
      <c r="D23" s="48" t="str">
        <v>Unresolved</v>
      </c>
      <c r="E23" s="48"/>
      <c r="F23" s="48"/>
    </row>
    <row r="24" ht="40" customHeight="1">
      <c r="A24" s="47" t="str">
        <v>Project reference</v>
      </c>
      <c r="B24" s="47"/>
      <c r="C24" s="47"/>
      <c r="D24" s="48" t="str">
        <v>Unresolved</v>
      </c>
      <c r="E24" s="48"/>
      <c r="F24" s="48"/>
    </row>
    <row r="25" ht="40" customHeight="1">
      <c r="A25" s="47" t="str">
        <v>State and local jurisdiction</v>
      </c>
      <c r="B25" s="47"/>
      <c r="C25" s="47"/>
      <c r="D25" s="48" t="str">
        <v>Unresolved</v>
      </c>
      <c r="E25" s="48"/>
      <c r="F25" s="48"/>
    </row>
    <row r="26" ht="40" customHeight="1">
      <c r="A26" s="47" t="str">
        <v>Ownership and legal entity</v>
      </c>
      <c r="B26" s="47"/>
      <c r="C26" s="47"/>
      <c r="D26" s="48" t="str">
        <v>Unresolved</v>
      </c>
      <c r="E26" s="48"/>
      <c r="F26" s="48"/>
    </row>
    <row r="27" ht="40" customHeight="1">
      <c r="A27" s="47" t="str">
        <v>Utility service</v>
      </c>
      <c r="B27" s="47"/>
      <c r="C27" s="47"/>
      <c r="D27" s="48" t="str">
        <v>Unresolved</v>
      </c>
      <c r="E27" s="48"/>
      <c r="F27" s="48"/>
    </row>
    <row r="28" ht="40" customHeight="1">
      <c r="A28" s="47" t="str">
        <v>DFS authorization status</v>
      </c>
      <c r="B28" s="47"/>
      <c r="C28" s="47"/>
      <c r="D28" s="48" t="str">
        <v>Unresolved</v>
      </c>
      <c r="E28" s="48"/>
      <c r="F28" s="48"/>
    </row>
    <row r="29" ht="40" customHeight="1">
      <c r="A29" s="47" t="str">
        <v>PSC Part 1200 status</v>
      </c>
      <c r="B29" s="47"/>
      <c r="C29" s="47"/>
      <c r="D29" s="48" t="str">
        <v>Unresolved</v>
      </c>
      <c r="E29" s="48"/>
      <c r="F29" s="48"/>
    </row>
    <row r="30" ht="40" customHeight="1">
      <c r="A30" s="47" t="str">
        <v>Detailed work selected</v>
      </c>
      <c r="B30" s="47"/>
      <c r="C30" s="47"/>
      <c r="D30" s="48" t="str">
        <v>Core, Privacy, PSC, DFS</v>
      </c>
      <c r="E30" s="48"/>
      <c r="F30" s="48"/>
    </row>
    <row r="31" ht="40" customHeight="1">
      <c r="A31" s="47" t="str">
        <v>Water service connections</v>
      </c>
      <c r="B31" s="47"/>
      <c r="C31" s="47"/>
      <c r="D31" s="48" t="str">
        <v>Unresolved</v>
      </c>
      <c r="E31" s="48"/>
      <c r="F31" s="48"/>
    </row>
    <row r="32" ht="40" customHeight="1">
      <c r="A32" s="47" t="str">
        <v>Electric service lines</v>
      </c>
      <c r="B32" s="47"/>
      <c r="C32" s="47"/>
      <c r="D32" s="48" t="str">
        <v>Unresolved</v>
      </c>
      <c r="E32" s="48"/>
      <c r="F32" s="48"/>
    </row>
    <row r="33" ht="40" customHeight="1">
      <c r="A33" s="47" t="inlineStr">
        <is>
          <t xml:space="preserve">Gas small business facts</t>
        </is>
      </c>
      <c r="B33" s="47"/>
      <c r="C33" s="47"/>
      <c r="D33" s="48" t="str">
        <v>Unresolved</v>
      </c>
      <c r="E33" s="48"/>
      <c r="F33" s="48"/>
    </row>
    <row r="34" ht="40" customHeight="1">
      <c r="A34" s="47" t="str">
        <v>Data categories and boundary</v>
      </c>
      <c r="B34" s="47"/>
      <c r="C34" s="47"/>
      <c r="D34" s="48" t="str">
        <v>Unresolved</v>
      </c>
      <c r="E34" s="48"/>
      <c r="F34" s="48"/>
    </row>
    <row r="35" ht="40" customHeight="1">
      <c r="A35" s="47" t="str">
        <v>Technical reviewer and review date</v>
      </c>
      <c r="B35" s="47"/>
      <c r="C35" s="47"/>
      <c r="D35" s="48" t="str">
        <v>Unresolved</v>
      </c>
      <c r="E35" s="48"/>
      <c r="F35" s="48"/>
    </row>
    <row r="36" ht="40" customHeight="1">
      <c r="A36" s="47" t="str">
        <v>Compliance reviewer and decision date</v>
      </c>
      <c r="B36" s="47"/>
      <c r="C36" s="47"/>
      <c r="D36" s="48" t="str">
        <v>Unresolved</v>
      </c>
      <c r="E36" s="48"/>
      <c r="F36" s="48"/>
    </row>
    <row r="37" ht="40" customHeight="1">
      <c r="A37" s="47" t="str">
        <v>Operating owner and approval date</v>
      </c>
      <c r="B37" s="47"/>
      <c r="C37" s="47"/>
      <c r="D37" s="48" t="str">
        <v>Unresolved</v>
      </c>
      <c r="E37" s="48"/>
      <c r="F37" s="48"/>
    </row>
    <row r="38" ht="40" customHeight="1">
      <c r="A38" s="47" t="inlineStr">
        <is>
          <t xml:space="preserve">Evidence location</t>
        </is>
      </c>
      <c r="B38" s="47"/>
      <c r="C38" s="47"/>
      <c r="D38" s="49" t="str">
        <f>IF(LEN(TRIM(D22))=0,"Not recorded",D22)</f>
        <v>Unresolved</v>
      </c>
      <c r="E38" s="49"/>
      <c r="F38" s="49"/>
    </row>
    <row r="39" ht="40" customHeight="1">
      <c r="A39" s="47" t="inlineStr">
        <is>
          <t xml:space="preserve">Scope notes</t>
        </is>
      </c>
      <c r="B39" s="47"/>
      <c r="C39" s="47"/>
      <c r="D39" s="48" t="str">
        <v>Unresolved</v>
      </c>
      <c r="E39" s="48"/>
      <c r="F39" s="48"/>
    </row>
    <row r="40" ht="40" customHeight="1">
      <c r="A40" s="47" t="str">
        <v>Omission reason (declared)</v>
      </c>
      <c r="B40" s="47"/>
      <c r="C40" s="47"/>
      <c r="D40" s="48" t="str">
        <v>Unresolved</v>
      </c>
      <c r="E40" s="48"/>
      <c r="F40" s="48"/>
    </row>
    <row r="41" ht="40" customHeight="1">
      <c r="A41" s="47" t="str">
        <v>Proposed responsible reviewer (declared)</v>
      </c>
      <c r="B41" s="47"/>
      <c r="C41" s="47"/>
      <c r="D41" s="48" t="str">
        <v>Unresolved</v>
      </c>
      <c r="E41" s="48"/>
      <c r="F41" s="48"/>
    </row>
    <row r="42" ht="40" customHeight="1">
      <c r="A42" s="47" t="str">
        <v>Actual scope review date</v>
      </c>
      <c r="B42" s="47"/>
      <c r="C42" s="47"/>
      <c r="D42" s="48" t="str">
        <v>Unresolved</v>
      </c>
      <c r="E42" s="48"/>
      <c r="F42" s="48"/>
    </row>
    <row r="43" ht="40" customHeight="1">
      <c r="A43" s="47" t="str">
        <v>Edition identifier</v>
      </c>
      <c r="B43" s="47"/>
      <c r="C43" s="47"/>
      <c r="D43" s="49" t="inlineStr">
        <is>
          <t xml:space="preserve">2026-11-03</t>
        </is>
      </c>
      <c r="E43" s="49"/>
      <c r="F43" s="49"/>
    </row>
    <row r="44">
      <c r="A44" s="47" t="inlineStr">
        <is>
          <t xml:space="preserve">© 2026 Global Digital Forensics, Inc. All rights reserved.</t>
        </is>
      </c>
      <c r="B44" s="47"/>
      <c r="C44" s="47"/>
      <c r="D44" s="47"/>
      <c r="E44" s="47"/>
      <c r="F44" s="47"/>
    </row>
    <row r="45">
      <c r="A45" s="47" t="inlineStr">
        <is>
          <t xml:space="preserve">Questions about this workbook: call (800) 868-8189 or write to info@evestigate.com. The initial consultation is free.</t>
        </is>
      </c>
      <c r="B45" s="47"/>
      <c r="C45" s="47"/>
      <c r="D45" s="47"/>
      <c r="E45" s="47"/>
      <c r="F45" s="47"/>
    </row>
  </sheetData>
  <sheetProtection sheet="1" objects="1" scenarios="1" autoFilter="0" selectLockedCells="0" selectUnlockedCells="0" formatRows="0"/>
  <mergeCells>
    <mergeCell ref="A1:F1"/>
    <mergeCell ref="A2:F2"/>
    <mergeCell ref="A3:C3"/>
    <mergeCell ref="D3:F3"/>
    <mergeCell ref="A4:F4"/>
    <mergeCell ref="A5:C5"/>
    <mergeCell ref="D5:F5"/>
    <mergeCell ref="A6:C6"/>
    <mergeCell ref="D6:F6"/>
    <mergeCell ref="A7:C7"/>
    <mergeCell ref="D7:F7"/>
    <mergeCell ref="A8:C8"/>
    <mergeCell ref="D8:F8"/>
    <mergeCell ref="A9:C9"/>
    <mergeCell ref="D9:F9"/>
    <mergeCell ref="A10:C10"/>
    <mergeCell ref="D10:F10"/>
    <mergeCell ref="A12:F12"/>
    <mergeCell ref="A13:D13"/>
    <mergeCell ref="E13:F13"/>
    <mergeCell ref="A14:D14"/>
    <mergeCell ref="E14:F14"/>
    <mergeCell ref="A15:D15"/>
    <mergeCell ref="E15:F15"/>
    <mergeCell ref="A16:D16"/>
    <mergeCell ref="E16:F16"/>
    <mergeCell ref="A17:D17"/>
    <mergeCell ref="E17:F17"/>
    <mergeCell ref="A18:D18"/>
    <mergeCell ref="E18:F18"/>
    <mergeCell ref="A20:F20"/>
    <mergeCell ref="A21:C21"/>
    <mergeCell ref="D21:F21"/>
    <mergeCell ref="A22:C22"/>
    <mergeCell ref="D22:F22"/>
    <mergeCell ref="A23:C23"/>
    <mergeCell ref="D23:F23"/>
    <mergeCell ref="A24:C24"/>
    <mergeCell ref="D24:F24"/>
    <mergeCell ref="A25:C25"/>
    <mergeCell ref="D25:F25"/>
    <mergeCell ref="A26:C26"/>
    <mergeCell ref="D26:F26"/>
    <mergeCell ref="A27:C27"/>
    <mergeCell ref="D27:F27"/>
    <mergeCell ref="A28:C28"/>
    <mergeCell ref="D28:F28"/>
    <mergeCell ref="A29:C29"/>
    <mergeCell ref="D29:F29"/>
    <mergeCell ref="A30:C30"/>
    <mergeCell ref="D30:F30"/>
    <mergeCell ref="A31:C31"/>
    <mergeCell ref="D31:F31"/>
    <mergeCell ref="A32:C32"/>
    <mergeCell ref="D32:F32"/>
    <mergeCell ref="A33:C33"/>
    <mergeCell ref="D33:F33"/>
    <mergeCell ref="A34:C34"/>
    <mergeCell ref="D34:F34"/>
    <mergeCell ref="A35:C35"/>
    <mergeCell ref="D35:F35"/>
    <mergeCell ref="A36:C36"/>
    <mergeCell ref="D36:F36"/>
    <mergeCell ref="A37:C37"/>
    <mergeCell ref="D37:F37"/>
    <mergeCell ref="A38:C38"/>
    <mergeCell ref="D38:F38"/>
    <mergeCell ref="A39:C39"/>
    <mergeCell ref="D39:F39"/>
    <mergeCell ref="A40:C40"/>
    <mergeCell ref="D40:F40"/>
    <mergeCell ref="A41:C41"/>
    <mergeCell ref="D41:F41"/>
    <mergeCell ref="A42:C42"/>
    <mergeCell ref="D42:F42"/>
    <mergeCell ref="A43:C43"/>
    <mergeCell ref="D43:F43"/>
  </mergeCells>
  <hyperlinks>
    <hyperlink ref="A3" location="'Preparation'!A1" display="Open Preparation"/>
    <hyperlink ref="D3" location="'Uncertainty'!A1" display="Open Uncertainty"/>
  </hyperlinks>
  <printOptions headings="0" gridLines="0"/>
  <pageMargins left="0.35" right="0.35" top="0.45" bottom="0.45" header="0.2" footer="0.2"/>
  <pageSetup paperSize="1" orientation="portrait" fitToWidth="0" fitToHeight="0" scale="85" pageOrder="downThenOver"/>
  <headerFooter>
    <oddFooter>&amp;LGlobal Digital Forensics | QA 2026-10-17&amp;C&amp;A&amp;RPage &amp;P of &amp;N</oddFooter>
  </headerFooter>
  <rowBreaks count="2" manualBreakCount="2">
    <brk id="19" min="0" max="16383" man="1"/>
    <brk id="31" min="0" max="16383" man="1"/>
  </rowBreaks>
</worksheet>
</file>

<file path=xl/worksheets/sheet2.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4" hidden="0" customWidth="1"/>
    <col min="2" max="2" width="15" hidden="0" customWidth="1"/>
    <col min="3" max="3" width="48" hidden="0" customWidth="1"/>
    <col min="4" max="4" width="74" hidden="0" customWidth="1"/>
    <col min="5" max="5" width="36" hidden="0" customWidth="1"/>
    <col min="6" max="6" width="29" hidden="0" customWidth="1"/>
    <col min="7" max="7" width="38" hidden="0" customWidth="1"/>
    <col min="8" max="8" width="70" hidden="0" customWidth="1"/>
    <col min="9" max="9" width="25" hidden="0" customWidth="1"/>
    <col min="10" max="10" width="16" hidden="0" customWidth="1"/>
    <col min="11" max="11" width="58" hidden="0" customWidth="1"/>
    <col min="12" max="12" width="32" hidden="0" customWidth="1"/>
  </cols>
  <sheetData>
    <row r="1" ht="32" customHeight="1">
      <c r="A1" s="50" t="str">
        <v>Applicability</v>
      </c>
      <c r="B1" s="50"/>
      <c r="C1" s="50"/>
      <c r="D1" s="50"/>
      <c r="E1" s="50"/>
      <c r="F1" s="50"/>
      <c r="G1" s="51"/>
      <c r="H1" s="51"/>
      <c r="I1" s="51"/>
      <c r="J1" s="51"/>
      <c r="K1" s="51"/>
      <c r="L1" s="51"/>
    </row>
    <row r="2" ht="42" customHeight="1">
      <c r="A2" s="49" t="inlineStr">
        <is>
          <t xml:space="preserve">Record the facts and the controlling instrument for each question, then set the decision.</t>
        </is>
      </c>
      <c r="B2" s="49"/>
      <c r="C2" s="49"/>
      <c r="D2" s="49"/>
      <c r="E2" s="49"/>
      <c r="F2" s="49"/>
      <c r="G2" s="51"/>
      <c r="H2" s="51"/>
      <c r="I2" s="51"/>
      <c r="J2" s="51"/>
      <c r="K2" s="51"/>
      <c r="L2" s="51"/>
    </row>
    <row r="3" ht="24" customHeight="1">
      <c r="A3" s="52" t="str">
        <v>Open source register</v>
      </c>
      <c r="B3" s="52"/>
      <c r="C3" s="51"/>
      <c r="D3" s="51"/>
      <c r="E3" s="51"/>
      <c r="F3" s="51"/>
      <c r="G3" s="51"/>
      <c r="H3" s="51"/>
      <c r="I3" s="51"/>
      <c r="J3" s="51"/>
      <c r="K3" s="51"/>
      <c r="L3" s="51"/>
    </row>
    <row r="4" ht="34" customHeight="1">
      <c r="A4" s="53" t="str">
        <v>Decision ID</v>
      </c>
      <c r="B4" s="53" t="str">
        <v>Track</v>
      </c>
      <c r="C4" s="53" t="str">
        <v>Question</v>
      </c>
      <c r="D4" s="53" t="str">
        <v>Boundary or threshold</v>
      </c>
      <c r="E4" s="53" t="str">
        <v>Authority locator</v>
      </c>
      <c r="F4" s="53" t="str">
        <v>Decision</v>
      </c>
      <c r="G4" s="53" t="str">
        <v>Legal entity and period</v>
      </c>
      <c r="H4" s="53" t="str">
        <v>Evidence IDs and reasoning</v>
      </c>
      <c r="I4" s="53" t="str">
        <v>Decision owner</v>
      </c>
      <c r="J4" s="53" t="str">
        <v>Decision date</v>
      </c>
      <c r="K4" s="53" t="str">
        <v>Controlling version or open question</v>
      </c>
      <c r="L4" s="53" t="str">
        <v>Record completeness</v>
      </c>
    </row>
    <row r="5" ht="40" customHeight="1">
      <c r="A5" s="54" t="str">
        <v>A01</v>
      </c>
      <c r="B5" s="54" t="str">
        <v>DFS</v>
      </c>
      <c r="C5" s="54" t="inlineStr">
        <is>
          <t xml:space="preserve">Qualifying licensed or required to be licensed legal entity</t>
        </is>
      </c>
      <c r="D5" s="54" t="str">
        <v>Banking/Insurance/Financial Services authorization. Utility status alone is insufficient.</v>
      </c>
      <c r="E5" s="54" t="str">
        <v>D01 500.1(e); D02</v>
      </c>
      <c r="F5" s="48" t="str">
        <v>Unresolved</v>
      </c>
      <c r="G5" s="48" t="str"/>
      <c r="H5" s="48" t="str"/>
      <c r="I5" s="48" t="str"/>
      <c r="J5" s="55" t="str"/>
      <c r="K5" s="48" t="str"/>
      <c r="L5" s="56" t="str">
        <f>IFERROR(IF(AND(OR(F5="Applicable",F5="Not applicable with basis"),AND(LEN(UPPER(TRIM(CLEAN(SUBSTITUTE(G5,CHAR(160)," ")))))&gt;0,LEFT(UPPER(TRIM(G5)),10)&lt;&gt;"UNRESOLVED",ISERROR(MATCH(UPPER(TRIM(CLEAN(SUBSTITUTE(G5,CHAR(160)," ")))),Start!$H$6:$H$22,0))),AND(LEN(UPPER(TRIM(CLEAN(SUBSTITUTE(H5,CHAR(160)," ")))))&gt;0,LEFT(UPPER(TRIM(H5)),10)&lt;&gt;"UNRESOLVED",ISERROR(MATCH(UPPER(TRIM(CLEAN(SUBSTITUTE(H5,CHAR(160)," ")))),Start!$H$6:$H$22,0))),AND(LEN(UPPER(TRIM(CLEAN(SUBSTITUTE(I5,CHAR(160)," ")))))&gt;0,LEFT(UPPER(TRIM(I5)),10)&lt;&gt;"UNRESOLVED",ISERROR(MATCH(UPPER(TRIM(CLEAN(SUBSTITUTE(I5,CHAR(160)," ")))),Start!$H$6:$H$22,0))),AND(LEN(UPPER(TRIM(CLEAN(SUBSTITUTE(K5,CHAR(160)," ")))))&gt;0,LEFT(UPPER(TRIM(K5)),10)&lt;&gt;"UNRESOLVED",ISERROR(MATCH(UPPER(TRIM(CLEAN(SUBSTITUTE(K5,CHAR(160)," ")))),Start!$H$6:$H$22,0))),AND(ISNUMBER(J5),J5&gt;0,J5&lt;TODAY()+1)),"Fields present; review required","Incomplete"),"Incomplete")</f>
        <v>Incomplete</v>
      </c>
    </row>
    <row r="6" ht="40" customHeight="1">
      <c r="A6" s="57" t="str">
        <v>A02</v>
      </c>
      <c r="B6" s="57" t="str">
        <v>DFS</v>
      </c>
      <c r="C6" s="57" t="str">
        <v>Class A definition</v>
      </c>
      <c r="D6" s="57" t="inlineStr">
        <is>
          <t xml:space="preserve">Apply correct entity/NY affiliate revenue floor, worldwide size measures and sharing affiliate rule.</t>
        </is>
      </c>
      <c r="E6" s="57" t="str">
        <v>D01 500.1(d)</v>
      </c>
      <c r="F6" s="48" t="str">
        <v>Unresolved</v>
      </c>
      <c r="G6" s="48"/>
      <c r="H6" s="48"/>
      <c r="I6" s="48"/>
      <c r="J6" s="55"/>
      <c r="K6" s="48"/>
      <c r="L6" s="58" t="str">
        <f>IFERROR(IF(AND(OR(F6="Applicable",F6="Not applicable with basis"),AND(LEN(UPPER(TRIM(CLEAN(SUBSTITUTE(G6,CHAR(160)," ")))))&gt;0,LEFT(UPPER(TRIM(G6)),10)&lt;&gt;"UNRESOLVED",ISERROR(MATCH(UPPER(TRIM(CLEAN(SUBSTITUTE(G6,CHAR(160)," ")))),Start!$H$6:$H$22,0))),AND(LEN(UPPER(TRIM(CLEAN(SUBSTITUTE(H6,CHAR(160)," ")))))&gt;0,LEFT(UPPER(TRIM(H6)),10)&lt;&gt;"UNRESOLVED",ISERROR(MATCH(UPPER(TRIM(CLEAN(SUBSTITUTE(H6,CHAR(160)," ")))),Start!$H$6:$H$22,0))),AND(LEN(UPPER(TRIM(CLEAN(SUBSTITUTE(I6,CHAR(160)," ")))))&gt;0,LEFT(UPPER(TRIM(I6)),10)&lt;&gt;"UNRESOLVED",ISERROR(MATCH(UPPER(TRIM(CLEAN(SUBSTITUTE(I6,CHAR(160)," ")))),Start!$H$6:$H$22,0))),AND(LEN(UPPER(TRIM(CLEAN(SUBSTITUTE(K6,CHAR(160)," ")))))&gt;0,LEFT(UPPER(TRIM(K6)),10)&lt;&gt;"UNRESOLVED",ISERROR(MATCH(UPPER(TRIM(CLEAN(SUBSTITUTE(K6,CHAR(160)," ")))),Start!$H$6:$H$22,0))),AND(ISNUMBER(J6),J6&gt;0,J6&lt;TODAY()+1)),"Fields present; review required","Incomplete"),"Incomplete")</f>
        <v>Incomplete</v>
      </c>
    </row>
    <row r="7" ht="40" customHeight="1">
      <c r="A7" s="54" t="str">
        <v>A03</v>
      </c>
      <c r="B7" s="54" t="str">
        <v>DFS</v>
      </c>
      <c r="C7" s="54" t="str">
        <v>Exemption and retained requirements</v>
      </c>
      <c r="D7" s="54" t="str">
        <v>Verify exact 500.19 category, metrics, entities, period, filing and continuing duties.</v>
      </c>
      <c r="E7" s="54" t="str">
        <v>D01 500.19; D03</v>
      </c>
      <c r="F7" s="48" t="str">
        <v>Unresolved</v>
      </c>
      <c r="G7" s="48"/>
      <c r="H7" s="48"/>
      <c r="I7" s="48"/>
      <c r="J7" s="55"/>
      <c r="K7" s="48"/>
      <c r="L7" s="56" t="str">
        <f>IFERROR(IF(AND(OR(F7="Applicable",F7="Not applicable with basis"),AND(LEN(UPPER(TRIM(CLEAN(SUBSTITUTE(G7,CHAR(160)," ")))))&gt;0,LEFT(UPPER(TRIM(G7)),10)&lt;&gt;"UNRESOLVED",ISERROR(MATCH(UPPER(TRIM(CLEAN(SUBSTITUTE(G7,CHAR(160)," ")))),Start!$H$6:$H$22,0))),AND(LEN(UPPER(TRIM(CLEAN(SUBSTITUTE(H7,CHAR(160)," ")))))&gt;0,LEFT(UPPER(TRIM(H7)),10)&lt;&gt;"UNRESOLVED",ISERROR(MATCH(UPPER(TRIM(CLEAN(SUBSTITUTE(H7,CHAR(160)," ")))),Start!$H$6:$H$22,0))),AND(LEN(UPPER(TRIM(CLEAN(SUBSTITUTE(I7,CHAR(160)," ")))))&gt;0,LEFT(UPPER(TRIM(I7)),10)&lt;&gt;"UNRESOLVED",ISERROR(MATCH(UPPER(TRIM(CLEAN(SUBSTITUTE(I7,CHAR(160)," ")))),Start!$H$6:$H$22,0))),AND(LEN(UPPER(TRIM(CLEAN(SUBSTITUTE(K7,CHAR(160)," ")))))&gt;0,LEFT(UPPER(TRIM(K7)),10)&lt;&gt;"UNRESOLVED",ISERROR(MATCH(UPPER(TRIM(CLEAN(SUBSTITUTE(K7,CHAR(160)," ")))),Start!$H$6:$H$22,0))),AND(ISNUMBER(J7),J7&gt;0,J7&lt;TODAY()+1)),"Fields present; review required","Incomplete"),"Incomplete")</f>
        <v>Incomplete</v>
      </c>
    </row>
    <row r="8" ht="34" customHeight="1">
      <c r="A8" s="57" t="str">
        <v>A04</v>
      </c>
      <c r="B8" s="57" t="str">
        <v>PSC</v>
      </c>
      <c r="C8" s="57" t="str">
        <v>PSL public utility company</v>
      </c>
      <c r="D8" s="57" t="str">
        <v>Establish PSL 2(23) scope and legal operating entity first.</v>
      </c>
      <c r="E8" s="57" t="str">
        <v>P01 1200.1(c); P08</v>
      </c>
      <c r="F8" s="48" t="str">
        <v>Unresolved</v>
      </c>
      <c r="G8" s="48"/>
      <c r="H8" s="48"/>
      <c r="I8" s="48"/>
      <c r="J8" s="55"/>
      <c r="K8" s="48"/>
      <c r="L8" s="58" t="str">
        <f>IFERROR(IF(AND(OR(F8="Applicable",F8="Not applicable with basis"),AND(LEN(UPPER(TRIM(CLEAN(SUBSTITUTE(G8,CHAR(160)," ")))))&gt;0,LEFT(UPPER(TRIM(G8)),10)&lt;&gt;"UNRESOLVED",ISERROR(MATCH(UPPER(TRIM(CLEAN(SUBSTITUTE(G8,CHAR(160)," ")))),Start!$H$6:$H$22,0))),AND(LEN(UPPER(TRIM(CLEAN(SUBSTITUTE(H8,CHAR(160)," ")))))&gt;0,LEFT(UPPER(TRIM(H8)),10)&lt;&gt;"UNRESOLVED",ISERROR(MATCH(UPPER(TRIM(CLEAN(SUBSTITUTE(H8,CHAR(160)," ")))),Start!$H$6:$H$22,0))),AND(LEN(UPPER(TRIM(CLEAN(SUBSTITUTE(I8,CHAR(160)," ")))))&gt;0,LEFT(UPPER(TRIM(I8)),10)&lt;&gt;"UNRESOLVED",ISERROR(MATCH(UPPER(TRIM(CLEAN(SUBSTITUTE(I8,CHAR(160)," ")))),Start!$H$6:$H$22,0))),AND(LEN(UPPER(TRIM(CLEAN(SUBSTITUTE(K8,CHAR(160)," ")))))&gt;0,LEFT(UPPER(TRIM(K8)),10)&lt;&gt;"UNRESOLVED",ISERROR(MATCH(UPPER(TRIM(CLEAN(SUBSTITUTE(K8,CHAR(160)," ")))),Start!$H$6:$H$22,0))),AND(ISNUMBER(J8),J8&gt;0,J8&lt;TODAY()+1)),"Fields present; review required","Incomplete"),"Incomplete")</f>
        <v>Incomplete</v>
      </c>
    </row>
    <row r="9" ht="40" customHeight="1">
      <c r="A9" s="54" t="str">
        <v>A05</v>
      </c>
      <c r="B9" s="54" t="str">
        <v>PSC</v>
      </c>
      <c r="C9" s="54" t="inlineStr">
        <is>
          <t xml:space="preserve">Water service connection exclusion</t>
        </is>
      </c>
      <c r="D9" s="54" t="str">
        <v>Fewer than 50,001 service connections under 501.1(c); not rounded customer count.</v>
      </c>
      <c r="E9" s="54" t="str">
        <v>P01 1200.1(c)(1)</v>
      </c>
      <c r="F9" s="48" t="str">
        <v>Unresolved</v>
      </c>
      <c r="G9" s="48"/>
      <c r="H9" s="48"/>
      <c r="I9" s="48"/>
      <c r="J9" s="55"/>
      <c r="K9" s="48"/>
      <c r="L9" s="56" t="str">
        <f>IFERROR(IF(AND(OR(F9="Applicable",F9="Not applicable with basis"),AND(LEN(UPPER(TRIM(CLEAN(SUBSTITUTE(G9,CHAR(160)," ")))))&gt;0,LEFT(UPPER(TRIM(G9)),10)&lt;&gt;"UNRESOLVED",ISERROR(MATCH(UPPER(TRIM(CLEAN(SUBSTITUTE(G9,CHAR(160)," ")))),Start!$H$6:$H$22,0))),AND(LEN(UPPER(TRIM(CLEAN(SUBSTITUTE(H9,CHAR(160)," ")))))&gt;0,LEFT(UPPER(TRIM(H9)),10)&lt;&gt;"UNRESOLVED",ISERROR(MATCH(UPPER(TRIM(CLEAN(SUBSTITUTE(H9,CHAR(160)," ")))),Start!$H$6:$H$22,0))),AND(LEN(UPPER(TRIM(CLEAN(SUBSTITUTE(I9,CHAR(160)," ")))))&gt;0,LEFT(UPPER(TRIM(I9)),10)&lt;&gt;"UNRESOLVED",ISERROR(MATCH(UPPER(TRIM(CLEAN(SUBSTITUTE(I9,CHAR(160)," ")))),Start!$H$6:$H$22,0))),AND(LEN(UPPER(TRIM(CLEAN(SUBSTITUTE(K9,CHAR(160)," ")))))&gt;0,LEFT(UPPER(TRIM(K9)),10)&lt;&gt;"UNRESOLVED",ISERROR(MATCH(UPPER(TRIM(CLEAN(SUBSTITUTE(K9,CHAR(160)," ")))),Start!$H$6:$H$22,0))),AND(ISNUMBER(J9),J9&gt;0,J9&lt;TODAY()+1)),"Fields present; review required","Incomplete"),"Incomplete")</f>
        <v>Incomplete</v>
      </c>
    </row>
    <row r="10" ht="34" customHeight="1">
      <c r="A10" s="57" t="str">
        <v>A06</v>
      </c>
      <c r="B10" s="57" t="str">
        <v>PSC</v>
      </c>
      <c r="C10" s="57" t="inlineStr">
        <is>
          <t xml:space="preserve">Electric service line exclusion</t>
        </is>
      </c>
      <c r="D10" s="57" t="str">
        <v>Fewer than 50,000 service lines under 98.1(b).</v>
      </c>
      <c r="E10" s="57" t="str">
        <v>P01 1200.1(c)(2)</v>
      </c>
      <c r="F10" s="48" t="str">
        <v>Unresolved</v>
      </c>
      <c r="G10" s="48"/>
      <c r="H10" s="48"/>
      <c r="I10" s="48"/>
      <c r="J10" s="55"/>
      <c r="K10" s="48"/>
      <c r="L10" s="58" t="str">
        <f>IFERROR(IF(AND(OR(F10="Applicable",F10="Not applicable with basis"),AND(LEN(UPPER(TRIM(CLEAN(SUBSTITUTE(G10,CHAR(160)," ")))))&gt;0,LEFT(UPPER(TRIM(G10)),10)&lt;&gt;"UNRESOLVED",ISERROR(MATCH(UPPER(TRIM(CLEAN(SUBSTITUTE(G10,CHAR(160)," ")))),Start!$H$6:$H$22,0))),AND(LEN(UPPER(TRIM(CLEAN(SUBSTITUTE(H10,CHAR(160)," ")))))&gt;0,LEFT(UPPER(TRIM(H10)),10)&lt;&gt;"UNRESOLVED",ISERROR(MATCH(UPPER(TRIM(CLEAN(SUBSTITUTE(H10,CHAR(160)," ")))),Start!$H$6:$H$22,0))),AND(LEN(UPPER(TRIM(CLEAN(SUBSTITUTE(I10,CHAR(160)," ")))))&gt;0,LEFT(UPPER(TRIM(I10)),10)&lt;&gt;"UNRESOLVED",ISERROR(MATCH(UPPER(TRIM(CLEAN(SUBSTITUTE(I10,CHAR(160)," ")))),Start!$H$6:$H$22,0))),AND(LEN(UPPER(TRIM(CLEAN(SUBSTITUTE(K10,CHAR(160)," ")))))&gt;0,LEFT(UPPER(TRIM(K10)),10)&lt;&gt;"UNRESOLVED",ISERROR(MATCH(UPPER(TRIM(CLEAN(SUBSTITUTE(K10,CHAR(160)," ")))),Start!$H$6:$H$22,0))),AND(ISNUMBER(J10),J10&gt;0,J10&lt;TODAY()+1)),"Fields present; review required","Incomplete"),"Incomplete")</f>
        <v>Incomplete</v>
      </c>
    </row>
    <row r="11" ht="40" customHeight="1">
      <c r="A11" s="54" t="str">
        <v>A07</v>
      </c>
      <c r="B11" s="54" t="str">
        <v>PSC</v>
      </c>
      <c r="C11" s="54" t="inlineStr">
        <is>
          <t xml:space="preserve">Gas small business exclusion</t>
        </is>
      </c>
      <c r="D11" s="54" t="str">
        <v>NY resident, independently owned/operated and 100 or fewer employees under SAPA 102(8).</v>
      </c>
      <c r="E11" s="54" t="str">
        <v>P01 1200.1(c)(3); P09</v>
      </c>
      <c r="F11" s="48" t="str">
        <v>Unresolved</v>
      </c>
      <c r="G11" s="48"/>
      <c r="H11" s="48"/>
      <c r="I11" s="48"/>
      <c r="J11" s="55"/>
      <c r="K11" s="48"/>
      <c r="L11" s="56" t="str">
        <f>IFERROR(IF(AND(OR(F11="Applicable",F11="Not applicable with basis"),AND(LEN(UPPER(TRIM(CLEAN(SUBSTITUTE(G11,CHAR(160)," ")))))&gt;0,LEFT(UPPER(TRIM(G11)),10)&lt;&gt;"UNRESOLVED",ISERROR(MATCH(UPPER(TRIM(CLEAN(SUBSTITUTE(G11,CHAR(160)," ")))),Start!$H$6:$H$22,0))),AND(LEN(UPPER(TRIM(CLEAN(SUBSTITUTE(H11,CHAR(160)," ")))))&gt;0,LEFT(UPPER(TRIM(H11)),10)&lt;&gt;"UNRESOLVED",ISERROR(MATCH(UPPER(TRIM(CLEAN(SUBSTITUTE(H11,CHAR(160)," ")))),Start!$H$6:$H$22,0))),AND(LEN(UPPER(TRIM(CLEAN(SUBSTITUTE(I11,CHAR(160)," ")))))&gt;0,LEFT(UPPER(TRIM(I11)),10)&lt;&gt;"UNRESOLVED",ISERROR(MATCH(UPPER(TRIM(CLEAN(SUBSTITUTE(I11,CHAR(160)," ")))),Start!$H$6:$H$22,0))),AND(LEN(UPPER(TRIM(CLEAN(SUBSTITUTE(K11,CHAR(160)," ")))))&gt;0,LEFT(UPPER(TRIM(K11)),10)&lt;&gt;"UNRESOLVED",ISERROR(MATCH(UPPER(TRIM(CLEAN(SUBSTITUTE(K11,CHAR(160)," ")))),Start!$H$6:$H$22,0))),AND(ISNUMBER(J11),J11&gt;0,J11&lt;TODAY()+1)),"Fields present; review required","Incomplete"),"Incomplete")</f>
        <v>Incomplete</v>
      </c>
    </row>
    <row r="12" ht="40" customHeight="1">
      <c r="A12" s="57" t="str">
        <v>A08</v>
      </c>
      <c r="B12" s="57" t="str">
        <v>PSC</v>
      </c>
      <c r="C12" s="57" t="str">
        <v>Ownership and other exclusions</v>
      </c>
      <c r="D12" s="57" t="inlineStr">
        <is>
          <t xml:space="preserve">Municipal definition GML 119-n, telephone, solely telegraph and conditional program covered agent/designee.</t>
        </is>
      </c>
      <c r="E12" s="57" t="str">
        <v>P01 1200.1(c)(4)-(7)</v>
      </c>
      <c r="F12" s="48" t="str">
        <v>Unresolved</v>
      </c>
      <c r="G12" s="48"/>
      <c r="H12" s="48"/>
      <c r="I12" s="48"/>
      <c r="J12" s="55"/>
      <c r="K12" s="48"/>
      <c r="L12" s="58" t="str">
        <f>IFERROR(IF(AND(OR(F12="Applicable",F12="Not applicable with basis"),AND(LEN(UPPER(TRIM(CLEAN(SUBSTITUTE(G12,CHAR(160)," ")))))&gt;0,LEFT(UPPER(TRIM(G12)),10)&lt;&gt;"UNRESOLVED",ISERROR(MATCH(UPPER(TRIM(CLEAN(SUBSTITUTE(G12,CHAR(160)," ")))),Start!$H$6:$H$22,0))),AND(LEN(UPPER(TRIM(CLEAN(SUBSTITUTE(H12,CHAR(160)," ")))))&gt;0,LEFT(UPPER(TRIM(H12)),10)&lt;&gt;"UNRESOLVED",ISERROR(MATCH(UPPER(TRIM(CLEAN(SUBSTITUTE(H12,CHAR(160)," ")))),Start!$H$6:$H$22,0))),AND(LEN(UPPER(TRIM(CLEAN(SUBSTITUTE(I12,CHAR(160)," ")))))&gt;0,LEFT(UPPER(TRIM(I12)),10)&lt;&gt;"UNRESOLVED",ISERROR(MATCH(UPPER(TRIM(CLEAN(SUBSTITUTE(I12,CHAR(160)," ")))),Start!$H$6:$H$22,0))),AND(LEN(UPPER(TRIM(CLEAN(SUBSTITUTE(K12,CHAR(160)," ")))))&gt;0,LEFT(UPPER(TRIM(K12)),10)&lt;&gt;"UNRESOLVED",ISERROR(MATCH(UPPER(TRIM(CLEAN(SUBSTITUTE(K12,CHAR(160)," ")))),Start!$H$6:$H$22,0))),AND(ISNUMBER(J12),J12&gt;0,J12&lt;TODAY()+1)),"Fields present; review required","Incomplete"),"Incomplete")</f>
        <v>Incomplete</v>
      </c>
    </row>
    <row r="13" ht="40" customHeight="1">
      <c r="A13" s="54" t="str">
        <v>A09</v>
      </c>
      <c r="B13" s="54" t="str">
        <v>PSC</v>
      </c>
      <c r="C13" s="54" t="str">
        <v>Legacy PII implementation plan and staff audit scope</v>
      </c>
      <c r="D13" s="54" t="str">
        <v>Retrieve 13-M-0178 utility plan, historic audit anniversary, staff letters and current rubric. Conflicting orders replaced as 1200 phases in.</v>
      </c>
      <c r="E13" s="54" t="str">
        <v>P01 1200.0; P03</v>
      </c>
      <c r="F13" s="48" t="str">
        <v>Unresolved</v>
      </c>
      <c r="G13" s="48"/>
      <c r="H13" s="48"/>
      <c r="I13" s="48"/>
      <c r="J13" s="55"/>
      <c r="K13" s="48"/>
      <c r="L13" s="56" t="str">
        <f>IFERROR(IF(AND(OR(F13="Applicable",F13="Not applicable with basis"),AND(LEN(UPPER(TRIM(CLEAN(SUBSTITUTE(G13,CHAR(160)," ")))))&gt;0,LEFT(UPPER(TRIM(G13)),10)&lt;&gt;"UNRESOLVED",ISERROR(MATCH(UPPER(TRIM(CLEAN(SUBSTITUTE(G13,CHAR(160)," ")))),Start!$H$6:$H$22,0))),AND(LEN(UPPER(TRIM(CLEAN(SUBSTITUTE(H13,CHAR(160)," ")))))&gt;0,LEFT(UPPER(TRIM(H13)),10)&lt;&gt;"UNRESOLVED",ISERROR(MATCH(UPPER(TRIM(CLEAN(SUBSTITUTE(H13,CHAR(160)," ")))),Start!$H$6:$H$22,0))),AND(LEN(UPPER(TRIM(CLEAN(SUBSTITUTE(I13,CHAR(160)," ")))))&gt;0,LEFT(UPPER(TRIM(I13)),10)&lt;&gt;"UNRESOLVED",ISERROR(MATCH(UPPER(TRIM(CLEAN(SUBSTITUTE(I13,CHAR(160)," ")))),Start!$H$6:$H$22,0))),AND(LEN(UPPER(TRIM(CLEAN(SUBSTITUTE(K13,CHAR(160)," ")))))&gt;0,LEFT(UPPER(TRIM(K13)),10)&lt;&gt;"UNRESOLVED",ISERROR(MATCH(UPPER(TRIM(CLEAN(SUBSTITUTE(K13,CHAR(160)," ")))),Start!$H$6:$H$22,0))),AND(ISNUMBER(J13),J13&gt;0,J13&lt;TODAY()+1)),"Fields present; review required","Incomplete"),"Incomplete")</f>
        <v>Incomplete</v>
      </c>
    </row>
    <row r="14" ht="40" customHeight="1">
      <c r="A14" s="57" t="str">
        <v>A10</v>
      </c>
      <c r="B14" s="57" t="str">
        <v>Privacy</v>
      </c>
      <c r="C14" s="57" t="inlineStr">
        <is>
          <t xml:space="preserve">Business private information safeguards</t>
        </is>
      </c>
      <c r="D14" s="57" t="inlineStr">
        <is>
          <t xml:space="preserve">Own/license computerized private information about NY residents; tailored small business safeguards or substantiated regulated compliance route.</t>
        </is>
      </c>
      <c r="E14" s="57" t="str">
        <v>B01; B02</v>
      </c>
      <c r="F14" s="48" t="str">
        <v>Unresolved</v>
      </c>
      <c r="G14" s="48"/>
      <c r="H14" s="48"/>
      <c r="I14" s="48"/>
      <c r="J14" s="55"/>
      <c r="K14" s="48"/>
      <c r="L14" s="58" t="str">
        <f>IFERROR(IF(AND(OR(F14="Applicable",F14="Not applicable with basis"),AND(LEN(UPPER(TRIM(CLEAN(SUBSTITUTE(G14,CHAR(160)," ")))))&gt;0,LEFT(UPPER(TRIM(G14)),10)&lt;&gt;"UNRESOLVED",ISERROR(MATCH(UPPER(TRIM(CLEAN(SUBSTITUTE(G14,CHAR(160)," ")))),Start!$H$6:$H$22,0))),AND(LEN(UPPER(TRIM(CLEAN(SUBSTITUTE(H14,CHAR(160)," ")))))&gt;0,LEFT(UPPER(TRIM(H14)),10)&lt;&gt;"UNRESOLVED",ISERROR(MATCH(UPPER(TRIM(CLEAN(SUBSTITUTE(H14,CHAR(160)," ")))),Start!$H$6:$H$22,0))),AND(LEN(UPPER(TRIM(CLEAN(SUBSTITUTE(I14,CHAR(160)," ")))))&gt;0,LEFT(UPPER(TRIM(I14)),10)&lt;&gt;"UNRESOLVED",ISERROR(MATCH(UPPER(TRIM(CLEAN(SUBSTITUTE(I14,CHAR(160)," ")))),Start!$H$6:$H$22,0))),AND(LEN(UPPER(TRIM(CLEAN(SUBSTITUTE(K14,CHAR(160)," ")))))&gt;0,LEFT(UPPER(TRIM(K14)),10)&lt;&gt;"UNRESOLVED",ISERROR(MATCH(UPPER(TRIM(CLEAN(SUBSTITUTE(K14,CHAR(160)," ")))),Start!$H$6:$H$22,0))),AND(ISNUMBER(J14),J14&gt;0,J14&lt;TODAY()+1)),"Fields present; review required","Incomplete"),"Incomplete")</f>
        <v>Incomplete</v>
      </c>
    </row>
    <row r="15" ht="40" customHeight="1">
      <c r="A15" s="54" t="str">
        <v>A11</v>
      </c>
      <c r="B15" s="54" t="str">
        <v>Privacy</v>
      </c>
      <c r="C15" s="54" t="str">
        <v>Owner/licensee versus maintainer breach role</v>
      </c>
      <c r="D15" s="54" t="str">
        <v>Identify actual data role and applicable GBL notification, resident and recipient requirements.</v>
      </c>
      <c r="E15" s="54" t="str">
        <v>B01 2,3,8</v>
      </c>
      <c r="F15" s="48" t="str">
        <v>Unresolved</v>
      </c>
      <c r="G15" s="48"/>
      <c r="H15" s="48"/>
      <c r="I15" s="48"/>
      <c r="J15" s="55"/>
      <c r="K15" s="48"/>
      <c r="L15" s="56" t="str">
        <f>IFERROR(IF(AND(OR(F15="Applicable",F15="Not applicable with basis"),AND(LEN(UPPER(TRIM(CLEAN(SUBSTITUTE(G15,CHAR(160)," ")))))&gt;0,LEFT(UPPER(TRIM(G15)),10)&lt;&gt;"UNRESOLVED",ISERROR(MATCH(UPPER(TRIM(CLEAN(SUBSTITUTE(G15,CHAR(160)," ")))),Start!$H$6:$H$22,0))),AND(LEN(UPPER(TRIM(CLEAN(SUBSTITUTE(H15,CHAR(160)," ")))))&gt;0,LEFT(UPPER(TRIM(H15)),10)&lt;&gt;"UNRESOLVED",ISERROR(MATCH(UPPER(TRIM(CLEAN(SUBSTITUTE(H15,CHAR(160)," ")))),Start!$H$6:$H$22,0))),AND(LEN(UPPER(TRIM(CLEAN(SUBSTITUTE(I15,CHAR(160)," ")))))&gt;0,LEFT(UPPER(TRIM(I15)),10)&lt;&gt;"UNRESOLVED",ISERROR(MATCH(UPPER(TRIM(CLEAN(SUBSTITUTE(I15,CHAR(160)," ")))),Start!$H$6:$H$22,0))),AND(LEN(UPPER(TRIM(CLEAN(SUBSTITUTE(K15,CHAR(160)," ")))))&gt;0,LEFT(UPPER(TRIM(K15)),10)&lt;&gt;"UNRESOLVED",ISERROR(MATCH(UPPER(TRIM(CLEAN(SUBSTITUTE(K15,CHAR(160)," ")))),Start!$H$6:$H$22,0))),AND(ISNUMBER(J15),J15&gt;0,J15&lt;TODAY()+1)),"Fields present; review required","Incomplete"),"Incomplete")</f>
        <v>Incomplete</v>
      </c>
    </row>
    <row r="16" ht="40" customHeight="1">
      <c r="A16" s="57" t="str">
        <v>A12</v>
      </c>
      <c r="B16" s="57" t="str">
        <v>Privacy</v>
      </c>
      <c r="C16" s="57" t="str">
        <v>State entity or local agency</v>
      </c>
      <c r="D16" s="57" t="inlineStr">
        <is>
          <t xml:space="preserve">Charter based STL 208(1)(c) analysis; local agencies excluded but 208(10) local policy/law required. Resolve GBL interaction.</t>
        </is>
      </c>
      <c r="E16" s="57" t="str">
        <v>B03</v>
      </c>
      <c r="F16" s="48" t="str">
        <v>Unresolved</v>
      </c>
      <c r="G16" s="48"/>
      <c r="H16" s="48"/>
      <c r="I16" s="48"/>
      <c r="J16" s="55"/>
      <c r="K16" s="48"/>
      <c r="L16" s="58" t="str">
        <f>IFERROR(IF(AND(OR(F16="Applicable",F16="Not applicable with basis"),AND(LEN(UPPER(TRIM(CLEAN(SUBSTITUTE(G16,CHAR(160)," ")))))&gt;0,LEFT(UPPER(TRIM(G16)),10)&lt;&gt;"UNRESOLVED",ISERROR(MATCH(UPPER(TRIM(CLEAN(SUBSTITUTE(G16,CHAR(160)," ")))),Start!$H$6:$H$22,0))),AND(LEN(UPPER(TRIM(CLEAN(SUBSTITUTE(H16,CHAR(160)," ")))))&gt;0,LEFT(UPPER(TRIM(H16)),10)&lt;&gt;"UNRESOLVED",ISERROR(MATCH(UPPER(TRIM(CLEAN(SUBSTITUTE(H16,CHAR(160)," ")))),Start!$H$6:$H$22,0))),AND(LEN(UPPER(TRIM(CLEAN(SUBSTITUTE(I16,CHAR(160)," ")))))&gt;0,LEFT(UPPER(TRIM(I16)),10)&lt;&gt;"UNRESOLVED",ISERROR(MATCH(UPPER(TRIM(CLEAN(SUBSTITUTE(I16,CHAR(160)," ")))),Start!$H$6:$H$22,0))),AND(LEN(UPPER(TRIM(CLEAN(SUBSTITUTE(K16,CHAR(160)," ")))))&gt;0,LEFT(UPPER(TRIM(K16)),10)&lt;&gt;"UNRESOLVED",ISERROR(MATCH(UPPER(TRIM(CLEAN(SUBSTITUTE(K16,CHAR(160)," ")))),Start!$H$6:$H$22,0))),AND(ISNUMBER(J16),J16&gt;0,J16&lt;TODAY()+1)),"Fields present; review required","Incomplete"),"Incomplete")</f>
        <v>Incomplete</v>
      </c>
    </row>
    <row r="17" ht="40" customHeight="1">
      <c r="A17" s="54" t="str">
        <v>A13</v>
      </c>
      <c r="B17" s="54" t="str">
        <v>Privacy</v>
      </c>
      <c r="C17" s="54" t="str">
        <v>Customer consumption and energy data access</v>
      </c>
      <c r="D17" s="54" t="inlineStr">
        <is>
          <t xml:space="preserve">Retrieve PSL 66(32), current order/tariff/DSA, use case approval and consent.</t>
        </is>
      </c>
      <c r="E17" s="54" t="str">
        <v>P04-P07</v>
      </c>
      <c r="F17" s="48" t="str">
        <v>Unresolved</v>
      </c>
      <c r="G17" s="48"/>
      <c r="H17" s="48"/>
      <c r="I17" s="48"/>
      <c r="J17" s="55"/>
      <c r="K17" s="48"/>
      <c r="L17" s="56" t="str">
        <f>IFERROR(IF(AND(OR(F17="Applicable",F17="Not applicable with basis"),AND(LEN(UPPER(TRIM(CLEAN(SUBSTITUTE(G17,CHAR(160)," ")))))&gt;0,LEFT(UPPER(TRIM(G17)),10)&lt;&gt;"UNRESOLVED",ISERROR(MATCH(UPPER(TRIM(CLEAN(SUBSTITUTE(G17,CHAR(160)," ")))),Start!$H$6:$H$22,0))),AND(LEN(UPPER(TRIM(CLEAN(SUBSTITUTE(H17,CHAR(160)," ")))))&gt;0,LEFT(UPPER(TRIM(H17)),10)&lt;&gt;"UNRESOLVED",ISERROR(MATCH(UPPER(TRIM(CLEAN(SUBSTITUTE(H17,CHAR(160)," ")))),Start!$H$6:$H$22,0))),AND(LEN(UPPER(TRIM(CLEAN(SUBSTITUTE(I17,CHAR(160)," ")))))&gt;0,LEFT(UPPER(TRIM(I17)),10)&lt;&gt;"UNRESOLVED",ISERROR(MATCH(UPPER(TRIM(CLEAN(SUBSTITUTE(I17,CHAR(160)," ")))),Start!$H$6:$H$22,0))),AND(LEN(UPPER(TRIM(CLEAN(SUBSTITUTE(K17,CHAR(160)," ")))))&gt;0,LEFT(UPPER(TRIM(K17)),10)&lt;&gt;"UNRESOLVED",ISERROR(MATCH(UPPER(TRIM(CLEAN(SUBSTITUTE(K17,CHAR(160)," ")))),Start!$H$6:$H$22,0))),AND(ISNUMBER(J17),J17&gt;0,J17&lt;TODAY()+1)),"Fields present; review required","Incomplete"),"Incomplete")</f>
        <v>Incomplete</v>
      </c>
    </row>
    <row r="18" ht="55" customHeight="1">
      <c r="A18" s="57" t="str">
        <v>A14</v>
      </c>
      <c r="B18" s="57" t="str">
        <v>Core</v>
      </c>
      <c r="C18" s="57" t="str">
        <v>Other federal/state/local and contract duties</v>
      </c>
      <c r="D18" s="57" t="str">
        <v>Screen applicable NERC, TSA, SEC, DOH and DEC requirements, local policies, procurement requirements, insurance conditions and contracts. No universal conclusion from this pack.</v>
      </c>
      <c r="E18" s="57" t="str">
        <v>Q09</v>
      </c>
      <c r="F18" s="48" t="str">
        <v>Unresolved</v>
      </c>
      <c r="G18" s="48"/>
      <c r="H18" s="48"/>
      <c r="I18" s="48"/>
      <c r="J18" s="55"/>
      <c r="K18" s="48"/>
      <c r="L18" s="58" t="str">
        <f>IFERROR(IF(AND(OR(F18="Applicable",F18="Not applicable with basis"),AND(LEN(UPPER(TRIM(CLEAN(SUBSTITUTE(G18,CHAR(160)," ")))))&gt;0,LEFT(UPPER(TRIM(G18)),10)&lt;&gt;"UNRESOLVED",ISERROR(MATCH(UPPER(TRIM(CLEAN(SUBSTITUTE(G18,CHAR(160)," ")))),Start!$H$6:$H$22,0))),AND(LEN(UPPER(TRIM(CLEAN(SUBSTITUTE(H18,CHAR(160)," ")))))&gt;0,LEFT(UPPER(TRIM(H18)),10)&lt;&gt;"UNRESOLVED",ISERROR(MATCH(UPPER(TRIM(CLEAN(SUBSTITUTE(H18,CHAR(160)," ")))),Start!$H$6:$H$22,0))),AND(LEN(UPPER(TRIM(CLEAN(SUBSTITUTE(I18,CHAR(160)," ")))))&gt;0,LEFT(UPPER(TRIM(I18)),10)&lt;&gt;"UNRESOLVED",ISERROR(MATCH(UPPER(TRIM(CLEAN(SUBSTITUTE(I18,CHAR(160)," ")))),Start!$H$6:$H$22,0))),AND(LEN(UPPER(TRIM(CLEAN(SUBSTITUTE(K18,CHAR(160)," ")))))&gt;0,LEFT(UPPER(TRIM(K18)),10)&lt;&gt;"UNRESOLVED",ISERROR(MATCH(UPPER(TRIM(CLEAN(SUBSTITUTE(K18,CHAR(160)," ")))),Start!$H$6:$H$22,0))),AND(ISNUMBER(J18),J18&gt;0,J18&lt;TODAY()+1)),"Fields present; review required","Incomplete"),"Incomplete")</f>
        <v>Incomplete</v>
      </c>
    </row>
  </sheetData>
  <sheetProtection sheet="1" objects="1" scenarios="1" autoFilter="0" selectLockedCells="0" selectUnlockedCells="0" formatRows="0"/>
  <mergeCells>
    <mergeCell ref="A1:F1"/>
    <mergeCell ref="A2:F2"/>
    <mergeCell ref="A3:B3"/>
  </mergeCells>
  <dataValidations count="1">
    <dataValidation type="list" sqref="F5:F18" showErrorMessage="1" errorStyle="stop" errorTitle="Choose a listed value" error="Use an exact listed value. Unresolved decisions remain open.">
      <formula1>"Unresolved,Applicable,Not applicable with basis"</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3" min="0" max="1048575" man="1"/>
    <brk id="5" min="0" max="1048575" man="1"/>
    <brk id="7" min="0" max="1048575" man="1"/>
    <brk id="10" min="0" max="1048575" man="1"/>
  </colBreaks>
  <tableParts count="1">
    <tablePart r:id="R1510c924509a4deb"/>
  </tableParts>
</worksheet>
</file>

<file path=xl/worksheets/sheet3.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4" hidden="0" customWidth="1"/>
    <col min="2" max="2" width="15" hidden="0" customWidth="1"/>
    <col min="3" max="3" width="18" hidden="0" customWidth="1"/>
    <col min="4" max="4" width="64" hidden="0" customWidth="1"/>
    <col min="5" max="5" width="28" hidden="0" customWidth="1"/>
    <col min="6" max="6" width="28" hidden="0" customWidth="1"/>
    <col min="7" max="7" width="52" hidden="0" customWidth="1"/>
    <col min="8" max="8" width="68" hidden="0" customWidth="1"/>
    <col min="9" max="9" width="26" hidden="0" customWidth="1"/>
    <col min="10" max="10" width="16" hidden="0" customWidth="1"/>
    <col min="11" max="11" width="22" hidden="0" customWidth="1"/>
    <col min="12" max="12" width="38" hidden="0" customWidth="1"/>
    <col min="13" max="13" width="60" hidden="0" customWidth="1"/>
    <col min="14" max="14" width="18" hidden="0" customWidth="1"/>
    <col min="15" max="15" width="36" hidden="0" customWidth="1"/>
    <col min="16" max="16" width="54" hidden="0" customWidth="1"/>
  </cols>
  <sheetData>
    <row r="1" ht="32" customHeight="1">
      <c r="A1" s="42" t="str">
        <v>Work plan</v>
      </c>
      <c r="B1" s="42"/>
      <c r="C1" s="42"/>
      <c r="D1" s="42"/>
      <c r="E1" s="42"/>
      <c r="F1" s="42"/>
      <c r="G1" s="47"/>
      <c r="H1" s="47"/>
      <c r="I1" s="47"/>
      <c r="J1" s="47"/>
      <c r="K1" s="47"/>
      <c r="L1" s="47"/>
      <c r="M1" s="47"/>
      <c r="N1" s="47"/>
      <c r="O1" s="47"/>
      <c r="P1" s="47"/>
    </row>
    <row r="2" ht="55" customHeight="1">
      <c r="A2" s="43" t="inlineStr">
        <is>
          <t xml:space="preserve">Proposed project tasks. Assign actual people and dates after scope and access are approved. These are planning durations. Documentation follow up identifies missing records. Enter actual dates as dates. Use an explicit justified limitation or not applicable basis grounded in evidence.</t>
        </is>
      </c>
      <c r="B2" s="43"/>
      <c r="C2" s="43"/>
      <c r="D2" s="43"/>
      <c r="E2" s="43"/>
      <c r="F2" s="43"/>
      <c r="G2" s="47"/>
      <c r="H2" s="47"/>
      <c r="I2" s="47"/>
      <c r="J2" s="47"/>
      <c r="K2" s="47"/>
      <c r="L2" s="47"/>
      <c r="M2" s="47"/>
      <c r="N2" s="47"/>
      <c r="O2" s="47"/>
      <c r="P2" s="47"/>
    </row>
    <row r="3" ht="24" customHeight="1">
      <c r="A3" s="59" t="str">
        <v>Open source register</v>
      </c>
      <c r="B3" s="59"/>
      <c r="C3" s="47"/>
      <c r="D3" s="47"/>
      <c r="E3" s="47"/>
      <c r="F3" s="47"/>
      <c r="G3" s="47"/>
      <c r="H3" s="47"/>
      <c r="I3" s="47"/>
      <c r="J3" s="47"/>
      <c r="K3" s="47"/>
      <c r="L3" s="47"/>
      <c r="M3" s="47"/>
      <c r="N3" s="47"/>
      <c r="O3" s="47"/>
      <c r="P3" s="47"/>
    </row>
    <row r="4" ht="40" customHeight="1">
      <c r="A4" s="60" t="str">
        <v>Task ID</v>
      </c>
      <c r="B4" s="60" t="str">
        <v>Track</v>
      </c>
      <c r="C4" s="60" t="str">
        <v>Stage</v>
      </c>
      <c r="D4" s="60" t="str">
        <v>Task</v>
      </c>
      <c r="E4" s="60" t="str">
        <v>Accountable role</v>
      </c>
      <c r="F4" s="60" t="str">
        <v>Predecessor IDs</v>
      </c>
      <c r="G4" s="60" t="str">
        <v>Work product</v>
      </c>
      <c r="H4" s="60" t="str">
        <v>Acceptance criterion</v>
      </c>
      <c r="I4" s="60" t="str">
        <v>Assigned person</v>
      </c>
      <c r="J4" s="60" t="str">
        <v>Target date</v>
      </c>
      <c r="K4" s="60" t="str">
        <v>Status</v>
      </c>
      <c r="L4" s="60" t="str">
        <v>Completion evidence</v>
      </c>
      <c r="M4" s="60" t="str">
        <v>Constraint or decision</v>
      </c>
      <c r="N4" s="60" t="str">
        <v>Completion date</v>
      </c>
      <c r="O4" s="60" t="str">
        <v>Completion reviewer / date / disposition</v>
      </c>
      <c r="P4" s="60" t="inlineStr">
        <is>
          <t xml:space="preserve">Documentation follow up</t>
        </is>
      </c>
    </row>
    <row r="5" ht="34" customHeight="1">
      <c r="A5" s="56" t="str">
        <v>NY-01</v>
      </c>
      <c r="B5" s="56" t="str">
        <v>Core</v>
      </c>
      <c r="C5" s="56" t="str">
        <v>Scope</v>
      </c>
      <c r="D5" s="56" t="str">
        <v>Confirm legal entities ownership licenses and audit period</v>
      </c>
      <c r="E5" s="56" t="str">
        <v>Compliance owner</v>
      </c>
      <c r="F5" s="56" t="str"/>
      <c r="G5" s="56" t="str">
        <v>Charter/license and scope inventory</v>
      </c>
      <c r="H5" s="56" t="str">
        <v>A01-A14 decisions or named open questions</v>
      </c>
      <c r="I5" s="61"/>
      <c r="J5" s="62"/>
      <c r="K5" s="61" t="str">
        <v>Not started</v>
      </c>
      <c r="L5" s="61"/>
      <c r="M5" s="61"/>
      <c r="N5" s="62"/>
      <c r="O5" s="61"/>
      <c r="P5" s="63" t="str">
        <f>IF(OR(EXACT(K5,"Not started"),EXACT(K5,"In progress"),EXACT(K5,"Blocked"),EXACT(K5,"Complete"),EXACT(K5,"Not authorized")),IF(K5="Complete",IF(LEN(IF(AND(LEN(UPPER(TRIM(CLEAN(SUBSTITUTE(I5,CHAR(160)," ")))))&gt;0,LEFT(UPPER(TRIM(I5)),10)&lt;&gt;"UNRESOLVED",ISERROR(MATCH(UPPER(TRIM(CLEAN(SUBSTITUTE(I5,CHAR(160)," ")))),Start!$H$6:$H$22,0))),"","Assigned owner missing; ")&amp;IF(AND(LEN(UPPER(TRIM(CLEAN(SUBSTITUTE(L5,CHAR(160)," ")))))&gt;0,LEFT(UPPER(TRIM(L5)),10)&lt;&gt;"UNRESOLVED",ISERROR(MATCH(UPPER(TRIM(CLEAN(SUBSTITUTE(L5,CHAR(160)," ")))),Start!$H$6:$H$22,0))),"","Completion evidence missing; ")&amp;IF(AND(ISNUMBER(N5),N5&gt;0,N5&lt;TODAY()+1),"","Completion date missing/invalid; ")&amp;IF(AND(LEN(UPPER(TRIM(CLEAN(SUBSTITUTE(O5,CHAR(160)," ")))))&gt;0,LEFT(UPPER(TRIM(O5)),10)&lt;&gt;"UNRESOLVED",ISERROR(MATCH(UPPER(TRIM(CLEAN(SUBSTITUTE(O5,CHAR(160)," ")))),Start!$H$6:$H$22,0))),"","Completion review missing; ")&amp;"")=0,"Documentation recorded; review required",IF(AND(LEN(UPPER(TRIM(CLEAN(SUBSTITUTE(I5,CHAR(160)," ")))))&gt;0,LEFT(UPPER(TRIM(I5)),10)&lt;&gt;"UNRESOLVED",ISERROR(MATCH(UPPER(TRIM(CLEAN(SUBSTITUTE(I5,CHAR(160)," ")))),Start!$H$6:$H$22,0))),"","Assigned owner missing; ")&amp;IF(AND(LEN(UPPER(TRIM(CLEAN(SUBSTITUTE(L5,CHAR(160)," ")))))&gt;0,LEFT(UPPER(TRIM(L5)),10)&lt;&gt;"UNRESOLVED",ISERROR(MATCH(UPPER(TRIM(CLEAN(SUBSTITUTE(L5,CHAR(160)," ")))),Start!$H$6:$H$22,0))),"","Completion evidence missing; ")&amp;IF(AND(ISNUMBER(N5),N5&gt;0,N5&lt;TODAY()+1),"","Completion date missing/invalid; ")&amp;IF(AND(LEN(UPPER(TRIM(CLEAN(SUBSTITUTE(O5,CHAR(160)," ")))))&gt;0,LEFT(UPPER(TRIM(O5)),10)&lt;&gt;"UNRESOLVED",ISERROR(MATCH(UPPER(TRIM(CLEAN(SUBSTITUTE(O5,CHAR(160)," ")))),Start!$H$6:$H$22,0))),"","Completion review missing; ")&amp;""),IF(OR(K5="Blocked",K5="Not authorized"),IF(LEN(IF(AND(LEN(UPPER(TRIM(CLEAN(SUBSTITUTE(I5,CHAR(160)," ")))))&gt;0,LEFT(UPPER(TRIM(I5)),10)&lt;&gt;"UNRESOLVED",ISERROR(MATCH(UPPER(TRIM(CLEAN(SUBSTITUTE(I5,CHAR(160)," ")))),Start!$H$6:$H$22,0))),"","Assigned owner missing; ")&amp;IF(AND(LEN(UPPER(TRIM(CLEAN(SUBSTITUTE(M5,CHAR(160)," ")))))&gt;0,LEFT(UPPER(TRIM(M5)),10)&lt;&gt;"UNRESOLVED",ISERROR(MATCH(UPPER(TRIM(CLEAN(SUBSTITUTE(M5,CHAR(160)," ")))),Start!$H$6:$H$22,0))),"","Constraint/next action missing; ")&amp;"")=0,"Documentation recorded; review required",IF(AND(LEN(UPPER(TRIM(CLEAN(SUBSTITUTE(I5,CHAR(160)," ")))))&gt;0,LEFT(UPPER(TRIM(I5)),10)&lt;&gt;"UNRESOLVED",ISERROR(MATCH(UPPER(TRIM(CLEAN(SUBSTITUTE(I5,CHAR(160)," ")))),Start!$H$6:$H$22,0))),"","Assigned owner missing; ")&amp;IF(AND(LEN(UPPER(TRIM(CLEAN(SUBSTITUTE(M5,CHAR(160)," ")))))&gt;0,LEFT(UPPER(TRIM(M5)),10)&lt;&gt;"UNRESOLVED",ISERROR(MATCH(UPPER(TRIM(CLEAN(SUBSTITUTE(M5,CHAR(160)," ")))),Start!$H$6:$H$22,0))),"","Constraint/next action missing; ")&amp;""),"Work pending")),"Invalid status; use a listed value")</f>
        <v>Work pending</v>
      </c>
    </row>
    <row r="6" ht="34" customHeight="1">
      <c r="A6" s="58" t="str">
        <v>NY-02</v>
      </c>
      <c r="B6" s="58" t="str">
        <v>Core</v>
      </c>
      <c r="C6" s="58" t="str">
        <v>Scope</v>
      </c>
      <c r="D6" s="58" t="str">
        <v>Approve charter audience resources and operating authority</v>
      </c>
      <c r="E6" s="58" t="str">
        <v>Sponsor</v>
      </c>
      <c r="F6" s="58" t="str">
        <v>NY-01</v>
      </c>
      <c r="G6" s="58" t="str">
        <v>Approved engagement charter</v>
      </c>
      <c r="H6" s="58" t="str">
        <v>Named sponsor, audit lead, data/operating owners and exclusions</v>
      </c>
      <c r="I6" s="61"/>
      <c r="J6" s="62"/>
      <c r="K6" s="61" t="str">
        <v>Not started</v>
      </c>
      <c r="L6" s="61"/>
      <c r="M6" s="61"/>
      <c r="N6" s="62"/>
      <c r="O6" s="61"/>
      <c r="P6" s="63" t="str">
        <f>IF(OR(EXACT(K6,"Not started"),EXACT(K6,"In progress"),EXACT(K6,"Blocked"),EXACT(K6,"Complete"),EXACT(K6,"Not authorized")),IF(K6="Complete",IF(LEN(IF(AND(LEN(UPPER(TRIM(CLEAN(SUBSTITUTE(I6,CHAR(160)," ")))))&gt;0,LEFT(UPPER(TRIM(I6)),10)&lt;&gt;"UNRESOLVED",ISERROR(MATCH(UPPER(TRIM(CLEAN(SUBSTITUTE(I6,CHAR(160)," ")))),Start!$H$6:$H$22,0))),"","Assigned owner missing; ")&amp;IF(AND(LEN(UPPER(TRIM(CLEAN(SUBSTITUTE(L6,CHAR(160)," ")))))&gt;0,LEFT(UPPER(TRIM(L6)),10)&lt;&gt;"UNRESOLVED",ISERROR(MATCH(UPPER(TRIM(CLEAN(SUBSTITUTE(L6,CHAR(160)," ")))),Start!$H$6:$H$22,0))),"","Completion evidence missing; ")&amp;IF(AND(ISNUMBER(N6),N6&gt;0,N6&lt;TODAY()+1),"","Completion date missing/invalid; ")&amp;IF(AND(LEN(UPPER(TRIM(CLEAN(SUBSTITUTE(O6,CHAR(160)," ")))))&gt;0,LEFT(UPPER(TRIM(O6)),10)&lt;&gt;"UNRESOLVED",ISERROR(MATCH(UPPER(TRIM(CLEAN(SUBSTITUTE(O6,CHAR(160)," ")))),Start!$H$6:$H$22,0))),"","Completion review missing; ")&amp;"")=0,"Documentation recorded; review required",IF(AND(LEN(UPPER(TRIM(CLEAN(SUBSTITUTE(I6,CHAR(160)," ")))))&gt;0,LEFT(UPPER(TRIM(I6)),10)&lt;&gt;"UNRESOLVED",ISERROR(MATCH(UPPER(TRIM(CLEAN(SUBSTITUTE(I6,CHAR(160)," ")))),Start!$H$6:$H$22,0))),"","Assigned owner missing; ")&amp;IF(AND(LEN(UPPER(TRIM(CLEAN(SUBSTITUTE(L6,CHAR(160)," ")))))&gt;0,LEFT(UPPER(TRIM(L6)),10)&lt;&gt;"UNRESOLVED",ISERROR(MATCH(UPPER(TRIM(CLEAN(SUBSTITUTE(L6,CHAR(160)," ")))),Start!$H$6:$H$22,0))),"","Completion evidence missing; ")&amp;IF(AND(ISNUMBER(N6),N6&gt;0,N6&lt;TODAY()+1),"","Completion date missing/invalid; ")&amp;IF(AND(LEN(UPPER(TRIM(CLEAN(SUBSTITUTE(O6,CHAR(160)," ")))))&gt;0,LEFT(UPPER(TRIM(O6)),10)&lt;&gt;"UNRESOLVED",ISERROR(MATCH(UPPER(TRIM(CLEAN(SUBSTITUTE(O6,CHAR(160)," ")))),Start!$H$6:$H$22,0))),"","Completion review missing; ")&amp;""),IF(OR(K6="Blocked",K6="Not authorized"),IF(LEN(IF(AND(LEN(UPPER(TRIM(CLEAN(SUBSTITUTE(I6,CHAR(160)," ")))))&gt;0,LEFT(UPPER(TRIM(I6)),10)&lt;&gt;"UNRESOLVED",ISERROR(MATCH(UPPER(TRIM(CLEAN(SUBSTITUTE(I6,CHAR(160)," ")))),Start!$H$6:$H$22,0))),"","Assigned owner missing; ")&amp;IF(AND(LEN(UPPER(TRIM(CLEAN(SUBSTITUTE(M6,CHAR(160)," ")))))&gt;0,LEFT(UPPER(TRIM(M6)),10)&lt;&gt;"UNRESOLVED",ISERROR(MATCH(UPPER(TRIM(CLEAN(SUBSTITUTE(M6,CHAR(160)," ")))),Start!$H$6:$H$22,0))),"","Constraint/next action missing; ")&amp;"")=0,"Documentation recorded; review required",IF(AND(LEN(UPPER(TRIM(CLEAN(SUBSTITUTE(I6,CHAR(160)," ")))))&gt;0,LEFT(UPPER(TRIM(I6)),10)&lt;&gt;"UNRESOLVED",ISERROR(MATCH(UPPER(TRIM(CLEAN(SUBSTITUTE(I6,CHAR(160)," ")))),Start!$H$6:$H$22,0))),"","Assigned owner missing; ")&amp;IF(AND(LEN(UPPER(TRIM(CLEAN(SUBSTITUTE(M6,CHAR(160)," ")))))&gt;0,LEFT(UPPER(TRIM(M6)),10)&lt;&gt;"UNRESOLVED",ISERROR(MATCH(UPPER(TRIM(CLEAN(SUBSTITUTE(M6,CHAR(160)," ")))),Start!$H$6:$H$22,0))),"","Constraint/next action missing; ")&amp;""),"Work pending")),"Invalid status; use a listed value")</f>
        <v>Work pending</v>
      </c>
    </row>
    <row r="7" ht="40" customHeight="1">
      <c r="A7" s="56" t="str">
        <v>NY-03</v>
      </c>
      <c r="B7" s="56" t="str">
        <v>Core</v>
      </c>
      <c r="C7" s="56" t="str">
        <v>Readiness</v>
      </c>
      <c r="D7" s="56" t="str">
        <v>Retrieve current regulatory instruments and entity letters</v>
      </c>
      <c r="E7" s="56" t="str">
        <v>Compliance owner</v>
      </c>
      <c r="F7" s="56" t="str">
        <v>NY-01</v>
      </c>
      <c r="G7" s="56" t="str">
        <v>Versioned instrument register</v>
      </c>
      <c r="H7" s="56" t="str">
        <v>Current DPS rubric, utility plan and statutory baseline or explicit open task</v>
      </c>
      <c r="I7" s="61"/>
      <c r="J7" s="62"/>
      <c r="K7" s="61" t="str">
        <v>Not started</v>
      </c>
      <c r="L7" s="61"/>
      <c r="M7" s="61"/>
      <c r="N7" s="62"/>
      <c r="O7" s="61"/>
      <c r="P7" s="63" t="str">
        <f>IF(OR(EXACT(K7,"Not started"),EXACT(K7,"In progress"),EXACT(K7,"Blocked"),EXACT(K7,"Complete"),EXACT(K7,"Not authorized")),IF(K7="Complete",IF(LEN(IF(AND(LEN(UPPER(TRIM(CLEAN(SUBSTITUTE(I7,CHAR(160)," ")))))&gt;0,LEFT(UPPER(TRIM(I7)),10)&lt;&gt;"UNRESOLVED",ISERROR(MATCH(UPPER(TRIM(CLEAN(SUBSTITUTE(I7,CHAR(160)," ")))),Start!$H$6:$H$22,0))),"","Assigned owner missing; ")&amp;IF(AND(LEN(UPPER(TRIM(CLEAN(SUBSTITUTE(L7,CHAR(160)," ")))))&gt;0,LEFT(UPPER(TRIM(L7)),10)&lt;&gt;"UNRESOLVED",ISERROR(MATCH(UPPER(TRIM(CLEAN(SUBSTITUTE(L7,CHAR(160)," ")))),Start!$H$6:$H$22,0))),"","Completion evidence missing; ")&amp;IF(AND(ISNUMBER(N7),N7&gt;0,N7&lt;TODAY()+1),"","Completion date missing/invalid; ")&amp;IF(AND(LEN(UPPER(TRIM(CLEAN(SUBSTITUTE(O7,CHAR(160)," ")))))&gt;0,LEFT(UPPER(TRIM(O7)),10)&lt;&gt;"UNRESOLVED",ISERROR(MATCH(UPPER(TRIM(CLEAN(SUBSTITUTE(O7,CHAR(160)," ")))),Start!$H$6:$H$22,0))),"","Completion review missing; ")&amp;"")=0,"Documentation recorded; review required",IF(AND(LEN(UPPER(TRIM(CLEAN(SUBSTITUTE(I7,CHAR(160)," ")))))&gt;0,LEFT(UPPER(TRIM(I7)),10)&lt;&gt;"UNRESOLVED",ISERROR(MATCH(UPPER(TRIM(CLEAN(SUBSTITUTE(I7,CHAR(160)," ")))),Start!$H$6:$H$22,0))),"","Assigned owner missing; ")&amp;IF(AND(LEN(UPPER(TRIM(CLEAN(SUBSTITUTE(L7,CHAR(160)," ")))))&gt;0,LEFT(UPPER(TRIM(L7)),10)&lt;&gt;"UNRESOLVED",ISERROR(MATCH(UPPER(TRIM(CLEAN(SUBSTITUTE(L7,CHAR(160)," ")))),Start!$H$6:$H$22,0))),"","Completion evidence missing; ")&amp;IF(AND(ISNUMBER(N7),N7&gt;0,N7&lt;TODAY()+1),"","Completion date missing/invalid; ")&amp;IF(AND(LEN(UPPER(TRIM(CLEAN(SUBSTITUTE(O7,CHAR(160)," ")))))&gt;0,LEFT(UPPER(TRIM(O7)),10)&lt;&gt;"UNRESOLVED",ISERROR(MATCH(UPPER(TRIM(CLEAN(SUBSTITUTE(O7,CHAR(160)," ")))),Start!$H$6:$H$22,0))),"","Completion review missing; ")&amp;""),IF(OR(K7="Blocked",K7="Not authorized"),IF(LEN(IF(AND(LEN(UPPER(TRIM(CLEAN(SUBSTITUTE(I7,CHAR(160)," ")))))&gt;0,LEFT(UPPER(TRIM(I7)),10)&lt;&gt;"UNRESOLVED",ISERROR(MATCH(UPPER(TRIM(CLEAN(SUBSTITUTE(I7,CHAR(160)," ")))),Start!$H$6:$H$22,0))),"","Assigned owner missing; ")&amp;IF(AND(LEN(UPPER(TRIM(CLEAN(SUBSTITUTE(M7,CHAR(160)," ")))))&gt;0,LEFT(UPPER(TRIM(M7)),10)&lt;&gt;"UNRESOLVED",ISERROR(MATCH(UPPER(TRIM(CLEAN(SUBSTITUTE(M7,CHAR(160)," ")))),Start!$H$6:$H$22,0))),"","Constraint/next action missing; ")&amp;"")=0,"Documentation recorded; review required",IF(AND(LEN(UPPER(TRIM(CLEAN(SUBSTITUTE(I7,CHAR(160)," ")))))&gt;0,LEFT(UPPER(TRIM(I7)),10)&lt;&gt;"UNRESOLVED",ISERROR(MATCH(UPPER(TRIM(CLEAN(SUBSTITUTE(I7,CHAR(160)," ")))),Start!$H$6:$H$22,0))),"","Assigned owner missing; ")&amp;IF(AND(LEN(UPPER(TRIM(CLEAN(SUBSTITUTE(M7,CHAR(160)," ")))))&gt;0,LEFT(UPPER(TRIM(M7)),10)&lt;&gt;"UNRESOLVED",ISERROR(MATCH(UPPER(TRIM(CLEAN(SUBSTITUTE(M7,CHAR(160)," ")))),Start!$H$6:$H$22,0))),"","Constraint/next action missing; ")&amp;""),"Work pending")),"Invalid status; use a listed value")</f>
        <v>Work pending</v>
      </c>
    </row>
    <row r="8" ht="34" customHeight="1">
      <c r="A8" s="58" t="str">
        <v>NY-04</v>
      </c>
      <c r="B8" s="58" t="str">
        <v>Core</v>
      </c>
      <c r="C8" s="58" t="str">
        <v>Readiness</v>
      </c>
      <c r="D8" s="58" t="str">
        <v>Create evidence request and secure exchange plan</v>
      </c>
      <c r="E8" s="58" t="str">
        <v>Audit lead</v>
      </c>
      <c r="F8" s="58" t="str">
        <v>NY-02,NY-03</v>
      </c>
      <c r="G8" s="58" t="str">
        <v>Evidence list and controlled repository</v>
      </c>
      <c r="H8" s="58" t="str">
        <v>Period, owner, due date and safe transfer method for each request</v>
      </c>
      <c r="I8" s="61"/>
      <c r="J8" s="62"/>
      <c r="K8" s="61" t="str">
        <v>Not started</v>
      </c>
      <c r="L8" s="61"/>
      <c r="M8" s="61"/>
      <c r="N8" s="62"/>
      <c r="O8" s="61"/>
      <c r="P8" s="63" t="str">
        <f>IF(OR(EXACT(K8,"Not started"),EXACT(K8,"In progress"),EXACT(K8,"Blocked"),EXACT(K8,"Complete"),EXACT(K8,"Not authorized")),IF(K8="Complete",IF(LEN(IF(AND(LEN(UPPER(TRIM(CLEAN(SUBSTITUTE(I8,CHAR(160)," ")))))&gt;0,LEFT(UPPER(TRIM(I8)),10)&lt;&gt;"UNRESOLVED",ISERROR(MATCH(UPPER(TRIM(CLEAN(SUBSTITUTE(I8,CHAR(160)," ")))),Start!$H$6:$H$22,0))),"","Assigned owner missing; ")&amp;IF(AND(LEN(UPPER(TRIM(CLEAN(SUBSTITUTE(L8,CHAR(160)," ")))))&gt;0,LEFT(UPPER(TRIM(L8)),10)&lt;&gt;"UNRESOLVED",ISERROR(MATCH(UPPER(TRIM(CLEAN(SUBSTITUTE(L8,CHAR(160)," ")))),Start!$H$6:$H$22,0))),"","Completion evidence missing; ")&amp;IF(AND(ISNUMBER(N8),N8&gt;0,N8&lt;TODAY()+1),"","Completion date missing/invalid; ")&amp;IF(AND(LEN(UPPER(TRIM(CLEAN(SUBSTITUTE(O8,CHAR(160)," ")))))&gt;0,LEFT(UPPER(TRIM(O8)),10)&lt;&gt;"UNRESOLVED",ISERROR(MATCH(UPPER(TRIM(CLEAN(SUBSTITUTE(O8,CHAR(160)," ")))),Start!$H$6:$H$22,0))),"","Completion review missing; ")&amp;"")=0,"Documentation recorded; review required",IF(AND(LEN(UPPER(TRIM(CLEAN(SUBSTITUTE(I8,CHAR(160)," ")))))&gt;0,LEFT(UPPER(TRIM(I8)),10)&lt;&gt;"UNRESOLVED",ISERROR(MATCH(UPPER(TRIM(CLEAN(SUBSTITUTE(I8,CHAR(160)," ")))),Start!$H$6:$H$22,0))),"","Assigned owner missing; ")&amp;IF(AND(LEN(UPPER(TRIM(CLEAN(SUBSTITUTE(L8,CHAR(160)," ")))))&gt;0,LEFT(UPPER(TRIM(L8)),10)&lt;&gt;"UNRESOLVED",ISERROR(MATCH(UPPER(TRIM(CLEAN(SUBSTITUTE(L8,CHAR(160)," ")))),Start!$H$6:$H$22,0))),"","Completion evidence missing; ")&amp;IF(AND(ISNUMBER(N8),N8&gt;0,N8&lt;TODAY()+1),"","Completion date missing/invalid; ")&amp;IF(AND(LEN(UPPER(TRIM(CLEAN(SUBSTITUTE(O8,CHAR(160)," ")))))&gt;0,LEFT(UPPER(TRIM(O8)),10)&lt;&gt;"UNRESOLVED",ISERROR(MATCH(UPPER(TRIM(CLEAN(SUBSTITUTE(O8,CHAR(160)," ")))),Start!$H$6:$H$22,0))),"","Completion review missing; ")&amp;""),IF(OR(K8="Blocked",K8="Not authorized"),IF(LEN(IF(AND(LEN(UPPER(TRIM(CLEAN(SUBSTITUTE(I8,CHAR(160)," ")))))&gt;0,LEFT(UPPER(TRIM(I8)),10)&lt;&gt;"UNRESOLVED",ISERROR(MATCH(UPPER(TRIM(CLEAN(SUBSTITUTE(I8,CHAR(160)," ")))),Start!$H$6:$H$22,0))),"","Assigned owner missing; ")&amp;IF(AND(LEN(UPPER(TRIM(CLEAN(SUBSTITUTE(M8,CHAR(160)," ")))))&gt;0,LEFT(UPPER(TRIM(M8)),10)&lt;&gt;"UNRESOLVED",ISERROR(MATCH(UPPER(TRIM(CLEAN(SUBSTITUTE(M8,CHAR(160)," ")))),Start!$H$6:$H$22,0))),"","Constraint/next action missing; ")&amp;"")=0,"Documentation recorded; review required",IF(AND(LEN(UPPER(TRIM(CLEAN(SUBSTITUTE(I8,CHAR(160)," ")))))&gt;0,LEFT(UPPER(TRIM(I8)),10)&lt;&gt;"UNRESOLVED",ISERROR(MATCH(UPPER(TRIM(CLEAN(SUBSTITUTE(I8,CHAR(160)," ")))),Start!$H$6:$H$22,0))),"","Assigned owner missing; ")&amp;IF(AND(LEN(UPPER(TRIM(CLEAN(SUBSTITUTE(M8,CHAR(160)," ")))))&gt;0,LEFT(UPPER(TRIM(M8)),10)&lt;&gt;"UNRESOLVED",ISERROR(MATCH(UPPER(TRIM(CLEAN(SUBSTITUTE(M8,CHAR(160)," ")))),Start!$H$6:$H$22,0))),"","Constraint/next action missing; ")&amp;""),"Work pending")),"Invalid status; use a listed value")</f>
        <v>Work pending</v>
      </c>
    </row>
    <row r="9" ht="40" customHeight="1">
      <c r="A9" s="56" t="str">
        <v>NY-05</v>
      </c>
      <c r="B9" s="56" t="str">
        <v>Core</v>
      </c>
      <c r="C9" s="56" t="str">
        <v>Readiness</v>
      </c>
      <c r="D9" s="56" t="inlineStr">
        <is>
          <t xml:space="preserve">Reconcile population and risk based sample design</t>
        </is>
      </c>
      <c r="E9" s="56" t="str">
        <v>Audit lead</v>
      </c>
      <c r="F9" s="56" t="str">
        <v>NY-04</v>
      </c>
      <c r="G9" s="56" t="str">
        <v>Sampling schedule</v>
      </c>
      <c r="H9" s="56" t="inlineStr">
        <is>
          <t xml:space="preserve">Denominators, exclusions, high risk cases and expansion criteria recorded</t>
        </is>
      </c>
      <c r="I9" s="61"/>
      <c r="J9" s="62"/>
      <c r="K9" s="61" t="str">
        <v>Not started</v>
      </c>
      <c r="L9" s="61"/>
      <c r="M9" s="61"/>
      <c r="N9" s="62"/>
      <c r="O9" s="61"/>
      <c r="P9" s="63" t="str">
        <f>IF(OR(EXACT(K9,"Not started"),EXACT(K9,"In progress"),EXACT(K9,"Blocked"),EXACT(K9,"Complete"),EXACT(K9,"Not authorized")),IF(K9="Complete",IF(LEN(IF(AND(LEN(UPPER(TRIM(CLEAN(SUBSTITUTE(I9,CHAR(160)," ")))))&gt;0,LEFT(UPPER(TRIM(I9)),10)&lt;&gt;"UNRESOLVED",ISERROR(MATCH(UPPER(TRIM(CLEAN(SUBSTITUTE(I9,CHAR(160)," ")))),Start!$H$6:$H$22,0))),"","Assigned owner missing; ")&amp;IF(AND(LEN(UPPER(TRIM(CLEAN(SUBSTITUTE(L9,CHAR(160)," ")))))&gt;0,LEFT(UPPER(TRIM(L9)),10)&lt;&gt;"UNRESOLVED",ISERROR(MATCH(UPPER(TRIM(CLEAN(SUBSTITUTE(L9,CHAR(160)," ")))),Start!$H$6:$H$22,0))),"","Completion evidence missing; ")&amp;IF(AND(ISNUMBER(N9),N9&gt;0,N9&lt;TODAY()+1),"","Completion date missing/invalid; ")&amp;IF(AND(LEN(UPPER(TRIM(CLEAN(SUBSTITUTE(O9,CHAR(160)," ")))))&gt;0,LEFT(UPPER(TRIM(O9)),10)&lt;&gt;"UNRESOLVED",ISERROR(MATCH(UPPER(TRIM(CLEAN(SUBSTITUTE(O9,CHAR(160)," ")))),Start!$H$6:$H$22,0))),"","Completion review missing; ")&amp;"")=0,"Documentation recorded; review required",IF(AND(LEN(UPPER(TRIM(CLEAN(SUBSTITUTE(I9,CHAR(160)," ")))))&gt;0,LEFT(UPPER(TRIM(I9)),10)&lt;&gt;"UNRESOLVED",ISERROR(MATCH(UPPER(TRIM(CLEAN(SUBSTITUTE(I9,CHAR(160)," ")))),Start!$H$6:$H$22,0))),"","Assigned owner missing; ")&amp;IF(AND(LEN(UPPER(TRIM(CLEAN(SUBSTITUTE(L9,CHAR(160)," ")))))&gt;0,LEFT(UPPER(TRIM(L9)),10)&lt;&gt;"UNRESOLVED",ISERROR(MATCH(UPPER(TRIM(CLEAN(SUBSTITUTE(L9,CHAR(160)," ")))),Start!$H$6:$H$22,0))),"","Completion evidence missing; ")&amp;IF(AND(ISNUMBER(N9),N9&gt;0,N9&lt;TODAY()+1),"","Completion date missing/invalid; ")&amp;IF(AND(LEN(UPPER(TRIM(CLEAN(SUBSTITUTE(O9,CHAR(160)," ")))))&gt;0,LEFT(UPPER(TRIM(O9)),10)&lt;&gt;"UNRESOLVED",ISERROR(MATCH(UPPER(TRIM(CLEAN(SUBSTITUTE(O9,CHAR(160)," ")))),Start!$H$6:$H$22,0))),"","Completion review missing; ")&amp;""),IF(OR(K9="Blocked",K9="Not authorized"),IF(LEN(IF(AND(LEN(UPPER(TRIM(CLEAN(SUBSTITUTE(I9,CHAR(160)," ")))))&gt;0,LEFT(UPPER(TRIM(I9)),10)&lt;&gt;"UNRESOLVED",ISERROR(MATCH(UPPER(TRIM(CLEAN(SUBSTITUTE(I9,CHAR(160)," ")))),Start!$H$6:$H$22,0))),"","Assigned owner missing; ")&amp;IF(AND(LEN(UPPER(TRIM(CLEAN(SUBSTITUTE(M9,CHAR(160)," ")))))&gt;0,LEFT(UPPER(TRIM(M9)),10)&lt;&gt;"UNRESOLVED",ISERROR(MATCH(UPPER(TRIM(CLEAN(SUBSTITUTE(M9,CHAR(160)," ")))),Start!$H$6:$H$22,0))),"","Constraint/next action missing; ")&amp;"")=0,"Documentation recorded; review required",IF(AND(LEN(UPPER(TRIM(CLEAN(SUBSTITUTE(I9,CHAR(160)," ")))))&gt;0,LEFT(UPPER(TRIM(I9)),10)&lt;&gt;"UNRESOLVED",ISERROR(MATCH(UPPER(TRIM(CLEAN(SUBSTITUTE(I9,CHAR(160)," ")))),Start!$H$6:$H$22,0))),"","Assigned owner missing; ")&amp;IF(AND(LEN(UPPER(TRIM(CLEAN(SUBSTITUTE(M9,CHAR(160)," ")))))&gt;0,LEFT(UPPER(TRIM(M9)),10)&lt;&gt;"UNRESOLVED",ISERROR(MATCH(UPPER(TRIM(CLEAN(SUBSTITUTE(M9,CHAR(160)," ")))),Start!$H$6:$H$22,0))),"","Constraint/next action missing; ")&amp;""),"Work pending")),"Invalid status; use a listed value")</f>
        <v>Work pending</v>
      </c>
    </row>
    <row r="10" ht="34" customHeight="1">
      <c r="A10" s="58" t="str">
        <v>NY-06</v>
      </c>
      <c r="B10" s="58" t="str">
        <v>Core</v>
      </c>
      <c r="C10" s="58" t="str">
        <v>Readiness</v>
      </c>
      <c r="D10" s="58" t="str">
        <v>Approve site access and methods with stop recovery authority</v>
      </c>
      <c r="E10" s="58" t="str">
        <v>Operating owner</v>
      </c>
      <c r="F10" s="58" t="str">
        <v>NY-02,NY-04</v>
      </c>
      <c r="G10" s="58" t="str">
        <v>Activity permits</v>
      </c>
      <c r="H10" s="58" t="str">
        <v>No live test without exact scope and recovery approval</v>
      </c>
      <c r="I10" s="61"/>
      <c r="J10" s="62"/>
      <c r="K10" s="61" t="str">
        <v>Not started</v>
      </c>
      <c r="L10" s="61"/>
      <c r="M10" s="61"/>
      <c r="N10" s="62"/>
      <c r="O10" s="61"/>
      <c r="P10" s="63" t="str">
        <f>IF(OR(EXACT(K10,"Not started"),EXACT(K10,"In progress"),EXACT(K10,"Blocked"),EXACT(K10,"Complete"),EXACT(K10,"Not authorized")),IF(K10="Complete",IF(LEN(IF(AND(LEN(UPPER(TRIM(CLEAN(SUBSTITUTE(I10,CHAR(160)," ")))))&gt;0,LEFT(UPPER(TRIM(I10)),10)&lt;&gt;"UNRESOLVED",ISERROR(MATCH(UPPER(TRIM(CLEAN(SUBSTITUTE(I10,CHAR(160)," ")))),Start!$H$6:$H$22,0))),"","Assigned owner missing; ")&amp;IF(AND(LEN(UPPER(TRIM(CLEAN(SUBSTITUTE(L10,CHAR(160)," ")))))&gt;0,LEFT(UPPER(TRIM(L10)),10)&lt;&gt;"UNRESOLVED",ISERROR(MATCH(UPPER(TRIM(CLEAN(SUBSTITUTE(L10,CHAR(160)," ")))),Start!$H$6:$H$22,0))),"","Completion evidence missing; ")&amp;IF(AND(ISNUMBER(N10),N10&gt;0,N10&lt;TODAY()+1),"","Completion date missing/invalid; ")&amp;IF(AND(LEN(UPPER(TRIM(CLEAN(SUBSTITUTE(O10,CHAR(160)," ")))))&gt;0,LEFT(UPPER(TRIM(O10)),10)&lt;&gt;"UNRESOLVED",ISERROR(MATCH(UPPER(TRIM(CLEAN(SUBSTITUTE(O10,CHAR(160)," ")))),Start!$H$6:$H$22,0))),"","Completion review missing; ")&amp;"")=0,"Documentation recorded; review required",IF(AND(LEN(UPPER(TRIM(CLEAN(SUBSTITUTE(I10,CHAR(160)," ")))))&gt;0,LEFT(UPPER(TRIM(I10)),10)&lt;&gt;"UNRESOLVED",ISERROR(MATCH(UPPER(TRIM(CLEAN(SUBSTITUTE(I10,CHAR(160)," ")))),Start!$H$6:$H$22,0))),"","Assigned owner missing; ")&amp;IF(AND(LEN(UPPER(TRIM(CLEAN(SUBSTITUTE(L10,CHAR(160)," ")))))&gt;0,LEFT(UPPER(TRIM(L10)),10)&lt;&gt;"UNRESOLVED",ISERROR(MATCH(UPPER(TRIM(CLEAN(SUBSTITUTE(L10,CHAR(160)," ")))),Start!$H$6:$H$22,0))),"","Completion evidence missing; ")&amp;IF(AND(ISNUMBER(N10),N10&gt;0,N10&lt;TODAY()+1),"","Completion date missing/invalid; ")&amp;IF(AND(LEN(UPPER(TRIM(CLEAN(SUBSTITUTE(O10,CHAR(160)," ")))))&gt;0,LEFT(UPPER(TRIM(O10)),10)&lt;&gt;"UNRESOLVED",ISERROR(MATCH(UPPER(TRIM(CLEAN(SUBSTITUTE(O10,CHAR(160)," ")))),Start!$H$6:$H$22,0))),"","Completion review missing; ")&amp;""),IF(OR(K10="Blocked",K10="Not authorized"),IF(LEN(IF(AND(LEN(UPPER(TRIM(CLEAN(SUBSTITUTE(I10,CHAR(160)," ")))))&gt;0,LEFT(UPPER(TRIM(I10)),10)&lt;&gt;"UNRESOLVED",ISERROR(MATCH(UPPER(TRIM(CLEAN(SUBSTITUTE(I10,CHAR(160)," ")))),Start!$H$6:$H$22,0))),"","Assigned owner missing; ")&amp;IF(AND(LEN(UPPER(TRIM(CLEAN(SUBSTITUTE(M10,CHAR(160)," ")))))&gt;0,LEFT(UPPER(TRIM(M10)),10)&lt;&gt;"UNRESOLVED",ISERROR(MATCH(UPPER(TRIM(CLEAN(SUBSTITUTE(M10,CHAR(160)," ")))),Start!$H$6:$H$22,0))),"","Constraint/next action missing; ")&amp;"")=0,"Documentation recorded; review required",IF(AND(LEN(UPPER(TRIM(CLEAN(SUBSTITUTE(I10,CHAR(160)," ")))))&gt;0,LEFT(UPPER(TRIM(I10)),10)&lt;&gt;"UNRESOLVED",ISERROR(MATCH(UPPER(TRIM(CLEAN(SUBSTITUTE(I10,CHAR(160)," ")))),Start!$H$6:$H$22,0))),"","Assigned owner missing; ")&amp;IF(AND(LEN(UPPER(TRIM(CLEAN(SUBSTITUTE(M10,CHAR(160)," ")))))&gt;0,LEFT(UPPER(TRIM(M10)),10)&lt;&gt;"UNRESOLVED",ISERROR(MATCH(UPPER(TRIM(CLEAN(SUBSTITUTE(M10,CHAR(160)," ")))),Start!$H$6:$H$22,0))),"","Constraint/next action missing; ")&amp;""),"Work pending")),"Invalid status; use a listed value")</f>
        <v>Work pending</v>
      </c>
    </row>
    <row r="11" ht="34" customHeight="1">
      <c r="A11" s="56" t="str">
        <v>NY-07</v>
      </c>
      <c r="B11" s="56" t="str">
        <v>Core</v>
      </c>
      <c r="C11" s="56" t="str">
        <v>Examine</v>
      </c>
      <c r="D11" s="56" t="str">
        <v>Map customer workforce data and IT OT dependencies</v>
      </c>
      <c r="E11" s="56" t="str">
        <v>Privacy lead</v>
      </c>
      <c r="F11" s="56" t="str">
        <v>NY-04,NY-06</v>
      </c>
      <c r="G11" s="56" t="str">
        <v>Data flows and dependencies</v>
      </c>
      <c r="H11" s="56" t="str">
        <v>Separate PII, statutory private information and each NPI definition</v>
      </c>
      <c r="I11" s="61"/>
      <c r="J11" s="62"/>
      <c r="K11" s="61" t="str">
        <v>Not started</v>
      </c>
      <c r="L11" s="61"/>
      <c r="M11" s="61"/>
      <c r="N11" s="62"/>
      <c r="O11" s="61"/>
      <c r="P11" s="63" t="str">
        <f>IF(OR(EXACT(K11,"Not started"),EXACT(K11,"In progress"),EXACT(K11,"Blocked"),EXACT(K11,"Complete"),EXACT(K11,"Not authorized")),IF(K11="Complete",IF(LEN(IF(AND(LEN(UPPER(TRIM(CLEAN(SUBSTITUTE(I11,CHAR(160)," ")))))&gt;0,LEFT(UPPER(TRIM(I11)),10)&lt;&gt;"UNRESOLVED",ISERROR(MATCH(UPPER(TRIM(CLEAN(SUBSTITUTE(I11,CHAR(160)," ")))),Start!$H$6:$H$22,0))),"","Assigned owner missing; ")&amp;IF(AND(LEN(UPPER(TRIM(CLEAN(SUBSTITUTE(L11,CHAR(160)," ")))))&gt;0,LEFT(UPPER(TRIM(L11)),10)&lt;&gt;"UNRESOLVED",ISERROR(MATCH(UPPER(TRIM(CLEAN(SUBSTITUTE(L11,CHAR(160)," ")))),Start!$H$6:$H$22,0))),"","Completion evidence missing; ")&amp;IF(AND(ISNUMBER(N11),N11&gt;0,N11&lt;TODAY()+1),"","Completion date missing/invalid; ")&amp;IF(AND(LEN(UPPER(TRIM(CLEAN(SUBSTITUTE(O11,CHAR(160)," ")))))&gt;0,LEFT(UPPER(TRIM(O11)),10)&lt;&gt;"UNRESOLVED",ISERROR(MATCH(UPPER(TRIM(CLEAN(SUBSTITUTE(O11,CHAR(160)," ")))),Start!$H$6:$H$22,0))),"","Completion review missing; ")&amp;"")=0,"Documentation recorded; review required",IF(AND(LEN(UPPER(TRIM(CLEAN(SUBSTITUTE(I11,CHAR(160)," ")))))&gt;0,LEFT(UPPER(TRIM(I11)),10)&lt;&gt;"UNRESOLVED",ISERROR(MATCH(UPPER(TRIM(CLEAN(SUBSTITUTE(I11,CHAR(160)," ")))),Start!$H$6:$H$22,0))),"","Assigned owner missing; ")&amp;IF(AND(LEN(UPPER(TRIM(CLEAN(SUBSTITUTE(L11,CHAR(160)," ")))))&gt;0,LEFT(UPPER(TRIM(L11)),10)&lt;&gt;"UNRESOLVED",ISERROR(MATCH(UPPER(TRIM(CLEAN(SUBSTITUTE(L11,CHAR(160)," ")))),Start!$H$6:$H$22,0))),"","Completion evidence missing; ")&amp;IF(AND(ISNUMBER(N11),N11&gt;0,N11&lt;TODAY()+1),"","Completion date missing/invalid; ")&amp;IF(AND(LEN(UPPER(TRIM(CLEAN(SUBSTITUTE(O11,CHAR(160)," ")))))&gt;0,LEFT(UPPER(TRIM(O11)),10)&lt;&gt;"UNRESOLVED",ISERROR(MATCH(UPPER(TRIM(CLEAN(SUBSTITUTE(O11,CHAR(160)," ")))),Start!$H$6:$H$22,0))),"","Completion review missing; ")&amp;""),IF(OR(K11="Blocked",K11="Not authorized"),IF(LEN(IF(AND(LEN(UPPER(TRIM(CLEAN(SUBSTITUTE(I11,CHAR(160)," ")))))&gt;0,LEFT(UPPER(TRIM(I11)),10)&lt;&gt;"UNRESOLVED",ISERROR(MATCH(UPPER(TRIM(CLEAN(SUBSTITUTE(I11,CHAR(160)," ")))),Start!$H$6:$H$22,0))),"","Assigned owner missing; ")&amp;IF(AND(LEN(UPPER(TRIM(CLEAN(SUBSTITUTE(M11,CHAR(160)," ")))))&gt;0,LEFT(UPPER(TRIM(M11)),10)&lt;&gt;"UNRESOLVED",ISERROR(MATCH(UPPER(TRIM(CLEAN(SUBSTITUTE(M11,CHAR(160)," ")))),Start!$H$6:$H$22,0))),"","Constraint/next action missing; ")&amp;"")=0,"Documentation recorded; review required",IF(AND(LEN(UPPER(TRIM(CLEAN(SUBSTITUTE(I11,CHAR(160)," ")))))&gt;0,LEFT(UPPER(TRIM(I11)),10)&lt;&gt;"UNRESOLVED",ISERROR(MATCH(UPPER(TRIM(CLEAN(SUBSTITUTE(I11,CHAR(160)," ")))),Start!$H$6:$H$22,0))),"","Assigned owner missing; ")&amp;IF(AND(LEN(UPPER(TRIM(CLEAN(SUBSTITUTE(M11,CHAR(160)," ")))))&gt;0,LEFT(UPPER(TRIM(M11)),10)&lt;&gt;"UNRESOLVED",ISERROR(MATCH(UPPER(TRIM(CLEAN(SUBSTITUTE(M11,CHAR(160)," ")))),Start!$H$6:$H$22,0))),"","Constraint/next action missing; ")&amp;""),"Work pending")),"Invalid status; use a listed value")</f>
        <v>Work pending</v>
      </c>
    </row>
    <row r="12" ht="34" customHeight="1">
      <c r="A12" s="58" t="str">
        <v>NY-08</v>
      </c>
      <c r="B12" s="58" t="str">
        <v>PSC</v>
      </c>
      <c r="C12" s="58" t="str">
        <v>Examine</v>
      </c>
      <c r="D12" s="58" t="inlineStr">
        <is>
          <t xml:space="preserve">Reconcile 2013 PII implementation and 1200 phase in duties</t>
        </is>
      </c>
      <c r="E12" s="58" t="str">
        <v>Compliance owner</v>
      </c>
      <c r="F12" s="58" t="str">
        <v>NY-03</v>
      </c>
      <c r="G12" s="58" t="str">
        <v>Clause transition and legacy audit map</v>
      </c>
      <c r="H12" s="58" t="str">
        <v>Q01-Q05,Q10 resolved or tracked with written request</v>
      </c>
      <c r="I12" s="61"/>
      <c r="J12" s="62"/>
      <c r="K12" s="61" t="str">
        <v>Not started</v>
      </c>
      <c r="L12" s="61"/>
      <c r="M12" s="61"/>
      <c r="N12" s="62"/>
      <c r="O12" s="61"/>
      <c r="P12" s="63" t="str">
        <f>IF(OR(EXACT(K12,"Not started"),EXACT(K12,"In progress"),EXACT(K12,"Blocked"),EXACT(K12,"Complete"),EXACT(K12,"Not authorized")),IF(K12="Complete",IF(LEN(IF(AND(LEN(UPPER(TRIM(CLEAN(SUBSTITUTE(I12,CHAR(160)," ")))))&gt;0,LEFT(UPPER(TRIM(I12)),10)&lt;&gt;"UNRESOLVED",ISERROR(MATCH(UPPER(TRIM(CLEAN(SUBSTITUTE(I12,CHAR(160)," ")))),Start!$H$6:$H$22,0))),"","Assigned owner missing; ")&amp;IF(AND(LEN(UPPER(TRIM(CLEAN(SUBSTITUTE(L12,CHAR(160)," ")))))&gt;0,LEFT(UPPER(TRIM(L12)),10)&lt;&gt;"UNRESOLVED",ISERROR(MATCH(UPPER(TRIM(CLEAN(SUBSTITUTE(L12,CHAR(160)," ")))),Start!$H$6:$H$22,0))),"","Completion evidence missing; ")&amp;IF(AND(ISNUMBER(N12),N12&gt;0,N12&lt;TODAY()+1),"","Completion date missing/invalid; ")&amp;IF(AND(LEN(UPPER(TRIM(CLEAN(SUBSTITUTE(O12,CHAR(160)," ")))))&gt;0,LEFT(UPPER(TRIM(O12)),10)&lt;&gt;"UNRESOLVED",ISERROR(MATCH(UPPER(TRIM(CLEAN(SUBSTITUTE(O12,CHAR(160)," ")))),Start!$H$6:$H$22,0))),"","Completion review missing; ")&amp;"")=0,"Documentation recorded; review required",IF(AND(LEN(UPPER(TRIM(CLEAN(SUBSTITUTE(I12,CHAR(160)," ")))))&gt;0,LEFT(UPPER(TRIM(I12)),10)&lt;&gt;"UNRESOLVED",ISERROR(MATCH(UPPER(TRIM(CLEAN(SUBSTITUTE(I12,CHAR(160)," ")))),Start!$H$6:$H$22,0))),"","Assigned owner missing; ")&amp;IF(AND(LEN(UPPER(TRIM(CLEAN(SUBSTITUTE(L12,CHAR(160)," ")))))&gt;0,LEFT(UPPER(TRIM(L12)),10)&lt;&gt;"UNRESOLVED",ISERROR(MATCH(UPPER(TRIM(CLEAN(SUBSTITUTE(L12,CHAR(160)," ")))),Start!$H$6:$H$22,0))),"","Completion evidence missing; ")&amp;IF(AND(ISNUMBER(N12),N12&gt;0,N12&lt;TODAY()+1),"","Completion date missing/invalid; ")&amp;IF(AND(LEN(UPPER(TRIM(CLEAN(SUBSTITUTE(O12,CHAR(160)," ")))))&gt;0,LEFT(UPPER(TRIM(O12)),10)&lt;&gt;"UNRESOLVED",ISERROR(MATCH(UPPER(TRIM(CLEAN(SUBSTITUTE(O12,CHAR(160)," ")))),Start!$H$6:$H$22,0))),"","Completion review missing; ")&amp;""),IF(OR(K12="Blocked",K12="Not authorized"),IF(LEN(IF(AND(LEN(UPPER(TRIM(CLEAN(SUBSTITUTE(I12,CHAR(160)," ")))))&gt;0,LEFT(UPPER(TRIM(I12)),10)&lt;&gt;"UNRESOLVED",ISERROR(MATCH(UPPER(TRIM(CLEAN(SUBSTITUTE(I12,CHAR(160)," ")))),Start!$H$6:$H$22,0))),"","Assigned owner missing; ")&amp;IF(AND(LEN(UPPER(TRIM(CLEAN(SUBSTITUTE(M12,CHAR(160)," ")))))&gt;0,LEFT(UPPER(TRIM(M12)),10)&lt;&gt;"UNRESOLVED",ISERROR(MATCH(UPPER(TRIM(CLEAN(SUBSTITUTE(M12,CHAR(160)," ")))),Start!$H$6:$H$22,0))),"","Constraint/next action missing; ")&amp;"")=0,"Documentation recorded; review required",IF(AND(LEN(UPPER(TRIM(CLEAN(SUBSTITUTE(I12,CHAR(160)," ")))))&gt;0,LEFT(UPPER(TRIM(I12)),10)&lt;&gt;"UNRESOLVED",ISERROR(MATCH(UPPER(TRIM(CLEAN(SUBSTITUTE(I12,CHAR(160)," ")))),Start!$H$6:$H$22,0))),"","Assigned owner missing; ")&amp;IF(AND(LEN(UPPER(TRIM(CLEAN(SUBSTITUTE(M12,CHAR(160)," ")))))&gt;0,LEFT(UPPER(TRIM(M12)),10)&lt;&gt;"UNRESOLVED",ISERROR(MATCH(UPPER(TRIM(CLEAN(SUBSTITUTE(M12,CHAR(160)," ")))),Start!$H$6:$H$22,0))),"","Constraint/next action missing; ")&amp;""),"Work pending")),"Invalid status; use a listed value")</f>
        <v>Work pending</v>
      </c>
    </row>
    <row r="13" ht="34" customHeight="1">
      <c r="A13" s="56" t="str">
        <v>NY-09</v>
      </c>
      <c r="B13" s="56" t="str">
        <v>PSC</v>
      </c>
      <c r="C13" s="56" t="str">
        <v>Examine</v>
      </c>
      <c r="D13" s="56" t="inlineStr">
        <is>
          <t xml:space="preserve">Perform eleven area qualified third party audit procedures</t>
        </is>
      </c>
      <c r="E13" s="56" t="str">
        <v>Audit lead</v>
      </c>
      <c r="F13" s="56" t="str">
        <v>NY-05,NY-06,NY-07,NY-08</v>
      </c>
      <c r="G13" s="56" t="str">
        <v>P01-P12 test records</v>
      </c>
      <c r="H13" s="56" t="inlineStr">
        <is>
          <t xml:space="preserve">All 1200.18 areas and complete Part coverage assessed within scope</t>
        </is>
      </c>
      <c r="I13" s="61"/>
      <c r="J13" s="62"/>
      <c r="K13" s="61" t="str">
        <v>Not started</v>
      </c>
      <c r="L13" s="61"/>
      <c r="M13" s="61"/>
      <c r="N13" s="62"/>
      <c r="O13" s="61"/>
      <c r="P13" s="63" t="str">
        <f>IF(OR(EXACT(K13,"Not started"),EXACT(K13,"In progress"),EXACT(K13,"Blocked"),EXACT(K13,"Complete"),EXACT(K13,"Not authorized")),IF(K13="Complete",IF(LEN(IF(AND(LEN(UPPER(TRIM(CLEAN(SUBSTITUTE(I13,CHAR(160)," ")))))&gt;0,LEFT(UPPER(TRIM(I13)),10)&lt;&gt;"UNRESOLVED",ISERROR(MATCH(UPPER(TRIM(CLEAN(SUBSTITUTE(I13,CHAR(160)," ")))),Start!$H$6:$H$22,0))),"","Assigned owner missing; ")&amp;IF(AND(LEN(UPPER(TRIM(CLEAN(SUBSTITUTE(L13,CHAR(160)," ")))))&gt;0,LEFT(UPPER(TRIM(L13)),10)&lt;&gt;"UNRESOLVED",ISERROR(MATCH(UPPER(TRIM(CLEAN(SUBSTITUTE(L13,CHAR(160)," ")))),Start!$H$6:$H$22,0))),"","Completion evidence missing; ")&amp;IF(AND(ISNUMBER(N13),N13&gt;0,N13&lt;TODAY()+1),"","Completion date missing/invalid; ")&amp;IF(AND(LEN(UPPER(TRIM(CLEAN(SUBSTITUTE(O13,CHAR(160)," ")))))&gt;0,LEFT(UPPER(TRIM(O13)),10)&lt;&gt;"UNRESOLVED",ISERROR(MATCH(UPPER(TRIM(CLEAN(SUBSTITUTE(O13,CHAR(160)," ")))),Start!$H$6:$H$22,0))),"","Completion review missing; ")&amp;"")=0,"Documentation recorded; review required",IF(AND(LEN(UPPER(TRIM(CLEAN(SUBSTITUTE(I13,CHAR(160)," ")))))&gt;0,LEFT(UPPER(TRIM(I13)),10)&lt;&gt;"UNRESOLVED",ISERROR(MATCH(UPPER(TRIM(CLEAN(SUBSTITUTE(I13,CHAR(160)," ")))),Start!$H$6:$H$22,0))),"","Assigned owner missing; ")&amp;IF(AND(LEN(UPPER(TRIM(CLEAN(SUBSTITUTE(L13,CHAR(160)," ")))))&gt;0,LEFT(UPPER(TRIM(L13)),10)&lt;&gt;"UNRESOLVED",ISERROR(MATCH(UPPER(TRIM(CLEAN(SUBSTITUTE(L13,CHAR(160)," ")))),Start!$H$6:$H$22,0))),"","Completion evidence missing; ")&amp;IF(AND(ISNUMBER(N13),N13&gt;0,N13&lt;TODAY()+1),"","Completion date missing/invalid; ")&amp;IF(AND(LEN(UPPER(TRIM(CLEAN(SUBSTITUTE(O13,CHAR(160)," ")))))&gt;0,LEFT(UPPER(TRIM(O13)),10)&lt;&gt;"UNRESOLVED",ISERROR(MATCH(UPPER(TRIM(CLEAN(SUBSTITUTE(O13,CHAR(160)," ")))),Start!$H$6:$H$22,0))),"","Completion review missing; ")&amp;""),IF(OR(K13="Blocked",K13="Not authorized"),IF(LEN(IF(AND(LEN(UPPER(TRIM(CLEAN(SUBSTITUTE(I13,CHAR(160)," ")))))&gt;0,LEFT(UPPER(TRIM(I13)),10)&lt;&gt;"UNRESOLVED",ISERROR(MATCH(UPPER(TRIM(CLEAN(SUBSTITUTE(I13,CHAR(160)," ")))),Start!$H$6:$H$22,0))),"","Assigned owner missing; ")&amp;IF(AND(LEN(UPPER(TRIM(CLEAN(SUBSTITUTE(M13,CHAR(160)," ")))))&gt;0,LEFT(UPPER(TRIM(M13)),10)&lt;&gt;"UNRESOLVED",ISERROR(MATCH(UPPER(TRIM(CLEAN(SUBSTITUTE(M13,CHAR(160)," ")))),Start!$H$6:$H$22,0))),"","Constraint/next action missing; ")&amp;"")=0,"Documentation recorded; review required",IF(AND(LEN(UPPER(TRIM(CLEAN(SUBSTITUTE(I13,CHAR(160)," ")))))&gt;0,LEFT(UPPER(TRIM(I13)),10)&lt;&gt;"UNRESOLVED",ISERROR(MATCH(UPPER(TRIM(CLEAN(SUBSTITUTE(I13,CHAR(160)," ")))),Start!$H$6:$H$22,0))),"","Assigned owner missing; ")&amp;IF(AND(LEN(UPPER(TRIM(CLEAN(SUBSTITUTE(M13,CHAR(160)," ")))))&gt;0,LEFT(UPPER(TRIM(M13)),10)&lt;&gt;"UNRESOLVED",ISERROR(MATCH(UPPER(TRIM(CLEAN(SUBSTITUTE(M13,CHAR(160)," ")))),Start!$H$6:$H$22,0))),"","Constraint/next action missing; ")&amp;""),"Work pending")),"Invalid status; use a listed value")</f>
        <v>Work pending</v>
      </c>
    </row>
    <row r="14" ht="34" customHeight="1">
      <c r="A14" s="58" t="str">
        <v>NY-10</v>
      </c>
      <c r="B14" s="58" t="str">
        <v>PSC</v>
      </c>
      <c r="C14" s="58" t="str">
        <v>Examine</v>
      </c>
      <c r="D14" s="58" t="inlineStr">
        <is>
          <t xml:space="preserve">Verify forensic and credit monitoring activation contracts</t>
        </is>
      </c>
      <c r="E14" s="58" t="str">
        <v>Incident commander</v>
      </c>
      <c r="F14" s="58" t="str">
        <v>NY-08</v>
      </c>
      <c r="G14" s="58" t="str">
        <v>Executed contract evidence</v>
      </c>
      <c r="H14" s="58" t="str">
        <v>Capabilities, activation, notice offer and payment arrangements</v>
      </c>
      <c r="I14" s="61"/>
      <c r="J14" s="62"/>
      <c r="K14" s="61" t="str">
        <v>Not started</v>
      </c>
      <c r="L14" s="61"/>
      <c r="M14" s="61"/>
      <c r="N14" s="62"/>
      <c r="O14" s="61"/>
      <c r="P14" s="63" t="str">
        <f>IF(OR(EXACT(K14,"Not started"),EXACT(K14,"In progress"),EXACT(K14,"Blocked"),EXACT(K14,"Complete"),EXACT(K14,"Not authorized")),IF(K14="Complete",IF(LEN(IF(AND(LEN(UPPER(TRIM(CLEAN(SUBSTITUTE(I14,CHAR(160)," ")))))&gt;0,LEFT(UPPER(TRIM(I14)),10)&lt;&gt;"UNRESOLVED",ISERROR(MATCH(UPPER(TRIM(CLEAN(SUBSTITUTE(I14,CHAR(160)," ")))),Start!$H$6:$H$22,0))),"","Assigned owner missing; ")&amp;IF(AND(LEN(UPPER(TRIM(CLEAN(SUBSTITUTE(L14,CHAR(160)," ")))))&gt;0,LEFT(UPPER(TRIM(L14)),10)&lt;&gt;"UNRESOLVED",ISERROR(MATCH(UPPER(TRIM(CLEAN(SUBSTITUTE(L14,CHAR(160)," ")))),Start!$H$6:$H$22,0))),"","Completion evidence missing; ")&amp;IF(AND(ISNUMBER(N14),N14&gt;0,N14&lt;TODAY()+1),"","Completion date missing/invalid; ")&amp;IF(AND(LEN(UPPER(TRIM(CLEAN(SUBSTITUTE(O14,CHAR(160)," ")))))&gt;0,LEFT(UPPER(TRIM(O14)),10)&lt;&gt;"UNRESOLVED",ISERROR(MATCH(UPPER(TRIM(CLEAN(SUBSTITUTE(O14,CHAR(160)," ")))),Start!$H$6:$H$22,0))),"","Completion review missing; ")&amp;"")=0,"Documentation recorded; review required",IF(AND(LEN(UPPER(TRIM(CLEAN(SUBSTITUTE(I14,CHAR(160)," ")))))&gt;0,LEFT(UPPER(TRIM(I14)),10)&lt;&gt;"UNRESOLVED",ISERROR(MATCH(UPPER(TRIM(CLEAN(SUBSTITUTE(I14,CHAR(160)," ")))),Start!$H$6:$H$22,0))),"","Assigned owner missing; ")&amp;IF(AND(LEN(UPPER(TRIM(CLEAN(SUBSTITUTE(L14,CHAR(160)," ")))))&gt;0,LEFT(UPPER(TRIM(L14)),10)&lt;&gt;"UNRESOLVED",ISERROR(MATCH(UPPER(TRIM(CLEAN(SUBSTITUTE(L14,CHAR(160)," ")))),Start!$H$6:$H$22,0))),"","Completion evidence missing; ")&amp;IF(AND(ISNUMBER(N14),N14&gt;0,N14&lt;TODAY()+1),"","Completion date missing/invalid; ")&amp;IF(AND(LEN(UPPER(TRIM(CLEAN(SUBSTITUTE(O14,CHAR(160)," ")))))&gt;0,LEFT(UPPER(TRIM(O14)),10)&lt;&gt;"UNRESOLVED",ISERROR(MATCH(UPPER(TRIM(CLEAN(SUBSTITUTE(O14,CHAR(160)," ")))),Start!$H$6:$H$22,0))),"","Completion review missing; ")&amp;""),IF(OR(K14="Blocked",K14="Not authorized"),IF(LEN(IF(AND(LEN(UPPER(TRIM(CLEAN(SUBSTITUTE(I14,CHAR(160)," ")))))&gt;0,LEFT(UPPER(TRIM(I14)),10)&lt;&gt;"UNRESOLVED",ISERROR(MATCH(UPPER(TRIM(CLEAN(SUBSTITUTE(I14,CHAR(160)," ")))),Start!$H$6:$H$22,0))),"","Assigned owner missing; ")&amp;IF(AND(LEN(UPPER(TRIM(CLEAN(SUBSTITUTE(M14,CHAR(160)," ")))))&gt;0,LEFT(UPPER(TRIM(M14)),10)&lt;&gt;"UNRESOLVED",ISERROR(MATCH(UPPER(TRIM(CLEAN(SUBSTITUTE(M14,CHAR(160)," ")))),Start!$H$6:$H$22,0))),"","Constraint/next action missing; ")&amp;"")=0,"Documentation recorded; review required",IF(AND(LEN(UPPER(TRIM(CLEAN(SUBSTITUTE(I14,CHAR(160)," ")))))&gt;0,LEFT(UPPER(TRIM(I14)),10)&lt;&gt;"UNRESOLVED",ISERROR(MATCH(UPPER(TRIM(CLEAN(SUBSTITUTE(I14,CHAR(160)," ")))),Start!$H$6:$H$22,0))),"","Assigned owner missing; ")&amp;IF(AND(LEN(UPPER(TRIM(CLEAN(SUBSTITUTE(M14,CHAR(160)," ")))))&gt;0,LEFT(UPPER(TRIM(M14)),10)&lt;&gt;"UNRESOLVED",ISERROR(MATCH(UPPER(TRIM(CLEAN(SUBSTITUTE(M14,CHAR(160)," ")))),Start!$H$6:$H$22,0))),"","Constraint/next action missing; ")&amp;""),"Work pending")),"Invalid status; use a listed value")</f>
        <v>Work pending</v>
      </c>
    </row>
    <row r="15" ht="34" customHeight="1">
      <c r="A15" s="56" t="str">
        <v>NY-11</v>
      </c>
      <c r="B15" s="56" t="str">
        <v>DFS</v>
      </c>
      <c r="C15" s="56" t="str">
        <v>Examine</v>
      </c>
      <c r="D15" s="56" t="str">
        <v>Determine DFS coverage, exemption, Class A and shared services</v>
      </c>
      <c r="E15" s="56" t="str">
        <v>Compliance owner</v>
      </c>
      <c r="F15" s="56" t="str">
        <v>NY-03</v>
      </c>
      <c r="G15" s="56" t="inlineStr">
        <is>
          <t xml:space="preserve">Signed entity level decision</t>
        </is>
      </c>
      <c r="H15" s="56" t="str">
        <v>Correct metrics, retained duties and filed notices</v>
      </c>
      <c r="I15" s="61"/>
      <c r="J15" s="62"/>
      <c r="K15" s="61" t="str">
        <v>Not started</v>
      </c>
      <c r="L15" s="61"/>
      <c r="M15" s="61"/>
      <c r="N15" s="62"/>
      <c r="O15" s="61"/>
      <c r="P15" s="63" t="str">
        <f>IF(OR(EXACT(K15,"Not started"),EXACT(K15,"In progress"),EXACT(K15,"Blocked"),EXACT(K15,"Complete"),EXACT(K15,"Not authorized")),IF(K15="Complete",IF(LEN(IF(AND(LEN(UPPER(TRIM(CLEAN(SUBSTITUTE(I15,CHAR(160)," ")))))&gt;0,LEFT(UPPER(TRIM(I15)),10)&lt;&gt;"UNRESOLVED",ISERROR(MATCH(UPPER(TRIM(CLEAN(SUBSTITUTE(I15,CHAR(160)," ")))),Start!$H$6:$H$22,0))),"","Assigned owner missing; ")&amp;IF(AND(LEN(UPPER(TRIM(CLEAN(SUBSTITUTE(L15,CHAR(160)," ")))))&gt;0,LEFT(UPPER(TRIM(L15)),10)&lt;&gt;"UNRESOLVED",ISERROR(MATCH(UPPER(TRIM(CLEAN(SUBSTITUTE(L15,CHAR(160)," ")))),Start!$H$6:$H$22,0))),"","Completion evidence missing; ")&amp;IF(AND(ISNUMBER(N15),N15&gt;0,N15&lt;TODAY()+1),"","Completion date missing/invalid; ")&amp;IF(AND(LEN(UPPER(TRIM(CLEAN(SUBSTITUTE(O15,CHAR(160)," ")))))&gt;0,LEFT(UPPER(TRIM(O15)),10)&lt;&gt;"UNRESOLVED",ISERROR(MATCH(UPPER(TRIM(CLEAN(SUBSTITUTE(O15,CHAR(160)," ")))),Start!$H$6:$H$22,0))),"","Completion review missing; ")&amp;"")=0,"Documentation recorded; review required",IF(AND(LEN(UPPER(TRIM(CLEAN(SUBSTITUTE(I15,CHAR(160)," ")))))&gt;0,LEFT(UPPER(TRIM(I15)),10)&lt;&gt;"UNRESOLVED",ISERROR(MATCH(UPPER(TRIM(CLEAN(SUBSTITUTE(I15,CHAR(160)," ")))),Start!$H$6:$H$22,0))),"","Assigned owner missing; ")&amp;IF(AND(LEN(UPPER(TRIM(CLEAN(SUBSTITUTE(L15,CHAR(160)," ")))))&gt;0,LEFT(UPPER(TRIM(L15)),10)&lt;&gt;"UNRESOLVED",ISERROR(MATCH(UPPER(TRIM(CLEAN(SUBSTITUTE(L15,CHAR(160)," ")))),Start!$H$6:$H$22,0))),"","Completion evidence missing; ")&amp;IF(AND(ISNUMBER(N15),N15&gt;0,N15&lt;TODAY()+1),"","Completion date missing/invalid; ")&amp;IF(AND(LEN(UPPER(TRIM(CLEAN(SUBSTITUTE(O15,CHAR(160)," ")))))&gt;0,LEFT(UPPER(TRIM(O15)),10)&lt;&gt;"UNRESOLVED",ISERROR(MATCH(UPPER(TRIM(CLEAN(SUBSTITUTE(O15,CHAR(160)," ")))),Start!$H$6:$H$22,0))),"","Completion review missing; ")&amp;""),IF(OR(K15="Blocked",K15="Not authorized"),IF(LEN(IF(AND(LEN(UPPER(TRIM(CLEAN(SUBSTITUTE(I15,CHAR(160)," ")))))&gt;0,LEFT(UPPER(TRIM(I15)),10)&lt;&gt;"UNRESOLVED",ISERROR(MATCH(UPPER(TRIM(CLEAN(SUBSTITUTE(I15,CHAR(160)," ")))),Start!$H$6:$H$22,0))),"","Assigned owner missing; ")&amp;IF(AND(LEN(UPPER(TRIM(CLEAN(SUBSTITUTE(M15,CHAR(160)," ")))))&gt;0,LEFT(UPPER(TRIM(M15)),10)&lt;&gt;"UNRESOLVED",ISERROR(MATCH(UPPER(TRIM(CLEAN(SUBSTITUTE(M15,CHAR(160)," ")))),Start!$H$6:$H$22,0))),"","Constraint/next action missing; ")&amp;"")=0,"Documentation recorded; review required",IF(AND(LEN(UPPER(TRIM(CLEAN(SUBSTITUTE(I15,CHAR(160)," ")))))&gt;0,LEFT(UPPER(TRIM(I15)),10)&lt;&gt;"UNRESOLVED",ISERROR(MATCH(UPPER(TRIM(CLEAN(SUBSTITUTE(I15,CHAR(160)," ")))),Start!$H$6:$H$22,0))),"","Assigned owner missing; ")&amp;IF(AND(LEN(UPPER(TRIM(CLEAN(SUBSTITUTE(M15,CHAR(160)," ")))))&gt;0,LEFT(UPPER(TRIM(M15)),10)&lt;&gt;"UNRESOLVED",ISERROR(MATCH(UPPER(TRIM(CLEAN(SUBSTITUTE(M15,CHAR(160)," ")))),Start!$H$6:$H$22,0))),"","Constraint/next action missing; ")&amp;""),"Work pending")),"Invalid status; use a listed value")</f>
        <v>Work pending</v>
      </c>
    </row>
    <row r="16" ht="34" customHeight="1">
      <c r="A16" s="58" t="str">
        <v>NY-12</v>
      </c>
      <c r="B16" s="58" t="str">
        <v>DFS</v>
      </c>
      <c r="C16" s="58" t="str">
        <v>Examine</v>
      </c>
      <c r="D16" s="58" t="str">
        <v>Perform DFS control testing and governance review</v>
      </c>
      <c r="E16" s="58" t="str">
        <v>Technical lead</v>
      </c>
      <c r="F16" s="58" t="str">
        <v>NY-05,NY-06,NY-07,NY-11</v>
      </c>
      <c r="G16" s="58" t="str">
        <v>D01-D09 test records</v>
      </c>
      <c r="H16" s="58" t="inlineStr">
        <is>
          <t xml:space="preserve">Scope, annual duties and clause specific exceptions evidenced</t>
        </is>
      </c>
      <c r="I16" s="61"/>
      <c r="J16" s="62"/>
      <c r="K16" s="61" t="str">
        <v>Not started</v>
      </c>
      <c r="L16" s="61"/>
      <c r="M16" s="61"/>
      <c r="N16" s="62"/>
      <c r="O16" s="61"/>
      <c r="P16" s="63" t="str">
        <f>IF(OR(EXACT(K16,"Not started"),EXACT(K16,"In progress"),EXACT(K16,"Blocked"),EXACT(K16,"Complete"),EXACT(K16,"Not authorized")),IF(K16="Complete",IF(LEN(IF(AND(LEN(UPPER(TRIM(CLEAN(SUBSTITUTE(I16,CHAR(160)," ")))))&gt;0,LEFT(UPPER(TRIM(I16)),10)&lt;&gt;"UNRESOLVED",ISERROR(MATCH(UPPER(TRIM(CLEAN(SUBSTITUTE(I16,CHAR(160)," ")))),Start!$H$6:$H$22,0))),"","Assigned owner missing; ")&amp;IF(AND(LEN(UPPER(TRIM(CLEAN(SUBSTITUTE(L16,CHAR(160)," ")))))&gt;0,LEFT(UPPER(TRIM(L16)),10)&lt;&gt;"UNRESOLVED",ISERROR(MATCH(UPPER(TRIM(CLEAN(SUBSTITUTE(L16,CHAR(160)," ")))),Start!$H$6:$H$22,0))),"","Completion evidence missing; ")&amp;IF(AND(ISNUMBER(N16),N16&gt;0,N16&lt;TODAY()+1),"","Completion date missing/invalid; ")&amp;IF(AND(LEN(UPPER(TRIM(CLEAN(SUBSTITUTE(O16,CHAR(160)," ")))))&gt;0,LEFT(UPPER(TRIM(O16)),10)&lt;&gt;"UNRESOLVED",ISERROR(MATCH(UPPER(TRIM(CLEAN(SUBSTITUTE(O16,CHAR(160)," ")))),Start!$H$6:$H$22,0))),"","Completion review missing; ")&amp;"")=0,"Documentation recorded; review required",IF(AND(LEN(UPPER(TRIM(CLEAN(SUBSTITUTE(I16,CHAR(160)," ")))))&gt;0,LEFT(UPPER(TRIM(I16)),10)&lt;&gt;"UNRESOLVED",ISERROR(MATCH(UPPER(TRIM(CLEAN(SUBSTITUTE(I16,CHAR(160)," ")))),Start!$H$6:$H$22,0))),"","Assigned owner missing; ")&amp;IF(AND(LEN(UPPER(TRIM(CLEAN(SUBSTITUTE(L16,CHAR(160)," ")))))&gt;0,LEFT(UPPER(TRIM(L16)),10)&lt;&gt;"UNRESOLVED",ISERROR(MATCH(UPPER(TRIM(CLEAN(SUBSTITUTE(L16,CHAR(160)," ")))),Start!$H$6:$H$22,0))),"","Completion evidence missing; ")&amp;IF(AND(ISNUMBER(N16),N16&gt;0,N16&lt;TODAY()+1),"","Completion date missing/invalid; ")&amp;IF(AND(LEN(UPPER(TRIM(CLEAN(SUBSTITUTE(O16,CHAR(160)," ")))))&gt;0,LEFT(UPPER(TRIM(O16)),10)&lt;&gt;"UNRESOLVED",ISERROR(MATCH(UPPER(TRIM(CLEAN(SUBSTITUTE(O16,CHAR(160)," ")))),Start!$H$6:$H$22,0))),"","Completion review missing; ")&amp;""),IF(OR(K16="Blocked",K16="Not authorized"),IF(LEN(IF(AND(LEN(UPPER(TRIM(CLEAN(SUBSTITUTE(I16,CHAR(160)," ")))))&gt;0,LEFT(UPPER(TRIM(I16)),10)&lt;&gt;"UNRESOLVED",ISERROR(MATCH(UPPER(TRIM(CLEAN(SUBSTITUTE(I16,CHAR(160)," ")))),Start!$H$6:$H$22,0))),"","Assigned owner missing; ")&amp;IF(AND(LEN(UPPER(TRIM(CLEAN(SUBSTITUTE(M16,CHAR(160)," ")))))&gt;0,LEFT(UPPER(TRIM(M16)),10)&lt;&gt;"UNRESOLVED",ISERROR(MATCH(UPPER(TRIM(CLEAN(SUBSTITUTE(M16,CHAR(160)," ")))),Start!$H$6:$H$22,0))),"","Constraint/next action missing; ")&amp;"")=0,"Documentation recorded; review required",IF(AND(LEN(UPPER(TRIM(CLEAN(SUBSTITUTE(I16,CHAR(160)," ")))))&gt;0,LEFT(UPPER(TRIM(I16)),10)&lt;&gt;"UNRESOLVED",ISERROR(MATCH(UPPER(TRIM(CLEAN(SUBSTITUTE(I16,CHAR(160)," ")))),Start!$H$6:$H$22,0))),"","Assigned owner missing; ")&amp;IF(AND(LEN(UPPER(TRIM(CLEAN(SUBSTITUTE(M16,CHAR(160)," ")))))&gt;0,LEFT(UPPER(TRIM(M16)),10)&lt;&gt;"UNRESOLVED",ISERROR(MATCH(UPPER(TRIM(CLEAN(SUBSTITUTE(M16,CHAR(160)," ")))),Start!$H$6:$H$22,0))),"","Constraint/next action missing; ")&amp;""),"Work pending")),"Invalid status; use a listed value")</f>
        <v>Work pending</v>
      </c>
    </row>
    <row r="17" ht="34" customHeight="1">
      <c r="A17" s="56" t="str">
        <v>NY-13</v>
      </c>
      <c r="B17" s="56" t="str">
        <v>Privacy</v>
      </c>
      <c r="C17" s="56" t="str">
        <v>Examine</v>
      </c>
      <c r="D17" s="56" t="inlineStr">
        <is>
          <t xml:space="preserve">Trace private information safeguards retention and disposal</t>
        </is>
      </c>
      <c r="E17" s="56" t="str">
        <v>Privacy lead</v>
      </c>
      <c r="F17" s="56" t="str">
        <v>NY-05,NY-07</v>
      </c>
      <c r="G17" s="56" t="str">
        <v>B01-B06 and C03-C07 results</v>
      </c>
      <c r="H17" s="56" t="inlineStr">
        <is>
          <t xml:space="preserve">Category by authority, contract and retention basis recorded</t>
        </is>
      </c>
      <c r="I17" s="61"/>
      <c r="J17" s="62"/>
      <c r="K17" s="61" t="str">
        <v>Not started</v>
      </c>
      <c r="L17" s="61"/>
      <c r="M17" s="61"/>
      <c r="N17" s="62"/>
      <c r="O17" s="61"/>
      <c r="P17" s="63" t="str">
        <f>IF(OR(EXACT(K17,"Not started"),EXACT(K17,"In progress"),EXACT(K17,"Blocked"),EXACT(K17,"Complete"),EXACT(K17,"Not authorized")),IF(K17="Complete",IF(LEN(IF(AND(LEN(UPPER(TRIM(CLEAN(SUBSTITUTE(I17,CHAR(160)," ")))))&gt;0,LEFT(UPPER(TRIM(I17)),10)&lt;&gt;"UNRESOLVED",ISERROR(MATCH(UPPER(TRIM(CLEAN(SUBSTITUTE(I17,CHAR(160)," ")))),Start!$H$6:$H$22,0))),"","Assigned owner missing; ")&amp;IF(AND(LEN(UPPER(TRIM(CLEAN(SUBSTITUTE(L17,CHAR(160)," ")))))&gt;0,LEFT(UPPER(TRIM(L17)),10)&lt;&gt;"UNRESOLVED",ISERROR(MATCH(UPPER(TRIM(CLEAN(SUBSTITUTE(L17,CHAR(160)," ")))),Start!$H$6:$H$22,0))),"","Completion evidence missing; ")&amp;IF(AND(ISNUMBER(N17),N17&gt;0,N17&lt;TODAY()+1),"","Completion date missing/invalid; ")&amp;IF(AND(LEN(UPPER(TRIM(CLEAN(SUBSTITUTE(O17,CHAR(160)," ")))))&gt;0,LEFT(UPPER(TRIM(O17)),10)&lt;&gt;"UNRESOLVED",ISERROR(MATCH(UPPER(TRIM(CLEAN(SUBSTITUTE(O17,CHAR(160)," ")))),Start!$H$6:$H$22,0))),"","Completion review missing; ")&amp;"")=0,"Documentation recorded; review required",IF(AND(LEN(UPPER(TRIM(CLEAN(SUBSTITUTE(I17,CHAR(160)," ")))))&gt;0,LEFT(UPPER(TRIM(I17)),10)&lt;&gt;"UNRESOLVED",ISERROR(MATCH(UPPER(TRIM(CLEAN(SUBSTITUTE(I17,CHAR(160)," ")))),Start!$H$6:$H$22,0))),"","Assigned owner missing; ")&amp;IF(AND(LEN(UPPER(TRIM(CLEAN(SUBSTITUTE(L17,CHAR(160)," ")))))&gt;0,LEFT(UPPER(TRIM(L17)),10)&lt;&gt;"UNRESOLVED",ISERROR(MATCH(UPPER(TRIM(CLEAN(SUBSTITUTE(L17,CHAR(160)," ")))),Start!$H$6:$H$22,0))),"","Completion evidence missing; ")&amp;IF(AND(ISNUMBER(N17),N17&gt;0,N17&lt;TODAY()+1),"","Completion date missing/invalid; ")&amp;IF(AND(LEN(UPPER(TRIM(CLEAN(SUBSTITUTE(O17,CHAR(160)," ")))))&gt;0,LEFT(UPPER(TRIM(O17)),10)&lt;&gt;"UNRESOLVED",ISERROR(MATCH(UPPER(TRIM(CLEAN(SUBSTITUTE(O17,CHAR(160)," ")))),Start!$H$6:$H$22,0))),"","Completion review missing; ")&amp;""),IF(OR(K17="Blocked",K17="Not authorized"),IF(LEN(IF(AND(LEN(UPPER(TRIM(CLEAN(SUBSTITUTE(I17,CHAR(160)," ")))))&gt;0,LEFT(UPPER(TRIM(I17)),10)&lt;&gt;"UNRESOLVED",ISERROR(MATCH(UPPER(TRIM(CLEAN(SUBSTITUTE(I17,CHAR(160)," ")))),Start!$H$6:$H$22,0))),"","Assigned owner missing; ")&amp;IF(AND(LEN(UPPER(TRIM(CLEAN(SUBSTITUTE(M17,CHAR(160)," ")))))&gt;0,LEFT(UPPER(TRIM(M17)),10)&lt;&gt;"UNRESOLVED",ISERROR(MATCH(UPPER(TRIM(CLEAN(SUBSTITUTE(M17,CHAR(160)," ")))),Start!$H$6:$H$22,0))),"","Constraint/next action missing; ")&amp;"")=0,"Documentation recorded; review required",IF(AND(LEN(UPPER(TRIM(CLEAN(SUBSTITUTE(I17,CHAR(160)," ")))))&gt;0,LEFT(UPPER(TRIM(I17)),10)&lt;&gt;"UNRESOLVED",ISERROR(MATCH(UPPER(TRIM(CLEAN(SUBSTITUTE(I17,CHAR(160)," ")))),Start!$H$6:$H$22,0))),"","Assigned owner missing; ")&amp;IF(AND(LEN(UPPER(TRIM(CLEAN(SUBSTITUTE(M17,CHAR(160)," ")))))&gt;0,LEFT(UPPER(TRIM(M17)),10)&lt;&gt;"UNRESOLVED",ISERROR(MATCH(UPPER(TRIM(CLEAN(SUBSTITUTE(M17,CHAR(160)," ")))),Start!$H$6:$H$22,0))),"","Constraint/next action missing; ")&amp;""),"Work pending")),"Invalid status; use a listed value")</f>
        <v>Work pending</v>
      </c>
    </row>
    <row r="18" ht="34" customHeight="1">
      <c r="A18" s="58" t="str">
        <v>NY-14</v>
      </c>
      <c r="B18" s="58" t="str">
        <v>Privacy</v>
      </c>
      <c r="C18" s="58" t="str">
        <v>Examine</v>
      </c>
      <c r="D18" s="58" t="str">
        <v>Verify energy data authorization and sharing controls</v>
      </c>
      <c r="E18" s="58" t="str">
        <v>Privacy lead</v>
      </c>
      <c r="F18" s="58" t="str">
        <v>NY-03,NY-07</v>
      </c>
      <c r="G18" s="58" t="str">
        <v>Consent/tariff/DSA tests</v>
      </c>
      <c r="H18" s="58" t="inlineStr">
        <is>
          <t xml:space="preserve">Current use case rules and revocation/denial evidence</t>
        </is>
      </c>
      <c r="I18" s="61"/>
      <c r="J18" s="62"/>
      <c r="K18" s="61" t="str">
        <v>Not started</v>
      </c>
      <c r="L18" s="61"/>
      <c r="M18" s="61"/>
      <c r="N18" s="62"/>
      <c r="O18" s="61"/>
      <c r="P18" s="63" t="str">
        <f>IF(OR(EXACT(K18,"Not started"),EXACT(K18,"In progress"),EXACT(K18,"Blocked"),EXACT(K18,"Complete"),EXACT(K18,"Not authorized")),IF(K18="Complete",IF(LEN(IF(AND(LEN(UPPER(TRIM(CLEAN(SUBSTITUTE(I18,CHAR(160)," ")))))&gt;0,LEFT(UPPER(TRIM(I18)),10)&lt;&gt;"UNRESOLVED",ISERROR(MATCH(UPPER(TRIM(CLEAN(SUBSTITUTE(I18,CHAR(160)," ")))),Start!$H$6:$H$22,0))),"","Assigned owner missing; ")&amp;IF(AND(LEN(UPPER(TRIM(CLEAN(SUBSTITUTE(L18,CHAR(160)," ")))))&gt;0,LEFT(UPPER(TRIM(L18)),10)&lt;&gt;"UNRESOLVED",ISERROR(MATCH(UPPER(TRIM(CLEAN(SUBSTITUTE(L18,CHAR(160)," ")))),Start!$H$6:$H$22,0))),"","Completion evidence missing; ")&amp;IF(AND(ISNUMBER(N18),N18&gt;0,N18&lt;TODAY()+1),"","Completion date missing/invalid; ")&amp;IF(AND(LEN(UPPER(TRIM(CLEAN(SUBSTITUTE(O18,CHAR(160)," ")))))&gt;0,LEFT(UPPER(TRIM(O18)),10)&lt;&gt;"UNRESOLVED",ISERROR(MATCH(UPPER(TRIM(CLEAN(SUBSTITUTE(O18,CHAR(160)," ")))),Start!$H$6:$H$22,0))),"","Completion review missing; ")&amp;"")=0,"Documentation recorded; review required",IF(AND(LEN(UPPER(TRIM(CLEAN(SUBSTITUTE(I18,CHAR(160)," ")))))&gt;0,LEFT(UPPER(TRIM(I18)),10)&lt;&gt;"UNRESOLVED",ISERROR(MATCH(UPPER(TRIM(CLEAN(SUBSTITUTE(I18,CHAR(160)," ")))),Start!$H$6:$H$22,0))),"","Assigned owner missing; ")&amp;IF(AND(LEN(UPPER(TRIM(CLEAN(SUBSTITUTE(L18,CHAR(160)," ")))))&gt;0,LEFT(UPPER(TRIM(L18)),10)&lt;&gt;"UNRESOLVED",ISERROR(MATCH(UPPER(TRIM(CLEAN(SUBSTITUTE(L18,CHAR(160)," ")))),Start!$H$6:$H$22,0))),"","Completion evidence missing; ")&amp;IF(AND(ISNUMBER(N18),N18&gt;0,N18&lt;TODAY()+1),"","Completion date missing/invalid; ")&amp;IF(AND(LEN(UPPER(TRIM(CLEAN(SUBSTITUTE(O18,CHAR(160)," ")))))&gt;0,LEFT(UPPER(TRIM(O18)),10)&lt;&gt;"UNRESOLVED",ISERROR(MATCH(UPPER(TRIM(CLEAN(SUBSTITUTE(O18,CHAR(160)," ")))),Start!$H$6:$H$22,0))),"","Completion review missing; ")&amp;""),IF(OR(K18="Blocked",K18="Not authorized"),IF(LEN(IF(AND(LEN(UPPER(TRIM(CLEAN(SUBSTITUTE(I18,CHAR(160)," ")))))&gt;0,LEFT(UPPER(TRIM(I18)),10)&lt;&gt;"UNRESOLVED",ISERROR(MATCH(UPPER(TRIM(CLEAN(SUBSTITUTE(I18,CHAR(160)," ")))),Start!$H$6:$H$22,0))),"","Assigned owner missing; ")&amp;IF(AND(LEN(UPPER(TRIM(CLEAN(SUBSTITUTE(M18,CHAR(160)," ")))))&gt;0,LEFT(UPPER(TRIM(M18)),10)&lt;&gt;"UNRESOLVED",ISERROR(MATCH(UPPER(TRIM(CLEAN(SUBSTITUTE(M18,CHAR(160)," ")))),Start!$H$6:$H$22,0))),"","Constraint/next action missing; ")&amp;"")=0,"Documentation recorded; review required",IF(AND(LEN(UPPER(TRIM(CLEAN(SUBSTITUTE(I18,CHAR(160)," ")))))&gt;0,LEFT(UPPER(TRIM(I18)),10)&lt;&gt;"UNRESOLVED",ISERROR(MATCH(UPPER(TRIM(CLEAN(SUBSTITUTE(I18,CHAR(160)," ")))),Start!$H$6:$H$22,0))),"","Assigned owner missing; ")&amp;IF(AND(LEN(UPPER(TRIM(CLEAN(SUBSTITUTE(M18,CHAR(160)," ")))))&gt;0,LEFT(UPPER(TRIM(M18)),10)&lt;&gt;"UNRESOLVED",ISERROR(MATCH(UPPER(TRIM(CLEAN(SUBSTITUTE(M18,CHAR(160)," ")))),Start!$H$6:$H$22,0))),"","Constraint/next action missing; ")&amp;""),"Work pending")),"Invalid status; use a listed value")</f>
        <v>Work pending</v>
      </c>
    </row>
    <row r="19" ht="34" customHeight="1">
      <c r="A19" s="56" t="str">
        <v>NY-15</v>
      </c>
      <c r="B19" s="56" t="str">
        <v>Core</v>
      </c>
      <c r="C19" s="56" t="str">
        <v>Validate</v>
      </c>
      <c r="D19" s="56" t="str">
        <v>Perform only approved demonstrations and tests</v>
      </c>
      <c r="E19" s="56" t="str">
        <v>Technical lead</v>
      </c>
      <c r="F19" s="56" t="str">
        <v>NY-06,NY-09,NY-12,NY-13</v>
      </c>
      <c r="G19" s="56" t="str">
        <v>Dated activity/evidence records</v>
      </c>
      <c r="H19" s="56" t="inlineStr">
        <is>
          <t xml:space="preserve">Abort events and postwork state accepted by operating owner</t>
        </is>
      </c>
      <c r="I19" s="61"/>
      <c r="J19" s="62"/>
      <c r="K19" s="61" t="str">
        <v>Not started</v>
      </c>
      <c r="L19" s="61"/>
      <c r="M19" s="61"/>
      <c r="N19" s="62"/>
      <c r="O19" s="61"/>
      <c r="P19" s="63" t="str">
        <f>IF(OR(EXACT(K19,"Not started"),EXACT(K19,"In progress"),EXACT(K19,"Blocked"),EXACT(K19,"Complete"),EXACT(K19,"Not authorized")),IF(K19="Complete",IF(LEN(IF(AND(LEN(UPPER(TRIM(CLEAN(SUBSTITUTE(I19,CHAR(160)," ")))))&gt;0,LEFT(UPPER(TRIM(I19)),10)&lt;&gt;"UNRESOLVED",ISERROR(MATCH(UPPER(TRIM(CLEAN(SUBSTITUTE(I19,CHAR(160)," ")))),Start!$H$6:$H$22,0))),"","Assigned owner missing; ")&amp;IF(AND(LEN(UPPER(TRIM(CLEAN(SUBSTITUTE(L19,CHAR(160)," ")))))&gt;0,LEFT(UPPER(TRIM(L19)),10)&lt;&gt;"UNRESOLVED",ISERROR(MATCH(UPPER(TRIM(CLEAN(SUBSTITUTE(L19,CHAR(160)," ")))),Start!$H$6:$H$22,0))),"","Completion evidence missing; ")&amp;IF(AND(ISNUMBER(N19),N19&gt;0,N19&lt;TODAY()+1),"","Completion date missing/invalid; ")&amp;IF(AND(LEN(UPPER(TRIM(CLEAN(SUBSTITUTE(O19,CHAR(160)," ")))))&gt;0,LEFT(UPPER(TRIM(O19)),10)&lt;&gt;"UNRESOLVED",ISERROR(MATCH(UPPER(TRIM(CLEAN(SUBSTITUTE(O19,CHAR(160)," ")))),Start!$H$6:$H$22,0))),"","Completion review missing; ")&amp;"")=0,"Documentation recorded; review required",IF(AND(LEN(UPPER(TRIM(CLEAN(SUBSTITUTE(I19,CHAR(160)," ")))))&gt;0,LEFT(UPPER(TRIM(I19)),10)&lt;&gt;"UNRESOLVED",ISERROR(MATCH(UPPER(TRIM(CLEAN(SUBSTITUTE(I19,CHAR(160)," ")))),Start!$H$6:$H$22,0))),"","Assigned owner missing; ")&amp;IF(AND(LEN(UPPER(TRIM(CLEAN(SUBSTITUTE(L19,CHAR(160)," ")))))&gt;0,LEFT(UPPER(TRIM(L19)),10)&lt;&gt;"UNRESOLVED",ISERROR(MATCH(UPPER(TRIM(CLEAN(SUBSTITUTE(L19,CHAR(160)," ")))),Start!$H$6:$H$22,0))),"","Completion evidence missing; ")&amp;IF(AND(ISNUMBER(N19),N19&gt;0,N19&lt;TODAY()+1),"","Completion date missing/invalid; ")&amp;IF(AND(LEN(UPPER(TRIM(CLEAN(SUBSTITUTE(O19,CHAR(160)," ")))))&gt;0,LEFT(UPPER(TRIM(O19)),10)&lt;&gt;"UNRESOLVED",ISERROR(MATCH(UPPER(TRIM(CLEAN(SUBSTITUTE(O19,CHAR(160)," ")))),Start!$H$6:$H$22,0))),"","Completion review missing; ")&amp;""),IF(OR(K19="Blocked",K19="Not authorized"),IF(LEN(IF(AND(LEN(UPPER(TRIM(CLEAN(SUBSTITUTE(I19,CHAR(160)," ")))))&gt;0,LEFT(UPPER(TRIM(I19)),10)&lt;&gt;"UNRESOLVED",ISERROR(MATCH(UPPER(TRIM(CLEAN(SUBSTITUTE(I19,CHAR(160)," ")))),Start!$H$6:$H$22,0))),"","Assigned owner missing; ")&amp;IF(AND(LEN(UPPER(TRIM(CLEAN(SUBSTITUTE(M19,CHAR(160)," ")))))&gt;0,LEFT(UPPER(TRIM(M19)),10)&lt;&gt;"UNRESOLVED",ISERROR(MATCH(UPPER(TRIM(CLEAN(SUBSTITUTE(M19,CHAR(160)," ")))),Start!$H$6:$H$22,0))),"","Constraint/next action missing; ")&amp;"")=0,"Documentation recorded; review required",IF(AND(LEN(UPPER(TRIM(CLEAN(SUBSTITUTE(I19,CHAR(160)," ")))))&gt;0,LEFT(UPPER(TRIM(I19)),10)&lt;&gt;"UNRESOLVED",ISERROR(MATCH(UPPER(TRIM(CLEAN(SUBSTITUTE(I19,CHAR(160)," ")))),Start!$H$6:$H$22,0))),"","Assigned owner missing; ")&amp;IF(AND(LEN(UPPER(TRIM(CLEAN(SUBSTITUTE(M19,CHAR(160)," ")))))&gt;0,LEFT(UPPER(TRIM(M19)),10)&lt;&gt;"UNRESOLVED",ISERROR(MATCH(UPPER(TRIM(CLEAN(SUBSTITUTE(M19,CHAR(160)," ")))),Start!$H$6:$H$22,0))),"","Constraint/next action missing; ")&amp;""),"Work pending")),"Invalid status; use a listed value")</f>
        <v>Work pending</v>
      </c>
    </row>
    <row r="20" ht="34" customHeight="1">
      <c r="A20" s="58" t="str">
        <v>NY-16</v>
      </c>
      <c r="B20" s="58" t="str">
        <v>Core</v>
      </c>
      <c r="C20" s="58" t="str">
        <v>Exercise</v>
      </c>
      <c r="D20" s="58" t="str">
        <v>Exercise parallel reporting clocks and service continuity</v>
      </c>
      <c r="E20" s="58" t="str">
        <v>Incident commander</v>
      </c>
      <c r="F20" s="58" t="str">
        <v>NY-07,NY-10,NY-14</v>
      </c>
      <c r="G20" s="58" t="str">
        <v>Fictional scenario and decision log</v>
      </c>
      <c r="H20" s="58" t="str">
        <v>Discovery, belief, determination and payment times kept separate</v>
      </c>
      <c r="I20" s="61"/>
      <c r="J20" s="62"/>
      <c r="K20" s="61" t="str">
        <v>Not started</v>
      </c>
      <c r="L20" s="61"/>
      <c r="M20" s="61"/>
      <c r="N20" s="62"/>
      <c r="O20" s="61"/>
      <c r="P20" s="63" t="str">
        <f>IF(OR(EXACT(K20,"Not started"),EXACT(K20,"In progress"),EXACT(K20,"Blocked"),EXACT(K20,"Complete"),EXACT(K20,"Not authorized")),IF(K20="Complete",IF(LEN(IF(AND(LEN(UPPER(TRIM(CLEAN(SUBSTITUTE(I20,CHAR(160)," ")))))&gt;0,LEFT(UPPER(TRIM(I20)),10)&lt;&gt;"UNRESOLVED",ISERROR(MATCH(UPPER(TRIM(CLEAN(SUBSTITUTE(I20,CHAR(160)," ")))),Start!$H$6:$H$22,0))),"","Assigned owner missing; ")&amp;IF(AND(LEN(UPPER(TRIM(CLEAN(SUBSTITUTE(L20,CHAR(160)," ")))))&gt;0,LEFT(UPPER(TRIM(L20)),10)&lt;&gt;"UNRESOLVED",ISERROR(MATCH(UPPER(TRIM(CLEAN(SUBSTITUTE(L20,CHAR(160)," ")))),Start!$H$6:$H$22,0))),"","Completion evidence missing; ")&amp;IF(AND(ISNUMBER(N20),N20&gt;0,N20&lt;TODAY()+1),"","Completion date missing/invalid; ")&amp;IF(AND(LEN(UPPER(TRIM(CLEAN(SUBSTITUTE(O20,CHAR(160)," ")))))&gt;0,LEFT(UPPER(TRIM(O20)),10)&lt;&gt;"UNRESOLVED",ISERROR(MATCH(UPPER(TRIM(CLEAN(SUBSTITUTE(O20,CHAR(160)," ")))),Start!$H$6:$H$22,0))),"","Completion review missing; ")&amp;"")=0,"Documentation recorded; review required",IF(AND(LEN(UPPER(TRIM(CLEAN(SUBSTITUTE(I20,CHAR(160)," ")))))&gt;0,LEFT(UPPER(TRIM(I20)),10)&lt;&gt;"UNRESOLVED",ISERROR(MATCH(UPPER(TRIM(CLEAN(SUBSTITUTE(I20,CHAR(160)," ")))),Start!$H$6:$H$22,0))),"","Assigned owner missing; ")&amp;IF(AND(LEN(UPPER(TRIM(CLEAN(SUBSTITUTE(L20,CHAR(160)," ")))))&gt;0,LEFT(UPPER(TRIM(L20)),10)&lt;&gt;"UNRESOLVED",ISERROR(MATCH(UPPER(TRIM(CLEAN(SUBSTITUTE(L20,CHAR(160)," ")))),Start!$H$6:$H$22,0))),"","Completion evidence missing; ")&amp;IF(AND(ISNUMBER(N20),N20&gt;0,N20&lt;TODAY()+1),"","Completion date missing/invalid; ")&amp;IF(AND(LEN(UPPER(TRIM(CLEAN(SUBSTITUTE(O20,CHAR(160)," ")))))&gt;0,LEFT(UPPER(TRIM(O20)),10)&lt;&gt;"UNRESOLVED",ISERROR(MATCH(UPPER(TRIM(CLEAN(SUBSTITUTE(O20,CHAR(160)," ")))),Start!$H$6:$H$22,0))),"","Completion review missing; ")&amp;""),IF(OR(K20="Blocked",K20="Not authorized"),IF(LEN(IF(AND(LEN(UPPER(TRIM(CLEAN(SUBSTITUTE(I20,CHAR(160)," ")))))&gt;0,LEFT(UPPER(TRIM(I20)),10)&lt;&gt;"UNRESOLVED",ISERROR(MATCH(UPPER(TRIM(CLEAN(SUBSTITUTE(I20,CHAR(160)," ")))),Start!$H$6:$H$22,0))),"","Assigned owner missing; ")&amp;IF(AND(LEN(UPPER(TRIM(CLEAN(SUBSTITUTE(M20,CHAR(160)," ")))))&gt;0,LEFT(UPPER(TRIM(M20)),10)&lt;&gt;"UNRESOLVED",ISERROR(MATCH(UPPER(TRIM(CLEAN(SUBSTITUTE(M20,CHAR(160)," ")))),Start!$H$6:$H$22,0))),"","Constraint/next action missing; ")&amp;"")=0,"Documentation recorded; review required",IF(AND(LEN(UPPER(TRIM(CLEAN(SUBSTITUTE(I20,CHAR(160)," ")))))&gt;0,LEFT(UPPER(TRIM(I20)),10)&lt;&gt;"UNRESOLVED",ISERROR(MATCH(UPPER(TRIM(CLEAN(SUBSTITUTE(I20,CHAR(160)," ")))),Start!$H$6:$H$22,0))),"","Assigned owner missing; ")&amp;IF(AND(LEN(UPPER(TRIM(CLEAN(SUBSTITUTE(M20,CHAR(160)," ")))))&gt;0,LEFT(UPPER(TRIM(M20)),10)&lt;&gt;"UNRESOLVED",ISERROR(MATCH(UPPER(TRIM(CLEAN(SUBSTITUTE(M20,CHAR(160)," ")))),Start!$H$6:$H$22,0))),"","Constraint/next action missing; ")&amp;""),"Work pending")),"Invalid status; use a listed value")</f>
        <v>Work pending</v>
      </c>
    </row>
    <row r="21" ht="55" customHeight="1">
      <c r="A21" s="56" t="str">
        <v>NY-17</v>
      </c>
      <c r="B21" s="56" t="str">
        <v>Core</v>
      </c>
      <c r="C21" s="56" t="str">
        <v>Report</v>
      </c>
      <c r="D21" s="56" t="str">
        <v>Challenge each finding against criterion and evidence</v>
      </c>
      <c r="E21" s="56" t="str">
        <v>Quality reviewer</v>
      </c>
      <c r="F21" s="56" t="str">
        <v>NY-09,NY-12,NY-13,NY-14,NY-15,NY-16</v>
      </c>
      <c r="G21" s="56" t="str">
        <v>Reviewed findings</v>
      </c>
      <c r="H21" s="56" t="str">
        <v>Unsupported inference removed or clearly bounded</v>
      </c>
      <c r="I21" s="61"/>
      <c r="J21" s="62"/>
      <c r="K21" s="61" t="str">
        <v>Not started</v>
      </c>
      <c r="L21" s="61"/>
      <c r="M21" s="61"/>
      <c r="N21" s="62"/>
      <c r="O21" s="61"/>
      <c r="P21" s="63" t="str">
        <f>IF(OR(EXACT(K21,"Not started"),EXACT(K21,"In progress"),EXACT(K21,"Blocked"),EXACT(K21,"Complete"),EXACT(K21,"Not authorized")),IF(K21="Complete",IF(LEN(IF(AND(LEN(UPPER(TRIM(CLEAN(SUBSTITUTE(I21,CHAR(160)," ")))))&gt;0,LEFT(UPPER(TRIM(I21)),10)&lt;&gt;"UNRESOLVED",ISERROR(MATCH(UPPER(TRIM(CLEAN(SUBSTITUTE(I21,CHAR(160)," ")))),Start!$H$6:$H$22,0))),"","Assigned owner missing; ")&amp;IF(AND(LEN(UPPER(TRIM(CLEAN(SUBSTITUTE(L21,CHAR(160)," ")))))&gt;0,LEFT(UPPER(TRIM(L21)),10)&lt;&gt;"UNRESOLVED",ISERROR(MATCH(UPPER(TRIM(CLEAN(SUBSTITUTE(L21,CHAR(160)," ")))),Start!$H$6:$H$22,0))),"","Completion evidence missing; ")&amp;IF(AND(ISNUMBER(N21),N21&gt;0,N21&lt;TODAY()+1),"","Completion date missing/invalid; ")&amp;IF(AND(LEN(UPPER(TRIM(CLEAN(SUBSTITUTE(O21,CHAR(160)," ")))))&gt;0,LEFT(UPPER(TRIM(O21)),10)&lt;&gt;"UNRESOLVED",ISERROR(MATCH(UPPER(TRIM(CLEAN(SUBSTITUTE(O21,CHAR(160)," ")))),Start!$H$6:$H$22,0))),"","Completion review missing; ")&amp;"")=0,"Documentation recorded; review required",IF(AND(LEN(UPPER(TRIM(CLEAN(SUBSTITUTE(I21,CHAR(160)," ")))))&gt;0,LEFT(UPPER(TRIM(I21)),10)&lt;&gt;"UNRESOLVED",ISERROR(MATCH(UPPER(TRIM(CLEAN(SUBSTITUTE(I21,CHAR(160)," ")))),Start!$H$6:$H$22,0))),"","Assigned owner missing; ")&amp;IF(AND(LEN(UPPER(TRIM(CLEAN(SUBSTITUTE(L21,CHAR(160)," ")))))&gt;0,LEFT(UPPER(TRIM(L21)),10)&lt;&gt;"UNRESOLVED",ISERROR(MATCH(UPPER(TRIM(CLEAN(SUBSTITUTE(L21,CHAR(160)," ")))),Start!$H$6:$H$22,0))),"","Completion evidence missing; ")&amp;IF(AND(ISNUMBER(N21),N21&gt;0,N21&lt;TODAY()+1),"","Completion date missing/invalid; ")&amp;IF(AND(LEN(UPPER(TRIM(CLEAN(SUBSTITUTE(O21,CHAR(160)," ")))))&gt;0,LEFT(UPPER(TRIM(O21)),10)&lt;&gt;"UNRESOLVED",ISERROR(MATCH(UPPER(TRIM(CLEAN(SUBSTITUTE(O21,CHAR(160)," ")))),Start!$H$6:$H$22,0))),"","Completion review missing; ")&amp;""),IF(OR(K21="Blocked",K21="Not authorized"),IF(LEN(IF(AND(LEN(UPPER(TRIM(CLEAN(SUBSTITUTE(I21,CHAR(160)," ")))))&gt;0,LEFT(UPPER(TRIM(I21)),10)&lt;&gt;"UNRESOLVED",ISERROR(MATCH(UPPER(TRIM(CLEAN(SUBSTITUTE(I21,CHAR(160)," ")))),Start!$H$6:$H$22,0))),"","Assigned owner missing; ")&amp;IF(AND(LEN(UPPER(TRIM(CLEAN(SUBSTITUTE(M21,CHAR(160)," ")))))&gt;0,LEFT(UPPER(TRIM(M21)),10)&lt;&gt;"UNRESOLVED",ISERROR(MATCH(UPPER(TRIM(CLEAN(SUBSTITUTE(M21,CHAR(160)," ")))),Start!$H$6:$H$22,0))),"","Constraint/next action missing; ")&amp;"")=0,"Documentation recorded; review required",IF(AND(LEN(UPPER(TRIM(CLEAN(SUBSTITUTE(I21,CHAR(160)," ")))))&gt;0,LEFT(UPPER(TRIM(I21)),10)&lt;&gt;"UNRESOLVED",ISERROR(MATCH(UPPER(TRIM(CLEAN(SUBSTITUTE(I21,CHAR(160)," ")))),Start!$H$6:$H$22,0))),"","Assigned owner missing; ")&amp;IF(AND(LEN(UPPER(TRIM(CLEAN(SUBSTITUTE(M21,CHAR(160)," ")))))&gt;0,LEFT(UPPER(TRIM(M21)),10)&lt;&gt;"UNRESOLVED",ISERROR(MATCH(UPPER(TRIM(CLEAN(SUBSTITUTE(M21,CHAR(160)," ")))),Start!$H$6:$H$22,0))),"","Constraint/next action missing; ")&amp;""),"Work pending")),"Invalid status; use a listed value")</f>
        <v>Work pending</v>
      </c>
    </row>
    <row r="22" ht="34" customHeight="1">
      <c r="A22" s="58" t="str">
        <v>NY-18</v>
      </c>
      <c r="B22" s="58" t="str">
        <v>Core</v>
      </c>
      <c r="C22" s="58" t="str">
        <v>Decide</v>
      </c>
      <c r="D22" s="58" t="str">
        <v>Assign remediation resources, dates and interim controls</v>
      </c>
      <c r="E22" s="58" t="str">
        <v>Sponsor</v>
      </c>
      <c r="F22" s="58" t="str">
        <v>NY-17</v>
      </c>
      <c r="G22" s="58" t="str">
        <v>Action and risk decisions</v>
      </c>
      <c r="H22" s="58" t="str">
        <v>Mandatory deadline separate from proposed target; no duty waiver</v>
      </c>
      <c r="I22" s="61"/>
      <c r="J22" s="62"/>
      <c r="K22" s="61" t="str">
        <v>Not started</v>
      </c>
      <c r="L22" s="61"/>
      <c r="M22" s="61"/>
      <c r="N22" s="62"/>
      <c r="O22" s="61"/>
      <c r="P22" s="63" t="str">
        <f>IF(OR(EXACT(K22,"Not started"),EXACT(K22,"In progress"),EXACT(K22,"Blocked"),EXACT(K22,"Complete"),EXACT(K22,"Not authorized")),IF(K22="Complete",IF(LEN(IF(AND(LEN(UPPER(TRIM(CLEAN(SUBSTITUTE(I22,CHAR(160)," ")))))&gt;0,LEFT(UPPER(TRIM(I22)),10)&lt;&gt;"UNRESOLVED",ISERROR(MATCH(UPPER(TRIM(CLEAN(SUBSTITUTE(I22,CHAR(160)," ")))),Start!$H$6:$H$22,0))),"","Assigned owner missing; ")&amp;IF(AND(LEN(UPPER(TRIM(CLEAN(SUBSTITUTE(L22,CHAR(160)," ")))))&gt;0,LEFT(UPPER(TRIM(L22)),10)&lt;&gt;"UNRESOLVED",ISERROR(MATCH(UPPER(TRIM(CLEAN(SUBSTITUTE(L22,CHAR(160)," ")))),Start!$H$6:$H$22,0))),"","Completion evidence missing; ")&amp;IF(AND(ISNUMBER(N22),N22&gt;0,N22&lt;TODAY()+1),"","Completion date missing/invalid; ")&amp;IF(AND(LEN(UPPER(TRIM(CLEAN(SUBSTITUTE(O22,CHAR(160)," ")))))&gt;0,LEFT(UPPER(TRIM(O22)),10)&lt;&gt;"UNRESOLVED",ISERROR(MATCH(UPPER(TRIM(CLEAN(SUBSTITUTE(O22,CHAR(160)," ")))),Start!$H$6:$H$22,0))),"","Completion review missing; ")&amp;"")=0,"Documentation recorded; review required",IF(AND(LEN(UPPER(TRIM(CLEAN(SUBSTITUTE(I22,CHAR(160)," ")))))&gt;0,LEFT(UPPER(TRIM(I22)),10)&lt;&gt;"UNRESOLVED",ISERROR(MATCH(UPPER(TRIM(CLEAN(SUBSTITUTE(I22,CHAR(160)," ")))),Start!$H$6:$H$22,0))),"","Assigned owner missing; ")&amp;IF(AND(LEN(UPPER(TRIM(CLEAN(SUBSTITUTE(L22,CHAR(160)," ")))))&gt;0,LEFT(UPPER(TRIM(L22)),10)&lt;&gt;"UNRESOLVED",ISERROR(MATCH(UPPER(TRIM(CLEAN(SUBSTITUTE(L22,CHAR(160)," ")))),Start!$H$6:$H$22,0))),"","Completion evidence missing; ")&amp;IF(AND(ISNUMBER(N22),N22&gt;0,N22&lt;TODAY()+1),"","Completion date missing/invalid; ")&amp;IF(AND(LEN(UPPER(TRIM(CLEAN(SUBSTITUTE(O22,CHAR(160)," ")))))&gt;0,LEFT(UPPER(TRIM(O22)),10)&lt;&gt;"UNRESOLVED",ISERROR(MATCH(UPPER(TRIM(CLEAN(SUBSTITUTE(O22,CHAR(160)," ")))),Start!$H$6:$H$22,0))),"","Completion review missing; ")&amp;""),IF(OR(K22="Blocked",K22="Not authorized"),IF(LEN(IF(AND(LEN(UPPER(TRIM(CLEAN(SUBSTITUTE(I22,CHAR(160)," ")))))&gt;0,LEFT(UPPER(TRIM(I22)),10)&lt;&gt;"UNRESOLVED",ISERROR(MATCH(UPPER(TRIM(CLEAN(SUBSTITUTE(I22,CHAR(160)," ")))),Start!$H$6:$H$22,0))),"","Assigned owner missing; ")&amp;IF(AND(LEN(UPPER(TRIM(CLEAN(SUBSTITUTE(M22,CHAR(160)," ")))))&gt;0,LEFT(UPPER(TRIM(M22)),10)&lt;&gt;"UNRESOLVED",ISERROR(MATCH(UPPER(TRIM(CLEAN(SUBSTITUTE(M22,CHAR(160)," ")))),Start!$H$6:$H$22,0))),"","Constraint/next action missing; ")&amp;"")=0,"Documentation recorded; review required",IF(AND(LEN(UPPER(TRIM(CLEAN(SUBSTITUTE(I22,CHAR(160)," ")))))&gt;0,LEFT(UPPER(TRIM(I22)),10)&lt;&gt;"UNRESOLVED",ISERROR(MATCH(UPPER(TRIM(CLEAN(SUBSTITUTE(I22,CHAR(160)," ")))),Start!$H$6:$H$22,0))),"","Assigned owner missing; ")&amp;IF(AND(LEN(UPPER(TRIM(CLEAN(SUBSTITUTE(M22,CHAR(160)," ")))))&gt;0,LEFT(UPPER(TRIM(M22)),10)&lt;&gt;"UNRESOLVED",ISERROR(MATCH(UPPER(TRIM(CLEAN(SUBSTITUTE(M22,CHAR(160)," ")))),Start!$H$6:$H$22,0))),"","Constraint/next action missing; ")&amp;""),"Work pending")),"Invalid status; use a listed value")</f>
        <v>Work pending</v>
      </c>
    </row>
    <row r="23" ht="34" customHeight="1">
      <c r="A23" s="56" t="str">
        <v>NY-19</v>
      </c>
      <c r="B23" s="56" t="str">
        <v>Core</v>
      </c>
      <c r="C23" s="56" t="str">
        <v>Verify</v>
      </c>
      <c r="D23" s="56" t="str">
        <v>Collect implemented change evidence and retest</v>
      </c>
      <c r="E23" s="56" t="str">
        <v>Quality reviewer</v>
      </c>
      <c r="F23" s="56" t="str">
        <v>NY-18</v>
      </c>
      <c r="G23" s="56" t="str">
        <v>Verification record</v>
      </c>
      <c r="H23" s="56" t="str">
        <v>Implemented and verified statuses separated</v>
      </c>
      <c r="I23" s="61"/>
      <c r="J23" s="62"/>
      <c r="K23" s="61" t="str">
        <v>Not started</v>
      </c>
      <c r="L23" s="61"/>
      <c r="M23" s="61"/>
      <c r="N23" s="62"/>
      <c r="O23" s="61"/>
      <c r="P23" s="63" t="str">
        <f>IF(OR(EXACT(K23,"Not started"),EXACT(K23,"In progress"),EXACT(K23,"Blocked"),EXACT(K23,"Complete"),EXACT(K23,"Not authorized")),IF(K23="Complete",IF(LEN(IF(AND(LEN(UPPER(TRIM(CLEAN(SUBSTITUTE(I23,CHAR(160)," ")))))&gt;0,LEFT(UPPER(TRIM(I23)),10)&lt;&gt;"UNRESOLVED",ISERROR(MATCH(UPPER(TRIM(CLEAN(SUBSTITUTE(I23,CHAR(160)," ")))),Start!$H$6:$H$22,0))),"","Assigned owner missing; ")&amp;IF(AND(LEN(UPPER(TRIM(CLEAN(SUBSTITUTE(L23,CHAR(160)," ")))))&gt;0,LEFT(UPPER(TRIM(L23)),10)&lt;&gt;"UNRESOLVED",ISERROR(MATCH(UPPER(TRIM(CLEAN(SUBSTITUTE(L23,CHAR(160)," ")))),Start!$H$6:$H$22,0))),"","Completion evidence missing; ")&amp;IF(AND(ISNUMBER(N23),N23&gt;0,N23&lt;TODAY()+1),"","Completion date missing/invalid; ")&amp;IF(AND(LEN(UPPER(TRIM(CLEAN(SUBSTITUTE(O23,CHAR(160)," ")))))&gt;0,LEFT(UPPER(TRIM(O23)),10)&lt;&gt;"UNRESOLVED",ISERROR(MATCH(UPPER(TRIM(CLEAN(SUBSTITUTE(O23,CHAR(160)," ")))),Start!$H$6:$H$22,0))),"","Completion review missing; ")&amp;"")=0,"Documentation recorded; review required",IF(AND(LEN(UPPER(TRIM(CLEAN(SUBSTITUTE(I23,CHAR(160)," ")))))&gt;0,LEFT(UPPER(TRIM(I23)),10)&lt;&gt;"UNRESOLVED",ISERROR(MATCH(UPPER(TRIM(CLEAN(SUBSTITUTE(I23,CHAR(160)," ")))),Start!$H$6:$H$22,0))),"","Assigned owner missing; ")&amp;IF(AND(LEN(UPPER(TRIM(CLEAN(SUBSTITUTE(L23,CHAR(160)," ")))))&gt;0,LEFT(UPPER(TRIM(L23)),10)&lt;&gt;"UNRESOLVED",ISERROR(MATCH(UPPER(TRIM(CLEAN(SUBSTITUTE(L23,CHAR(160)," ")))),Start!$H$6:$H$22,0))),"","Completion evidence missing; ")&amp;IF(AND(ISNUMBER(N23),N23&gt;0,N23&lt;TODAY()+1),"","Completion date missing/invalid; ")&amp;IF(AND(LEN(UPPER(TRIM(CLEAN(SUBSTITUTE(O23,CHAR(160)," ")))))&gt;0,LEFT(UPPER(TRIM(O23)),10)&lt;&gt;"UNRESOLVED",ISERROR(MATCH(UPPER(TRIM(CLEAN(SUBSTITUTE(O23,CHAR(160)," ")))),Start!$H$6:$H$22,0))),"","Completion review missing; ")&amp;""),IF(OR(K23="Blocked",K23="Not authorized"),IF(LEN(IF(AND(LEN(UPPER(TRIM(CLEAN(SUBSTITUTE(I23,CHAR(160)," ")))))&gt;0,LEFT(UPPER(TRIM(I23)),10)&lt;&gt;"UNRESOLVED",ISERROR(MATCH(UPPER(TRIM(CLEAN(SUBSTITUTE(I23,CHAR(160)," ")))),Start!$H$6:$H$22,0))),"","Assigned owner missing; ")&amp;IF(AND(LEN(UPPER(TRIM(CLEAN(SUBSTITUTE(M23,CHAR(160)," ")))))&gt;0,LEFT(UPPER(TRIM(M23)),10)&lt;&gt;"UNRESOLVED",ISERROR(MATCH(UPPER(TRIM(CLEAN(SUBSTITUTE(M23,CHAR(160)," ")))),Start!$H$6:$H$22,0))),"","Constraint/next action missing; ")&amp;"")=0,"Documentation recorded; review required",IF(AND(LEN(UPPER(TRIM(CLEAN(SUBSTITUTE(I23,CHAR(160)," ")))))&gt;0,LEFT(UPPER(TRIM(I23)),10)&lt;&gt;"UNRESOLVED",ISERROR(MATCH(UPPER(TRIM(CLEAN(SUBSTITUTE(I23,CHAR(160)," ")))),Start!$H$6:$H$22,0))),"","Assigned owner missing; ")&amp;IF(AND(LEN(UPPER(TRIM(CLEAN(SUBSTITUTE(M23,CHAR(160)," ")))))&gt;0,LEFT(UPPER(TRIM(M23)),10)&lt;&gt;"UNRESOLVED",ISERROR(MATCH(UPPER(TRIM(CLEAN(SUBSTITUTE(M23,CHAR(160)," ")))),Start!$H$6:$H$22,0))),"","Constraint/next action missing; ")&amp;""),"Work pending")),"Invalid status; use a listed value")</f>
        <v>Work pending</v>
      </c>
    </row>
    <row r="24" ht="34" customHeight="1">
      <c r="A24" s="58" t="str">
        <v>NY-20</v>
      </c>
      <c r="B24" s="58" t="str">
        <v>Core</v>
      </c>
      <c r="C24" s="58" t="str">
        <v>Handover</v>
      </c>
      <c r="D24" s="58" t="str">
        <v>Adopt calendar, retain records and transfer open actions</v>
      </c>
      <c r="E24" s="58" t="str">
        <v>Project manager</v>
      </c>
      <c r="F24" s="58" t="str">
        <v>NY-19</v>
      </c>
      <c r="G24" s="58" t="str">
        <v>Signed handover</v>
      </c>
      <c r="H24" s="58" t="str">
        <v>Technical, compliance and operating acceptance; all owners named</v>
      </c>
      <c r="I24" s="61"/>
      <c r="J24" s="62"/>
      <c r="K24" s="61" t="str">
        <v>Not started</v>
      </c>
      <c r="L24" s="61"/>
      <c r="M24" s="61"/>
      <c r="N24" s="62"/>
      <c r="O24" s="61"/>
      <c r="P24" s="63" t="str">
        <f>IF(OR(EXACT(K24,"Not started"),EXACT(K24,"In progress"),EXACT(K24,"Blocked"),EXACT(K24,"Complete"),EXACT(K24,"Not authorized")),IF(K24="Complete",IF(LEN(IF(AND(LEN(UPPER(TRIM(CLEAN(SUBSTITUTE(I24,CHAR(160)," ")))))&gt;0,LEFT(UPPER(TRIM(I24)),10)&lt;&gt;"UNRESOLVED",ISERROR(MATCH(UPPER(TRIM(CLEAN(SUBSTITUTE(I24,CHAR(160)," ")))),Start!$H$6:$H$22,0))),"","Assigned owner missing; ")&amp;IF(AND(LEN(UPPER(TRIM(CLEAN(SUBSTITUTE(L24,CHAR(160)," ")))))&gt;0,LEFT(UPPER(TRIM(L24)),10)&lt;&gt;"UNRESOLVED",ISERROR(MATCH(UPPER(TRIM(CLEAN(SUBSTITUTE(L24,CHAR(160)," ")))),Start!$H$6:$H$22,0))),"","Completion evidence missing; ")&amp;IF(AND(ISNUMBER(N24),N24&gt;0,N24&lt;TODAY()+1),"","Completion date missing/invalid; ")&amp;IF(AND(LEN(UPPER(TRIM(CLEAN(SUBSTITUTE(O24,CHAR(160)," ")))))&gt;0,LEFT(UPPER(TRIM(O24)),10)&lt;&gt;"UNRESOLVED",ISERROR(MATCH(UPPER(TRIM(CLEAN(SUBSTITUTE(O24,CHAR(160)," ")))),Start!$H$6:$H$22,0))),"","Completion review missing; ")&amp;"")=0,"Documentation recorded; review required",IF(AND(LEN(UPPER(TRIM(CLEAN(SUBSTITUTE(I24,CHAR(160)," ")))))&gt;0,LEFT(UPPER(TRIM(I24)),10)&lt;&gt;"UNRESOLVED",ISERROR(MATCH(UPPER(TRIM(CLEAN(SUBSTITUTE(I24,CHAR(160)," ")))),Start!$H$6:$H$22,0))),"","Assigned owner missing; ")&amp;IF(AND(LEN(UPPER(TRIM(CLEAN(SUBSTITUTE(L24,CHAR(160)," ")))))&gt;0,LEFT(UPPER(TRIM(L24)),10)&lt;&gt;"UNRESOLVED",ISERROR(MATCH(UPPER(TRIM(CLEAN(SUBSTITUTE(L24,CHAR(160)," ")))),Start!$H$6:$H$22,0))),"","Completion evidence missing; ")&amp;IF(AND(ISNUMBER(N24),N24&gt;0,N24&lt;TODAY()+1),"","Completion date missing/invalid; ")&amp;IF(AND(LEN(UPPER(TRIM(CLEAN(SUBSTITUTE(O24,CHAR(160)," ")))))&gt;0,LEFT(UPPER(TRIM(O24)),10)&lt;&gt;"UNRESOLVED",ISERROR(MATCH(UPPER(TRIM(CLEAN(SUBSTITUTE(O24,CHAR(160)," ")))),Start!$H$6:$H$22,0))),"","Completion review missing; ")&amp;""),IF(OR(K24="Blocked",K24="Not authorized"),IF(LEN(IF(AND(LEN(UPPER(TRIM(CLEAN(SUBSTITUTE(I24,CHAR(160)," ")))))&gt;0,LEFT(UPPER(TRIM(I24)),10)&lt;&gt;"UNRESOLVED",ISERROR(MATCH(UPPER(TRIM(CLEAN(SUBSTITUTE(I24,CHAR(160)," ")))),Start!$H$6:$H$22,0))),"","Assigned owner missing; ")&amp;IF(AND(LEN(UPPER(TRIM(CLEAN(SUBSTITUTE(M24,CHAR(160)," ")))))&gt;0,LEFT(UPPER(TRIM(M24)),10)&lt;&gt;"UNRESOLVED",ISERROR(MATCH(UPPER(TRIM(CLEAN(SUBSTITUTE(M24,CHAR(160)," ")))),Start!$H$6:$H$22,0))),"","Constraint/next action missing; ")&amp;"")=0,"Documentation recorded; review required",IF(AND(LEN(UPPER(TRIM(CLEAN(SUBSTITUTE(I24,CHAR(160)," ")))))&gt;0,LEFT(UPPER(TRIM(I24)),10)&lt;&gt;"UNRESOLVED",ISERROR(MATCH(UPPER(TRIM(CLEAN(SUBSTITUTE(I24,CHAR(160)," ")))),Start!$H$6:$H$22,0))),"","Assigned owner missing; ")&amp;IF(AND(LEN(UPPER(TRIM(CLEAN(SUBSTITUTE(M24,CHAR(160)," ")))))&gt;0,LEFT(UPPER(TRIM(M24)),10)&lt;&gt;"UNRESOLVED",ISERROR(MATCH(UPPER(TRIM(CLEAN(SUBSTITUTE(M24,CHAR(160)," ")))),Start!$H$6:$H$22,0))),"","Constraint/next action missing; ")&amp;""),"Work pending")),"Invalid status; use a listed value")</f>
        <v>Work pending</v>
      </c>
    </row>
  </sheetData>
  <sheetProtection sheet="1" objects="1" scenarios="1" autoFilter="0" selectLockedCells="0" selectUnlockedCells="0" formatRows="0"/>
  <mergeCells>
    <mergeCell ref="A1:F1"/>
    <mergeCell ref="A2:F2"/>
    <mergeCell ref="A3:B3"/>
  </mergeCells>
  <dataValidations count="1">
    <dataValidation type="list" sqref="K5:K24" showErrorMessage="1" errorStyle="stop" errorTitle="Choose a listed value" error="Use an exact listed value. Unresolved decisions remain open.">
      <formula1>"Not started,In progress,Blocked,Complete,Not authorized"</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5" min="0" max="1048575" man="1"/>
    <brk id="7" min="0" max="1048575" man="1"/>
    <brk id="10" min="0" max="1048575" man="1"/>
    <brk id="13" min="0" max="1048575" man="1"/>
  </colBreaks>
  <tableParts count="1">
    <tablePart r:id="Rbdbd37bd50a14501"/>
  </tableParts>
</worksheet>
</file>

<file path=xl/worksheets/sheet4.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4" hidden="0" customWidth="1"/>
    <col min="2" max="2" width="48" hidden="0" customWidth="1"/>
    <col min="3" max="3" width="40" hidden="0" customWidth="1"/>
    <col min="4" max="4" width="40" hidden="0" customWidth="1"/>
    <col min="5" max="5" width="45" hidden="0" customWidth="1"/>
    <col min="6" max="6" width="45" hidden="0" customWidth="1"/>
    <col min="7" max="7" width="45" hidden="0" customWidth="1"/>
    <col min="8" max="8" width="60" hidden="0" customWidth="1"/>
    <col min="9" max="9" width="55" hidden="0" customWidth="1"/>
    <col min="10" max="10" width="60" hidden="0" customWidth="1"/>
    <col min="11" max="11" width="60" hidden="0" customWidth="1"/>
  </cols>
  <sheetData>
    <row r="1" ht="32" customHeight="1">
      <c r="A1" s="6" t="str">
        <v>Data flows</v>
      </c>
      <c r="B1" s="6"/>
      <c r="C1" s="6"/>
      <c r="D1" s="6"/>
      <c r="E1" s="6"/>
      <c r="F1" s="6"/>
      <c r="G1" s="3"/>
      <c r="H1" s="3"/>
      <c r="I1" s="3"/>
      <c r="J1" s="3"/>
      <c r="K1" s="3"/>
    </row>
    <row r="2" ht="42" customHeight="1">
      <c r="A2" s="7" t="inlineStr">
        <is>
          <t xml:space="preserve">Inventory templates for confirmed systems. Store evidence references rather than actual customer records.</t>
        </is>
      </c>
      <c r="B2" s="7"/>
      <c r="C2" s="7"/>
      <c r="D2" s="7"/>
      <c r="E2" s="7"/>
      <c r="F2" s="7"/>
      <c r="G2" s="3"/>
      <c r="H2" s="3"/>
      <c r="I2" s="3"/>
      <c r="J2" s="3"/>
      <c r="K2" s="3"/>
    </row>
    <row r="3" ht="24" customHeight="1">
      <c r="A3" s="10" t="str">
        <v>Open source register</v>
      </c>
      <c r="B3" s="10"/>
      <c r="C3" s="3"/>
      <c r="D3" s="3"/>
      <c r="E3" s="3"/>
      <c r="F3" s="3"/>
      <c r="G3" s="3"/>
      <c r="H3" s="3"/>
      <c r="I3" s="3"/>
      <c r="J3" s="3"/>
      <c r="K3" s="3"/>
    </row>
    <row r="4" ht="34" customHeight="1">
      <c r="A4" s="14" t="str">
        <v>Flow ID</v>
      </c>
      <c r="B4" s="14" t="str">
        <v>Process or data population</v>
      </c>
      <c r="C4" s="14" t="str">
        <v>System and legal entity</v>
      </c>
      <c r="D4" s="14" t="str">
        <v>PII categories</v>
      </c>
      <c r="E4" s="14" t="inlineStr">
        <is>
          <t xml:space="preserve">GBL private info basis</t>
        </is>
      </c>
      <c r="F4" s="14" t="str">
        <v>PSC NPI basis</v>
      </c>
      <c r="G4" s="14" t="str">
        <v>DFS NPI basis</v>
      </c>
      <c r="H4" s="14" t="str">
        <v>Owner purpose and authorized recipients</v>
      </c>
      <c r="I4" s="14" t="str">
        <v>Transfer and storage controls</v>
      </c>
      <c r="J4" s="14" t="str">
        <v>Retention hold and disposal basis</v>
      </c>
      <c r="K4" s="14" t="str">
        <v>Evidence and unresolved issue</v>
      </c>
    </row>
    <row r="5" ht="34" customHeight="1">
      <c r="A5" s="16" t="str">
        <v>DF-01</v>
      </c>
      <c r="B5" s="16" t="str">
        <v>Account opening and identity checks</v>
      </c>
      <c r="C5" s="16"/>
      <c r="D5" s="16"/>
      <c r="E5" s="16"/>
      <c r="F5" s="16"/>
      <c r="G5" s="16"/>
      <c r="H5" s="16"/>
      <c r="I5" s="16"/>
      <c r="J5" s="16"/>
      <c r="K5" s="16"/>
    </row>
    <row r="6" ht="34" customHeight="1">
      <c r="A6" s="15" t="str">
        <v>DF-02</v>
      </c>
      <c r="B6" s="15" t="str">
        <v>Billing CIS and scanned payment checks</v>
      </c>
      <c r="C6" s="15"/>
      <c r="D6" s="15"/>
      <c r="E6" s="15"/>
      <c r="F6" s="15"/>
      <c r="G6" s="15"/>
      <c r="H6" s="15"/>
      <c r="I6" s="15"/>
      <c r="J6" s="15"/>
      <c r="K6" s="15"/>
    </row>
    <row r="7" ht="34" customHeight="1">
      <c r="A7" s="16" t="str">
        <v>DF-03</v>
      </c>
      <c r="B7" s="16" t="inlineStr">
        <is>
          <t xml:space="preserve">AMI head end and meter data management</t>
        </is>
      </c>
      <c r="C7" s="16"/>
      <c r="D7" s="16"/>
      <c r="E7" s="16"/>
      <c r="F7" s="16"/>
      <c r="G7" s="16"/>
      <c r="H7" s="16"/>
      <c r="I7" s="16"/>
      <c r="J7" s="16"/>
      <c r="K7" s="16"/>
    </row>
    <row r="8" ht="34" customHeight="1">
      <c r="A8" s="15" t="str">
        <v>DF-04</v>
      </c>
      <c r="B8" s="15" t="str">
        <v>Outage and customer assistance records</v>
      </c>
      <c r="C8" s="15"/>
      <c r="D8" s="15"/>
      <c r="E8" s="15"/>
      <c r="F8" s="15"/>
      <c r="G8" s="15"/>
      <c r="H8" s="15"/>
      <c r="I8" s="15"/>
      <c r="J8" s="15"/>
      <c r="K8" s="15"/>
    </row>
    <row r="9" ht="34" customHeight="1">
      <c r="A9" s="16" t="str">
        <v>DF-05</v>
      </c>
      <c r="B9" s="16" t="inlineStr">
        <is>
          <t xml:space="preserve">Medical hardship and life support flags</t>
        </is>
      </c>
      <c r="C9" s="16"/>
      <c r="D9" s="16"/>
      <c r="E9" s="16"/>
      <c r="F9" s="16"/>
      <c r="G9" s="16"/>
      <c r="H9" s="16"/>
      <c r="I9" s="16"/>
      <c r="J9" s="16"/>
      <c r="K9" s="16"/>
    </row>
    <row r="10" ht="34" customHeight="1">
      <c r="A10" s="15" t="str">
        <v>DF-06</v>
      </c>
      <c r="B10" s="15" t="str">
        <v>Customer portal and account recovery</v>
      </c>
      <c r="C10" s="15"/>
      <c r="D10" s="15"/>
      <c r="E10" s="15"/>
      <c r="F10" s="15"/>
      <c r="G10" s="15"/>
      <c r="H10" s="15"/>
      <c r="I10" s="15"/>
      <c r="J10" s="15"/>
      <c r="K10" s="15"/>
    </row>
    <row r="11" ht="34" customHeight="1">
      <c r="A11" s="16" t="str">
        <v>DF-07</v>
      </c>
      <c r="B11" s="16" t="inlineStr">
        <is>
          <t xml:space="preserve">Contact center recordings and transcripts</t>
        </is>
      </c>
      <c r="C11" s="16"/>
      <c r="D11" s="16"/>
      <c r="E11" s="16"/>
      <c r="F11" s="16"/>
      <c r="G11" s="16"/>
      <c r="H11" s="16"/>
      <c r="I11" s="16"/>
      <c r="J11" s="16"/>
      <c r="K11" s="16"/>
    </row>
    <row r="12" ht="34" customHeight="1">
      <c r="A12" s="15" t="str">
        <v>DF-08</v>
      </c>
      <c r="B12" s="15" t="inlineStr">
        <is>
          <t xml:space="preserve">ESCO/ESE and authorized energy data transfer</t>
        </is>
      </c>
      <c r="C12" s="15"/>
      <c r="D12" s="15"/>
      <c r="E12" s="15"/>
      <c r="F12" s="15"/>
      <c r="G12" s="15"/>
      <c r="H12" s="15"/>
      <c r="I12" s="15"/>
      <c r="J12" s="15"/>
      <c r="K12" s="15"/>
    </row>
    <row r="13" ht="34" customHeight="1">
      <c r="A13" s="16" t="str">
        <v>DF-09</v>
      </c>
      <c r="B13" s="16" t="str">
        <v>Collections print and mailing suppliers</v>
      </c>
      <c r="C13" s="16"/>
      <c r="D13" s="16"/>
      <c r="E13" s="16"/>
      <c r="F13" s="16"/>
      <c r="G13" s="16"/>
      <c r="H13" s="16"/>
      <c r="I13" s="16"/>
      <c r="J13" s="16"/>
      <c r="K13" s="16"/>
    </row>
    <row r="14" ht="34" customHeight="1">
      <c r="A14" s="15" t="str">
        <v>DF-10</v>
      </c>
      <c r="B14" s="15" t="str">
        <v>Employee payroll benefits and contractors</v>
      </c>
      <c r="C14" s="15"/>
      <c r="D14" s="15"/>
      <c r="E14" s="15"/>
      <c r="F14" s="15"/>
      <c r="G14" s="15"/>
      <c r="H14" s="15"/>
      <c r="I14" s="15"/>
      <c r="J14" s="15"/>
      <c r="K14" s="15"/>
    </row>
    <row r="15" ht="40" customHeight="1">
      <c r="A15" s="16" t="str">
        <v>DF-11</v>
      </c>
      <c r="B15" s="16" t="inlineStr">
        <is>
          <t xml:space="preserve">Logs backups archives and nonproduction copies</t>
        </is>
      </c>
      <c r="C15" s="16"/>
      <c r="D15" s="16"/>
      <c r="E15" s="16"/>
      <c r="F15" s="16"/>
      <c r="G15" s="16"/>
      <c r="H15" s="16"/>
      <c r="I15" s="16"/>
      <c r="J15" s="16"/>
      <c r="K15" s="16"/>
    </row>
    <row r="16" ht="40" customHeight="1">
      <c r="A16" s="15" t="str">
        <v>DF-12</v>
      </c>
      <c r="B16" s="15" t="str">
        <v>Shared identity remote support and IT OT interface</v>
      </c>
      <c r="C16" s="15"/>
      <c r="D16" s="15"/>
      <c r="E16" s="15"/>
      <c r="F16" s="15"/>
      <c r="G16" s="15"/>
      <c r="H16" s="15"/>
      <c r="I16" s="15"/>
      <c r="J16" s="15"/>
      <c r="K16" s="15"/>
    </row>
  </sheetData>
  <mergeCells>
    <mergeCell ref="A1:F1"/>
    <mergeCell ref="A2:F2"/>
    <mergeCell ref="A3:B3"/>
  </mergeCell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4" min="0" max="1048575" man="1"/>
    <brk id="6" min="0" max="1048575" man="1"/>
    <brk id="8" min="0" max="1048575" man="1"/>
    <brk id="10" min="0" max="1048575" man="1"/>
  </colBreaks>
  <tableParts count="1">
    <tablePart r:id="R6cc77ca109b744ef"/>
  </tableParts>
</worksheet>
</file>

<file path=xl/worksheets/sheet5.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4" hidden="0" customWidth="1"/>
    <col min="2" max="2" width="15" hidden="0" customWidth="1"/>
    <col min="3" max="3" width="42" hidden="0" customWidth="1"/>
    <col min="4" max="4" width="55" hidden="0" customWidth="1"/>
    <col min="5" max="5" width="90" hidden="0" customWidth="1"/>
    <col min="6" max="6" width="72" hidden="0" customWidth="1"/>
    <col min="7" max="7" width="85" hidden="0" customWidth="1"/>
    <col min="8" max="8" width="28" hidden="0" customWidth="1"/>
    <col min="9" max="9" width="40" hidden="0" customWidth="1"/>
    <col min="10" max="10" width="38" hidden="0" customWidth="1"/>
    <col min="11" max="11" width="45" hidden="0" customWidth="1"/>
    <col min="12" max="12" width="30" hidden="0" customWidth="1"/>
    <col min="13" max="13" width="65" hidden="0" customWidth="1"/>
    <col min="14" max="14" width="36" hidden="0" customWidth="1"/>
    <col min="15" max="15" width="48" hidden="0" customWidth="1"/>
    <col min="16" max="16" width="32" hidden="0" customWidth="1"/>
    <col min="17" max="17" width="18" hidden="0" customWidth="1"/>
    <col min="18" max="18" width="18" hidden="0" customWidth="1"/>
    <col min="19" max="19" width="32" hidden="0" customWidth="1"/>
    <col min="20" max="20" width="36" hidden="0" customWidth="1"/>
    <col min="21" max="21" width="32" hidden="0" customWidth="1"/>
    <col min="22" max="22" width="54" hidden="0" customWidth="1"/>
  </cols>
  <sheetData>
    <row r="1" ht="32" customHeight="1">
      <c r="A1" s="42" t="str">
        <v>Control tests</v>
      </c>
      <c r="B1" s="42"/>
      <c r="C1" s="42"/>
      <c r="D1" s="42"/>
      <c r="E1" s="42"/>
      <c r="F1" s="42"/>
      <c r="G1" s="47"/>
      <c r="H1" s="47"/>
      <c r="I1" s="47"/>
      <c r="J1" s="47"/>
      <c r="K1" s="47"/>
      <c r="L1" s="47"/>
      <c r="M1" s="47"/>
      <c r="N1" s="47"/>
      <c r="O1" s="47"/>
      <c r="P1" s="47"/>
      <c r="Q1" s="47"/>
      <c r="R1" s="47"/>
      <c r="S1" s="47"/>
      <c r="T1" s="47"/>
      <c r="U1" s="47"/>
      <c r="V1" s="47"/>
    </row>
    <row r="2" ht="42" customHeight="1">
      <c r="A2" s="43" t="inlineStr">
        <is>
          <t xml:space="preserve">Proposed procedures. Establish each controlling criterion and due date before treating a row as a requirement. Results start Not examined. Documentation follow up identifies missing records. Enter actual dates as dates. Use an explicit justified limitation or not applicable basis grounded in evidence.</t>
        </is>
      </c>
      <c r="B2" s="43"/>
      <c r="C2" s="43"/>
      <c r="D2" s="43"/>
      <c r="E2" s="43"/>
      <c r="F2" s="43"/>
      <c r="G2" s="47"/>
      <c r="H2" s="47"/>
      <c r="I2" s="47"/>
      <c r="J2" s="47"/>
      <c r="K2" s="47"/>
      <c r="L2" s="47"/>
      <c r="M2" s="47"/>
      <c r="N2" s="47"/>
      <c r="O2" s="47"/>
      <c r="P2" s="47"/>
      <c r="Q2" s="47"/>
      <c r="R2" s="47"/>
      <c r="S2" s="47"/>
      <c r="T2" s="47"/>
      <c r="U2" s="47"/>
      <c r="V2" s="47"/>
    </row>
    <row r="3" ht="24" customHeight="1">
      <c r="A3" s="59" t="str">
        <v>Open source register</v>
      </c>
      <c r="B3" s="59"/>
      <c r="C3" s="47"/>
      <c r="D3" s="47"/>
      <c r="E3" s="47"/>
      <c r="F3" s="47"/>
      <c r="G3" s="47"/>
      <c r="H3" s="47"/>
      <c r="I3" s="47"/>
      <c r="J3" s="47"/>
      <c r="K3" s="47"/>
      <c r="L3" s="47"/>
      <c r="M3" s="47"/>
      <c r="N3" s="47"/>
      <c r="O3" s="47"/>
      <c r="P3" s="47"/>
      <c r="Q3" s="47"/>
      <c r="R3" s="47"/>
      <c r="S3" s="47"/>
      <c r="T3" s="47"/>
      <c r="U3" s="47"/>
      <c r="V3" s="47"/>
    </row>
    <row r="4" ht="40" customHeight="1">
      <c r="A4" s="60" t="str">
        <v>Test ID</v>
      </c>
      <c r="B4" s="60" t="str">
        <v>Track</v>
      </c>
      <c r="C4" s="60" t="str">
        <v>Control objective</v>
      </c>
      <c r="D4" s="60" t="str">
        <v>Criterion locator</v>
      </c>
      <c r="E4" s="60" t="str">
        <v>Proposed procedure</v>
      </c>
      <c r="F4" s="60" t="str">
        <v>Evidence to request</v>
      </c>
      <c r="G4" s="60" t="str">
        <v>Acceptance and limits</v>
      </c>
      <c r="H4" s="60" t="str">
        <v>Accountable role</v>
      </c>
      <c r="I4" s="60" t="str">
        <v>Population and period</v>
      </c>
      <c r="J4" s="60" t="str">
        <v>Sample IDs and count</v>
      </c>
      <c r="K4" s="60" t="str">
        <v>Actual method and date</v>
      </c>
      <c r="L4" s="60" t="str">
        <v>Result</v>
      </c>
      <c r="M4" s="60" t="str">
        <v>Evidence IDs and exceptions</v>
      </c>
      <c r="N4" s="60" t="str">
        <v>Sample selection rationale</v>
      </c>
      <c r="O4" s="60" t="str">
        <v>Actual observations</v>
      </c>
      <c r="P4" s="60" t="str">
        <v>Actual reviewer (name or role)</v>
      </c>
      <c r="Q4" s="60" t="str">
        <v>Execution date</v>
      </c>
      <c r="R4" s="60" t="str">
        <v>Review date</v>
      </c>
      <c r="S4" s="60" t="str">
        <v>Review disposition</v>
      </c>
      <c r="T4" s="60" t="inlineStr">
        <is>
          <t xml:space="preserve">Activity permit IDs or records only basis</t>
        </is>
      </c>
      <c r="U4" s="60" t="str">
        <v>Actual examiner (name or accountable identifier)</v>
      </c>
      <c r="V4" s="60" t="inlineStr">
        <is>
          <t xml:space="preserve">Documentation follow up</t>
        </is>
      </c>
    </row>
    <row r="5" ht="55" customHeight="1">
      <c r="A5" s="56" t="str">
        <v>C01</v>
      </c>
      <c r="B5" s="56" t="str">
        <v>Core</v>
      </c>
      <c r="C5" s="56" t="str">
        <v>Legal entity and system boundary</v>
      </c>
      <c r="D5" s="56" t="str">
        <v>P01 1200.1(c); D01 500.1(e); B02 2(a); B03 1(c),10</v>
      </c>
      <c r="E5" s="56" t="str">
        <v>Reconcile charter, ownership chart, operating agreements, PSC classification, DFS authorizations and NY resident data. Trace shared IT services to each entity. Record a separate decision for each duty.</v>
      </c>
      <c r="F5" s="56" t="inlineStr">
        <is>
          <t xml:space="preserve">Charter and licenses; service counts with definition/date; entity to system map; signed applicability reasoning</t>
        </is>
      </c>
      <c r="G5" s="56" t="str">
        <v>No blanket determination based on sector or ownership. Missing facts stay Unresolved.</v>
      </c>
      <c r="H5" s="56" t="str">
        <v>Compliance owner</v>
      </c>
      <c r="I5" s="61"/>
      <c r="J5" s="61"/>
      <c r="K5" s="61"/>
      <c r="L5" s="61" t="str">
        <v>Not examined</v>
      </c>
      <c r="M5" s="61"/>
      <c r="N5" s="61"/>
      <c r="O5" s="61"/>
      <c r="P5" s="61"/>
      <c r="Q5" s="62"/>
      <c r="R5" s="62"/>
      <c r="S5" s="61"/>
      <c r="T5" s="61"/>
      <c r="U5" s="61" t="str"/>
      <c r="V5" s="63" t="str">
        <f>IF(OR(EXACT(L5,"Not examined"),EXACT(L5,"Evidence requested"),EXACT(L5,"Supported"),EXACT(L5,"Exception found"),EXACT(L5,"Not applicable with basis")),IF(L5="Not applicable with basis",IF(LEN(IF(AND(LEN(UPPER(TRIM(CLEAN(SUBSTITUTE(M5,CHAR(160)," ")))))&gt;0,LEFT(UPPER(TRIM(M5)),10)&lt;&gt;"UNRESOLVED",ISERROR(MATCH(UPPER(TRIM(CLEAN(SUBSTITUTE(M5,CHAR(160)," ")))),Start!$H$6:$H$22,0))),"","Exclusion basis/evidence missing; ")&amp;IF(AND(LEN(UPPER(TRIM(CLEAN(SUBSTITUTE(P5,CHAR(160)," ")))))&gt;0,LEFT(UPPER(TRIM(P5)),10)&lt;&gt;"UNRESOLVED",ISERROR(MATCH(UPPER(TRIM(CLEAN(SUBSTITUTE(P5,CHAR(160)," ")))),Start!$H$6:$H$22,0))),"","Reviewer missing; ")&amp;IF(AND(ISNUMBER(R5),R5&gt;0,R5&lt;TODAY()+1),"","Review date missing/invalid/future; ")&amp;IF(AND(LEN(UPPER(TRIM(CLEAN(SUBSTITUTE(S5,CHAR(160)," ")))))&gt;0,LEFT(UPPER(TRIM(S5)),10)&lt;&gt;"UNRESOLVED",ISERROR(MATCH(UPPER(TRIM(CLEAN(SUBSTITUTE(S5,CHAR(160)," ")))),Start!$H$6:$H$22,0))),"","Review disposition missing; ")&amp;"")=0,"Documentation recorded; review required",IF(AND(LEN(UPPER(TRIM(CLEAN(SUBSTITUTE(M5,CHAR(160)," ")))))&gt;0,LEFT(UPPER(TRIM(M5)),10)&lt;&gt;"UNRESOLVED",ISERROR(MATCH(UPPER(TRIM(CLEAN(SUBSTITUTE(M5,CHAR(160)," ")))),Start!$H$6:$H$22,0))),"","Exclusion basis/evidence missing; ")&amp;IF(AND(LEN(UPPER(TRIM(CLEAN(SUBSTITUTE(P5,CHAR(160)," ")))))&gt;0,LEFT(UPPER(TRIM(P5)),10)&lt;&gt;"UNRESOLVED",ISERROR(MATCH(UPPER(TRIM(CLEAN(SUBSTITUTE(P5,CHAR(160)," ")))),Start!$H$6:$H$22,0))),"","Reviewer missing; ")&amp;IF(AND(ISNUMBER(R5),R5&gt;0,R5&lt;TODAY()+1),"","Review date missing/invalid/future; ")&amp;IF(AND(LEN(UPPER(TRIM(CLEAN(SUBSTITUTE(S5,CHAR(160)," ")))))&gt;0,LEFT(UPPER(TRIM(S5)),10)&lt;&gt;"UNRESOLVED",ISERROR(MATCH(UPPER(TRIM(CLEAN(SUBSTITUTE(S5,CHAR(160)," ")))),Start!$H$6:$H$22,0))),"","Review disposition missing; ")&amp;""),IF(OR(L5="Not examined",L5="Evidence requested"),"Examination pending",IF(LEN(IF(AND(LEN(UPPER(TRIM(CLEAN(SUBSTITUTE(D5,CHAR(160)," ")))))&gt;0,LEFT(UPPER(TRIM(D5)),10)&lt;&gt;"UNRESOLVED",ISERROR(MATCH(UPPER(TRIM(CLEAN(SUBSTITUTE(D5,CHAR(160)," ")))),Start!$H$6:$H$22,0))),"","Criterion missing; ")&amp;IF(AND(LEN(UPPER(TRIM(CLEAN(SUBSTITUTE(I5,CHAR(160)," ")))))&gt;0,LEFT(UPPER(TRIM(I5)),10)&lt;&gt;"UNRESOLVED",ISERROR(MATCH(UPPER(TRIM(CLEAN(SUBSTITUTE(I5,CHAR(160)," ")))),Start!$H$6:$H$22,0))),"","Population/period missing; ")&amp;IF(AND(LEN(UPPER(TRIM(CLEAN(SUBSTITUTE(J5,CHAR(160)," ")))))&gt;0,LEFT(UPPER(TRIM(J5)),10)&lt;&gt;"UNRESOLVED",ISERROR(MATCH(UPPER(TRIM(CLEAN(SUBSTITUTE(J5,CHAR(160)," ")))),Start!$H$6:$H$22,0))),"","Sample IDs/count missing; ")&amp;IF(AND(LEN(UPPER(TRIM(CLEAN(SUBSTITUTE(N5,CHAR(160)," ")))))&gt;0,LEFT(UPPER(TRIM(N5)),10)&lt;&gt;"UNRESOLVED",ISERROR(MATCH(UPPER(TRIM(CLEAN(SUBSTITUTE(N5,CHAR(160)," ")))),Start!$H$6:$H$22,0))),"","Sample rationale missing; ")&amp;IF(AND(LEN(UPPER(TRIM(CLEAN(SUBSTITUTE(K5,CHAR(160)," ")))))&gt;0,LEFT(UPPER(TRIM(K5)),10)&lt;&gt;"UNRESOLVED",ISERROR(MATCH(UPPER(TRIM(CLEAN(SUBSTITUTE(K5,CHAR(160)," ")))),Start!$H$6:$H$22,0))),"","Method missing; ")&amp;IF(AND(LEN(UPPER(TRIM(CLEAN(SUBSTITUTE(O5,CHAR(160)," ")))))&gt;0,LEFT(UPPER(TRIM(O5)),10)&lt;&gt;"UNRESOLVED",ISERROR(MATCH(UPPER(TRIM(CLEAN(SUBSTITUTE(O5,CHAR(160)," ")))),Start!$H$6:$H$22,0))),"","Observations missing; ")&amp;IF(AND(LEN(UPPER(TRIM(CLEAN(SUBSTITUTE(M5,CHAR(160)," ")))))&gt;0,LEFT(UPPER(TRIM(M5)),10)&lt;&gt;"UNRESOLVED",ISERROR(MATCH(UPPER(TRIM(CLEAN(SUBSTITUTE(M5,CHAR(160)," ")))),Start!$H$6:$H$22,0))),"","Evidence references missing; ")&amp;IF(AND(LEN(UPPER(TRIM(CLEAN(SUBSTITUTE(P5,CHAR(160)," ")))))&gt;0,LEFT(UPPER(TRIM(P5)),10)&lt;&gt;"UNRESOLVED",ISERROR(MATCH(UPPER(TRIM(CLEAN(SUBSTITUTE(P5,CHAR(160)," ")))),Start!$H$6:$H$22,0))),"","Reviewer missing; ")&amp;IF(AND(ISNUMBER(Q5),Q5&gt;0,Q5&lt;TODAY()+1),"","Execution date missing/invalid/future; ")&amp;IF(AND(ISNUMBER(R5),R5&gt;0,R5&lt;TODAY()+1),"","Review date missing/invalid/future; ")&amp;IF(AND(LEN(UPPER(TRIM(CLEAN(SUBSTITUTE(S5,CHAR(160)," ")))))&gt;0,LEFT(UPPER(TRIM(S5)),10)&lt;&gt;"UNRESOLVED",ISERROR(MATCH(UPPER(TRIM(CLEAN(SUBSTITUTE(S5,CHAR(160)," ")))),Start!$H$6:$H$22,0))),"","Review disposition missing; ")&amp;IF(AND(LEN(UPPER(TRIM(CLEAN(SUBSTITUTE(T5,CHAR(160)," ")))))&gt;0,LEFT(UPPER(TRIM(T5)),10)&lt;&gt;"UNRESOLVED",ISERROR(MATCH(UPPER(TRIM(CLEAN(SUBSTITUTE(T5,CHAR(160)," ")))),Start!$H$6:$H$22,0))),"","Permit or records-only basis missing; ")&amp;IF(AND(LEN(UPPER(TRIM(CLEAN(SUBSTITUTE(U5,CHAR(160)," ")))))&gt;0,LEFT(UPPER(TRIM(U5)),10)&lt;&gt;"UNRESOLVED",ISERROR(MATCH(UPPER(TRIM(CLEAN(SUBSTITUTE(U5,CHAR(160)," ")))),Start!$H$6:$H$22,0))),"","Actual examiner missing; ")&amp;IF(AND(ISNUMBER(Q5),ISNUMBER(R5),R5&lt;Q5),"Review precedes execution; ",""))=0,"Documentation recorded; review required",IF(AND(LEN(UPPER(TRIM(CLEAN(SUBSTITUTE(D5,CHAR(160)," ")))))&gt;0,LEFT(UPPER(TRIM(D5)),10)&lt;&gt;"UNRESOLVED",ISERROR(MATCH(UPPER(TRIM(CLEAN(SUBSTITUTE(D5,CHAR(160)," ")))),Start!$H$6:$H$22,0))),"","Criterion missing; ")&amp;IF(AND(LEN(UPPER(TRIM(CLEAN(SUBSTITUTE(I5,CHAR(160)," ")))))&gt;0,LEFT(UPPER(TRIM(I5)),10)&lt;&gt;"UNRESOLVED",ISERROR(MATCH(UPPER(TRIM(CLEAN(SUBSTITUTE(I5,CHAR(160)," ")))),Start!$H$6:$H$22,0))),"","Population/period missing; ")&amp;IF(AND(LEN(UPPER(TRIM(CLEAN(SUBSTITUTE(J5,CHAR(160)," ")))))&gt;0,LEFT(UPPER(TRIM(J5)),10)&lt;&gt;"UNRESOLVED",ISERROR(MATCH(UPPER(TRIM(CLEAN(SUBSTITUTE(J5,CHAR(160)," ")))),Start!$H$6:$H$22,0))),"","Sample IDs/count missing; ")&amp;IF(AND(LEN(UPPER(TRIM(CLEAN(SUBSTITUTE(N5,CHAR(160)," ")))))&gt;0,LEFT(UPPER(TRIM(N5)),10)&lt;&gt;"UNRESOLVED",ISERROR(MATCH(UPPER(TRIM(CLEAN(SUBSTITUTE(N5,CHAR(160)," ")))),Start!$H$6:$H$22,0))),"","Sample rationale missing; ")&amp;IF(AND(LEN(UPPER(TRIM(CLEAN(SUBSTITUTE(K5,CHAR(160)," ")))))&gt;0,LEFT(UPPER(TRIM(K5)),10)&lt;&gt;"UNRESOLVED",ISERROR(MATCH(UPPER(TRIM(CLEAN(SUBSTITUTE(K5,CHAR(160)," ")))),Start!$H$6:$H$22,0))),"","Method missing; ")&amp;IF(AND(LEN(UPPER(TRIM(CLEAN(SUBSTITUTE(O5,CHAR(160)," ")))))&gt;0,LEFT(UPPER(TRIM(O5)),10)&lt;&gt;"UNRESOLVED",ISERROR(MATCH(UPPER(TRIM(CLEAN(SUBSTITUTE(O5,CHAR(160)," ")))),Start!$H$6:$H$22,0))),"","Observations missing; ")&amp;IF(AND(LEN(UPPER(TRIM(CLEAN(SUBSTITUTE(M5,CHAR(160)," ")))))&gt;0,LEFT(UPPER(TRIM(M5)),10)&lt;&gt;"UNRESOLVED",ISERROR(MATCH(UPPER(TRIM(CLEAN(SUBSTITUTE(M5,CHAR(160)," ")))),Start!$H$6:$H$22,0))),"","Evidence references missing; ")&amp;IF(AND(LEN(UPPER(TRIM(CLEAN(SUBSTITUTE(P5,CHAR(160)," ")))))&gt;0,LEFT(UPPER(TRIM(P5)),10)&lt;&gt;"UNRESOLVED",ISERROR(MATCH(UPPER(TRIM(CLEAN(SUBSTITUTE(P5,CHAR(160)," ")))),Start!$H$6:$H$22,0))),"","Reviewer missing; ")&amp;IF(AND(ISNUMBER(Q5),Q5&gt;0,Q5&lt;TODAY()+1),"","Execution date missing/invalid/future; ")&amp;IF(AND(ISNUMBER(R5),R5&gt;0,R5&lt;TODAY()+1),"","Review date missing/invalid/future; ")&amp;IF(AND(LEN(UPPER(TRIM(CLEAN(SUBSTITUTE(S5,CHAR(160)," ")))))&gt;0,LEFT(UPPER(TRIM(S5)),10)&lt;&gt;"UNRESOLVED",ISERROR(MATCH(UPPER(TRIM(CLEAN(SUBSTITUTE(S5,CHAR(160)," ")))),Start!$H$6:$H$22,0))),"","Review disposition missing; ")&amp;IF(AND(LEN(UPPER(TRIM(CLEAN(SUBSTITUTE(T5,CHAR(160)," ")))))&gt;0,LEFT(UPPER(TRIM(T5)),10)&lt;&gt;"UNRESOLVED",ISERROR(MATCH(UPPER(TRIM(CLEAN(SUBSTITUTE(T5,CHAR(160)," ")))),Start!$H$6:$H$22,0))),"","Permit or records-only basis missing; ")&amp;IF(AND(LEN(UPPER(TRIM(CLEAN(SUBSTITUTE(U5,CHAR(160)," ")))))&gt;0,LEFT(UPPER(TRIM(U5)),10)&lt;&gt;"UNRESOLVED",ISERROR(MATCH(UPPER(TRIM(CLEAN(SUBSTITUTE(U5,CHAR(160)," ")))),Start!$H$6:$H$22,0))),"","Actual examiner missing; ")&amp;IF(AND(ISNUMBER(Q5),ISNUMBER(R5),R5&lt;Q5),"Review precedes execution; ","")))),"Invalid status; use a listed value")</f>
        <v>Examination pending</v>
      </c>
    </row>
    <row r="6" ht="55" customHeight="1">
      <c r="A6" s="58" t="str">
        <v>C02</v>
      </c>
      <c r="B6" s="58" t="str">
        <v>Core</v>
      </c>
      <c r="C6" s="58" t="str">
        <v>Evidence and sampling plan</v>
      </c>
      <c r="D6" s="58" t="str">
        <v>N01 assessment planning; proposed audit method</v>
      </c>
      <c r="E6" s="58" t="inlineStr">
        <is>
          <t xml:space="preserve">Define period, populations and methods before selecting samples. Reconcile source totals. Include all high consequence systems and exceptions, then representative ordinary cases. Record selection rationale and expand on failure.</t>
        </is>
      </c>
      <c r="F6" s="58" t="str">
        <v>Population counts, extraction provenance, sample IDs, exclusions and method permits</v>
      </c>
      <c r="G6" s="58" t="inlineStr">
        <is>
          <t xml:space="preserve">No statistical assurance or organization wide pass inferred from a judgmental sample.</t>
        </is>
      </c>
      <c r="H6" s="58" t="str">
        <v>Audit lead</v>
      </c>
      <c r="I6" s="61"/>
      <c r="J6" s="61"/>
      <c r="K6" s="61"/>
      <c r="L6" s="61" t="str">
        <v>Not examined</v>
      </c>
      <c r="M6" s="61"/>
      <c r="N6" s="61"/>
      <c r="O6" s="61"/>
      <c r="P6" s="61"/>
      <c r="Q6" s="62"/>
      <c r="R6" s="62"/>
      <c r="S6" s="61"/>
      <c r="T6" s="61"/>
      <c r="U6" s="61" t="str"/>
      <c r="V6" s="63" t="str">
        <f>IF(OR(EXACT(L6,"Not examined"),EXACT(L6,"Evidence requested"),EXACT(L6,"Supported"),EXACT(L6,"Exception found"),EXACT(L6,"Not applicable with basis")),IF(L6="Not applicable with basis",IF(LEN(IF(AND(LEN(UPPER(TRIM(CLEAN(SUBSTITUTE(M6,CHAR(160)," ")))))&gt;0,LEFT(UPPER(TRIM(M6)),10)&lt;&gt;"UNRESOLVED",ISERROR(MATCH(UPPER(TRIM(CLEAN(SUBSTITUTE(M6,CHAR(160)," ")))),Start!$H$6:$H$22,0))),"","Exclusion basis/evidence missing; ")&amp;IF(AND(LEN(UPPER(TRIM(CLEAN(SUBSTITUTE(P6,CHAR(160)," ")))))&gt;0,LEFT(UPPER(TRIM(P6)),10)&lt;&gt;"UNRESOLVED",ISERROR(MATCH(UPPER(TRIM(CLEAN(SUBSTITUTE(P6,CHAR(160)," ")))),Start!$H$6:$H$22,0))),"","Reviewer missing; ")&amp;IF(AND(ISNUMBER(R6),R6&gt;0,R6&lt;TODAY()+1),"","Review date missing/invalid/future; ")&amp;IF(AND(LEN(UPPER(TRIM(CLEAN(SUBSTITUTE(S6,CHAR(160)," ")))))&gt;0,LEFT(UPPER(TRIM(S6)),10)&lt;&gt;"UNRESOLVED",ISERROR(MATCH(UPPER(TRIM(CLEAN(SUBSTITUTE(S6,CHAR(160)," ")))),Start!$H$6:$H$22,0))),"","Review disposition missing; ")&amp;"")=0,"Documentation recorded; review required",IF(AND(LEN(UPPER(TRIM(CLEAN(SUBSTITUTE(M6,CHAR(160)," ")))))&gt;0,LEFT(UPPER(TRIM(M6)),10)&lt;&gt;"UNRESOLVED",ISERROR(MATCH(UPPER(TRIM(CLEAN(SUBSTITUTE(M6,CHAR(160)," ")))),Start!$H$6:$H$22,0))),"","Exclusion basis/evidence missing; ")&amp;IF(AND(LEN(UPPER(TRIM(CLEAN(SUBSTITUTE(P6,CHAR(160)," ")))))&gt;0,LEFT(UPPER(TRIM(P6)),10)&lt;&gt;"UNRESOLVED",ISERROR(MATCH(UPPER(TRIM(CLEAN(SUBSTITUTE(P6,CHAR(160)," ")))),Start!$H$6:$H$22,0))),"","Reviewer missing; ")&amp;IF(AND(ISNUMBER(R6),R6&gt;0,R6&lt;TODAY()+1),"","Review date missing/invalid/future; ")&amp;IF(AND(LEN(UPPER(TRIM(CLEAN(SUBSTITUTE(S6,CHAR(160)," ")))))&gt;0,LEFT(UPPER(TRIM(S6)),10)&lt;&gt;"UNRESOLVED",ISERROR(MATCH(UPPER(TRIM(CLEAN(SUBSTITUTE(S6,CHAR(160)," ")))),Start!$H$6:$H$22,0))),"","Review disposition missing; ")&amp;""),IF(OR(L6="Not examined",L6="Evidence requested"),"Examination pending",IF(LEN(IF(AND(LEN(UPPER(TRIM(CLEAN(SUBSTITUTE(D6,CHAR(160)," ")))))&gt;0,LEFT(UPPER(TRIM(D6)),10)&lt;&gt;"UNRESOLVED",ISERROR(MATCH(UPPER(TRIM(CLEAN(SUBSTITUTE(D6,CHAR(160)," ")))),Start!$H$6:$H$22,0))),"","Criterion missing; ")&amp;IF(AND(LEN(UPPER(TRIM(CLEAN(SUBSTITUTE(I6,CHAR(160)," ")))))&gt;0,LEFT(UPPER(TRIM(I6)),10)&lt;&gt;"UNRESOLVED",ISERROR(MATCH(UPPER(TRIM(CLEAN(SUBSTITUTE(I6,CHAR(160)," ")))),Start!$H$6:$H$22,0))),"","Population/period missing; ")&amp;IF(AND(LEN(UPPER(TRIM(CLEAN(SUBSTITUTE(J6,CHAR(160)," ")))))&gt;0,LEFT(UPPER(TRIM(J6)),10)&lt;&gt;"UNRESOLVED",ISERROR(MATCH(UPPER(TRIM(CLEAN(SUBSTITUTE(J6,CHAR(160)," ")))),Start!$H$6:$H$22,0))),"","Sample IDs/count missing; ")&amp;IF(AND(LEN(UPPER(TRIM(CLEAN(SUBSTITUTE(N6,CHAR(160)," ")))))&gt;0,LEFT(UPPER(TRIM(N6)),10)&lt;&gt;"UNRESOLVED",ISERROR(MATCH(UPPER(TRIM(CLEAN(SUBSTITUTE(N6,CHAR(160)," ")))),Start!$H$6:$H$22,0))),"","Sample rationale missing; ")&amp;IF(AND(LEN(UPPER(TRIM(CLEAN(SUBSTITUTE(K6,CHAR(160)," ")))))&gt;0,LEFT(UPPER(TRIM(K6)),10)&lt;&gt;"UNRESOLVED",ISERROR(MATCH(UPPER(TRIM(CLEAN(SUBSTITUTE(K6,CHAR(160)," ")))),Start!$H$6:$H$22,0))),"","Method missing; ")&amp;IF(AND(LEN(UPPER(TRIM(CLEAN(SUBSTITUTE(O6,CHAR(160)," ")))))&gt;0,LEFT(UPPER(TRIM(O6)),10)&lt;&gt;"UNRESOLVED",ISERROR(MATCH(UPPER(TRIM(CLEAN(SUBSTITUTE(O6,CHAR(160)," ")))),Start!$H$6:$H$22,0))),"","Observations missing; ")&amp;IF(AND(LEN(UPPER(TRIM(CLEAN(SUBSTITUTE(M6,CHAR(160)," ")))))&gt;0,LEFT(UPPER(TRIM(M6)),10)&lt;&gt;"UNRESOLVED",ISERROR(MATCH(UPPER(TRIM(CLEAN(SUBSTITUTE(M6,CHAR(160)," ")))),Start!$H$6:$H$22,0))),"","Evidence references missing; ")&amp;IF(AND(LEN(UPPER(TRIM(CLEAN(SUBSTITUTE(P6,CHAR(160)," ")))))&gt;0,LEFT(UPPER(TRIM(P6)),10)&lt;&gt;"UNRESOLVED",ISERROR(MATCH(UPPER(TRIM(CLEAN(SUBSTITUTE(P6,CHAR(160)," ")))),Start!$H$6:$H$22,0))),"","Reviewer missing; ")&amp;IF(AND(ISNUMBER(Q6),Q6&gt;0,Q6&lt;TODAY()+1),"","Execution date missing/invalid/future; ")&amp;IF(AND(ISNUMBER(R6),R6&gt;0,R6&lt;TODAY()+1),"","Review date missing/invalid/future; ")&amp;IF(AND(LEN(UPPER(TRIM(CLEAN(SUBSTITUTE(S6,CHAR(160)," ")))))&gt;0,LEFT(UPPER(TRIM(S6)),10)&lt;&gt;"UNRESOLVED",ISERROR(MATCH(UPPER(TRIM(CLEAN(SUBSTITUTE(S6,CHAR(160)," ")))),Start!$H$6:$H$22,0))),"","Review disposition missing; ")&amp;IF(AND(LEN(UPPER(TRIM(CLEAN(SUBSTITUTE(T6,CHAR(160)," ")))))&gt;0,LEFT(UPPER(TRIM(T6)),10)&lt;&gt;"UNRESOLVED",ISERROR(MATCH(UPPER(TRIM(CLEAN(SUBSTITUTE(T6,CHAR(160)," ")))),Start!$H$6:$H$22,0))),"","Permit or records-only basis missing; ")&amp;IF(AND(LEN(UPPER(TRIM(CLEAN(SUBSTITUTE(U6,CHAR(160)," ")))))&gt;0,LEFT(UPPER(TRIM(U6)),10)&lt;&gt;"UNRESOLVED",ISERROR(MATCH(UPPER(TRIM(CLEAN(SUBSTITUTE(U6,CHAR(160)," ")))),Start!$H$6:$H$22,0))),"","Actual examiner missing; ")&amp;IF(AND(ISNUMBER(Q6),ISNUMBER(R6),R6&lt;Q6),"Review precedes execution; ",""))=0,"Documentation recorded; review required",IF(AND(LEN(UPPER(TRIM(CLEAN(SUBSTITUTE(D6,CHAR(160)," ")))))&gt;0,LEFT(UPPER(TRIM(D6)),10)&lt;&gt;"UNRESOLVED",ISERROR(MATCH(UPPER(TRIM(CLEAN(SUBSTITUTE(D6,CHAR(160)," ")))),Start!$H$6:$H$22,0))),"","Criterion missing; ")&amp;IF(AND(LEN(UPPER(TRIM(CLEAN(SUBSTITUTE(I6,CHAR(160)," ")))))&gt;0,LEFT(UPPER(TRIM(I6)),10)&lt;&gt;"UNRESOLVED",ISERROR(MATCH(UPPER(TRIM(CLEAN(SUBSTITUTE(I6,CHAR(160)," ")))),Start!$H$6:$H$22,0))),"","Population/period missing; ")&amp;IF(AND(LEN(UPPER(TRIM(CLEAN(SUBSTITUTE(J6,CHAR(160)," ")))))&gt;0,LEFT(UPPER(TRIM(J6)),10)&lt;&gt;"UNRESOLVED",ISERROR(MATCH(UPPER(TRIM(CLEAN(SUBSTITUTE(J6,CHAR(160)," ")))),Start!$H$6:$H$22,0))),"","Sample IDs/count missing; ")&amp;IF(AND(LEN(UPPER(TRIM(CLEAN(SUBSTITUTE(N6,CHAR(160)," ")))))&gt;0,LEFT(UPPER(TRIM(N6)),10)&lt;&gt;"UNRESOLVED",ISERROR(MATCH(UPPER(TRIM(CLEAN(SUBSTITUTE(N6,CHAR(160)," ")))),Start!$H$6:$H$22,0))),"","Sample rationale missing; ")&amp;IF(AND(LEN(UPPER(TRIM(CLEAN(SUBSTITUTE(K6,CHAR(160)," ")))))&gt;0,LEFT(UPPER(TRIM(K6)),10)&lt;&gt;"UNRESOLVED",ISERROR(MATCH(UPPER(TRIM(CLEAN(SUBSTITUTE(K6,CHAR(160)," ")))),Start!$H$6:$H$22,0))),"","Method missing; ")&amp;IF(AND(LEN(UPPER(TRIM(CLEAN(SUBSTITUTE(O6,CHAR(160)," ")))))&gt;0,LEFT(UPPER(TRIM(O6)),10)&lt;&gt;"UNRESOLVED",ISERROR(MATCH(UPPER(TRIM(CLEAN(SUBSTITUTE(O6,CHAR(160)," ")))),Start!$H$6:$H$22,0))),"","Observations missing; ")&amp;IF(AND(LEN(UPPER(TRIM(CLEAN(SUBSTITUTE(M6,CHAR(160)," ")))))&gt;0,LEFT(UPPER(TRIM(M6)),10)&lt;&gt;"UNRESOLVED",ISERROR(MATCH(UPPER(TRIM(CLEAN(SUBSTITUTE(M6,CHAR(160)," ")))),Start!$H$6:$H$22,0))),"","Evidence references missing; ")&amp;IF(AND(LEN(UPPER(TRIM(CLEAN(SUBSTITUTE(P6,CHAR(160)," ")))))&gt;0,LEFT(UPPER(TRIM(P6)),10)&lt;&gt;"UNRESOLVED",ISERROR(MATCH(UPPER(TRIM(CLEAN(SUBSTITUTE(P6,CHAR(160)," ")))),Start!$H$6:$H$22,0))),"","Reviewer missing; ")&amp;IF(AND(ISNUMBER(Q6),Q6&gt;0,Q6&lt;TODAY()+1),"","Execution date missing/invalid/future; ")&amp;IF(AND(ISNUMBER(R6),R6&gt;0,R6&lt;TODAY()+1),"","Review date missing/invalid/future; ")&amp;IF(AND(LEN(UPPER(TRIM(CLEAN(SUBSTITUTE(S6,CHAR(160)," ")))))&gt;0,LEFT(UPPER(TRIM(S6)),10)&lt;&gt;"UNRESOLVED",ISERROR(MATCH(UPPER(TRIM(CLEAN(SUBSTITUTE(S6,CHAR(160)," ")))),Start!$H$6:$H$22,0))),"","Review disposition missing; ")&amp;IF(AND(LEN(UPPER(TRIM(CLEAN(SUBSTITUTE(T6,CHAR(160)," ")))))&gt;0,LEFT(UPPER(TRIM(T6)),10)&lt;&gt;"UNRESOLVED",ISERROR(MATCH(UPPER(TRIM(CLEAN(SUBSTITUTE(T6,CHAR(160)," ")))),Start!$H$6:$H$22,0))),"","Permit or records-only basis missing; ")&amp;IF(AND(LEN(UPPER(TRIM(CLEAN(SUBSTITUTE(U6,CHAR(160)," ")))))&gt;0,LEFT(UPPER(TRIM(U6)),10)&lt;&gt;"UNRESOLVED",ISERROR(MATCH(UPPER(TRIM(CLEAN(SUBSTITUTE(U6,CHAR(160)," ")))),Start!$H$6:$H$22,0))),"","Actual examiner missing; ")&amp;IF(AND(ISNUMBER(Q6),ISNUMBER(R6),R6&lt;Q6),"Review precedes execution; ","")))),"Invalid status; use a listed value")</f>
        <v>Examination pending</v>
      </c>
    </row>
    <row r="7" ht="55" customHeight="1">
      <c r="A7" s="56" t="str">
        <v>C03</v>
      </c>
      <c r="B7" s="56" t="str">
        <v>Core</v>
      </c>
      <c r="C7" s="56" t="str">
        <v>Customer and workforce data flow</v>
      </c>
      <c r="D7" s="56" t="str">
        <v>B02 2(b); N02 identification guidance</v>
      </c>
      <c r="E7" s="56" t="str">
        <v>Trace account opening through billing, meter ingestion, collection, support, payroll, vendor transfer, archive and destruction. Reconcile application and vendor inventories against data owner interviews. Use synthetic records.</v>
      </c>
      <c r="F7" s="56" t="inlineStr">
        <is>
          <t xml:space="preserve">Data flow map with owner, purpose, categories, location, recipients and retention basis</t>
        </is>
      </c>
      <c r="G7" s="56" t="inlineStr">
        <is>
          <t xml:space="preserve">PII, statutory private information and each NPI definition are classified separately. Map each remaining copy.</t>
        </is>
      </c>
      <c r="H7" s="56" t="str">
        <v>Privacy lead</v>
      </c>
      <c r="I7" s="61"/>
      <c r="J7" s="61"/>
      <c r="K7" s="61"/>
      <c r="L7" s="61" t="str">
        <v>Not examined</v>
      </c>
      <c r="M7" s="61"/>
      <c r="N7" s="61"/>
      <c r="O7" s="61"/>
      <c r="P7" s="61"/>
      <c r="Q7" s="62"/>
      <c r="R7" s="62"/>
      <c r="S7" s="61"/>
      <c r="T7" s="61"/>
      <c r="U7" s="61" t="str"/>
      <c r="V7" s="63" t="str">
        <f>IF(OR(EXACT(L7,"Not examined"),EXACT(L7,"Evidence requested"),EXACT(L7,"Supported"),EXACT(L7,"Exception found"),EXACT(L7,"Not applicable with basis")),IF(L7="Not applicable with basis",IF(LEN(IF(AND(LEN(UPPER(TRIM(CLEAN(SUBSTITUTE(M7,CHAR(160)," ")))))&gt;0,LEFT(UPPER(TRIM(M7)),10)&lt;&gt;"UNRESOLVED",ISERROR(MATCH(UPPER(TRIM(CLEAN(SUBSTITUTE(M7,CHAR(160)," ")))),Start!$H$6:$H$22,0))),"","Exclusion basis/evidence missing; ")&amp;IF(AND(LEN(UPPER(TRIM(CLEAN(SUBSTITUTE(P7,CHAR(160)," ")))))&gt;0,LEFT(UPPER(TRIM(P7)),10)&lt;&gt;"UNRESOLVED",ISERROR(MATCH(UPPER(TRIM(CLEAN(SUBSTITUTE(P7,CHAR(160)," ")))),Start!$H$6:$H$22,0))),"","Reviewer missing; ")&amp;IF(AND(ISNUMBER(R7),R7&gt;0,R7&lt;TODAY()+1),"","Review date missing/invalid/future; ")&amp;IF(AND(LEN(UPPER(TRIM(CLEAN(SUBSTITUTE(S7,CHAR(160)," ")))))&gt;0,LEFT(UPPER(TRIM(S7)),10)&lt;&gt;"UNRESOLVED",ISERROR(MATCH(UPPER(TRIM(CLEAN(SUBSTITUTE(S7,CHAR(160)," ")))),Start!$H$6:$H$22,0))),"","Review disposition missing; ")&amp;"")=0,"Documentation recorded; review required",IF(AND(LEN(UPPER(TRIM(CLEAN(SUBSTITUTE(M7,CHAR(160)," ")))))&gt;0,LEFT(UPPER(TRIM(M7)),10)&lt;&gt;"UNRESOLVED",ISERROR(MATCH(UPPER(TRIM(CLEAN(SUBSTITUTE(M7,CHAR(160)," ")))),Start!$H$6:$H$22,0))),"","Exclusion basis/evidence missing; ")&amp;IF(AND(LEN(UPPER(TRIM(CLEAN(SUBSTITUTE(P7,CHAR(160)," ")))))&gt;0,LEFT(UPPER(TRIM(P7)),10)&lt;&gt;"UNRESOLVED",ISERROR(MATCH(UPPER(TRIM(CLEAN(SUBSTITUTE(P7,CHAR(160)," ")))),Start!$H$6:$H$22,0))),"","Reviewer missing; ")&amp;IF(AND(ISNUMBER(R7),R7&gt;0,R7&lt;TODAY()+1),"","Review date missing/invalid/future; ")&amp;IF(AND(LEN(UPPER(TRIM(CLEAN(SUBSTITUTE(S7,CHAR(160)," ")))))&gt;0,LEFT(UPPER(TRIM(S7)),10)&lt;&gt;"UNRESOLVED",ISERROR(MATCH(UPPER(TRIM(CLEAN(SUBSTITUTE(S7,CHAR(160)," ")))),Start!$H$6:$H$22,0))),"","Review disposition missing; ")&amp;""),IF(OR(L7="Not examined",L7="Evidence requested"),"Examination pending",IF(LEN(IF(AND(LEN(UPPER(TRIM(CLEAN(SUBSTITUTE(D7,CHAR(160)," ")))))&gt;0,LEFT(UPPER(TRIM(D7)),10)&lt;&gt;"UNRESOLVED",ISERROR(MATCH(UPPER(TRIM(CLEAN(SUBSTITUTE(D7,CHAR(160)," ")))),Start!$H$6:$H$22,0))),"","Criterion missing; ")&amp;IF(AND(LEN(UPPER(TRIM(CLEAN(SUBSTITUTE(I7,CHAR(160)," ")))))&gt;0,LEFT(UPPER(TRIM(I7)),10)&lt;&gt;"UNRESOLVED",ISERROR(MATCH(UPPER(TRIM(CLEAN(SUBSTITUTE(I7,CHAR(160)," ")))),Start!$H$6:$H$22,0))),"","Population/period missing; ")&amp;IF(AND(LEN(UPPER(TRIM(CLEAN(SUBSTITUTE(J7,CHAR(160)," ")))))&gt;0,LEFT(UPPER(TRIM(J7)),10)&lt;&gt;"UNRESOLVED",ISERROR(MATCH(UPPER(TRIM(CLEAN(SUBSTITUTE(J7,CHAR(160)," ")))),Start!$H$6:$H$22,0))),"","Sample IDs/count missing; ")&amp;IF(AND(LEN(UPPER(TRIM(CLEAN(SUBSTITUTE(N7,CHAR(160)," ")))))&gt;0,LEFT(UPPER(TRIM(N7)),10)&lt;&gt;"UNRESOLVED",ISERROR(MATCH(UPPER(TRIM(CLEAN(SUBSTITUTE(N7,CHAR(160)," ")))),Start!$H$6:$H$22,0))),"","Sample rationale missing; ")&amp;IF(AND(LEN(UPPER(TRIM(CLEAN(SUBSTITUTE(K7,CHAR(160)," ")))))&gt;0,LEFT(UPPER(TRIM(K7)),10)&lt;&gt;"UNRESOLVED",ISERROR(MATCH(UPPER(TRIM(CLEAN(SUBSTITUTE(K7,CHAR(160)," ")))),Start!$H$6:$H$22,0))),"","Method missing; ")&amp;IF(AND(LEN(UPPER(TRIM(CLEAN(SUBSTITUTE(O7,CHAR(160)," ")))))&gt;0,LEFT(UPPER(TRIM(O7)),10)&lt;&gt;"UNRESOLVED",ISERROR(MATCH(UPPER(TRIM(CLEAN(SUBSTITUTE(O7,CHAR(160)," ")))),Start!$H$6:$H$22,0))),"","Observations missing; ")&amp;IF(AND(LEN(UPPER(TRIM(CLEAN(SUBSTITUTE(M7,CHAR(160)," ")))))&gt;0,LEFT(UPPER(TRIM(M7)),10)&lt;&gt;"UNRESOLVED",ISERROR(MATCH(UPPER(TRIM(CLEAN(SUBSTITUTE(M7,CHAR(160)," ")))),Start!$H$6:$H$22,0))),"","Evidence references missing; ")&amp;IF(AND(LEN(UPPER(TRIM(CLEAN(SUBSTITUTE(P7,CHAR(160)," ")))))&gt;0,LEFT(UPPER(TRIM(P7)),10)&lt;&gt;"UNRESOLVED",ISERROR(MATCH(UPPER(TRIM(CLEAN(SUBSTITUTE(P7,CHAR(160)," ")))),Start!$H$6:$H$22,0))),"","Reviewer missing; ")&amp;IF(AND(ISNUMBER(Q7),Q7&gt;0,Q7&lt;TODAY()+1),"","Execution date missing/invalid/future; ")&amp;IF(AND(ISNUMBER(R7),R7&gt;0,R7&lt;TODAY()+1),"","Review date missing/invalid/future; ")&amp;IF(AND(LEN(UPPER(TRIM(CLEAN(SUBSTITUTE(S7,CHAR(160)," ")))))&gt;0,LEFT(UPPER(TRIM(S7)),10)&lt;&gt;"UNRESOLVED",ISERROR(MATCH(UPPER(TRIM(CLEAN(SUBSTITUTE(S7,CHAR(160)," ")))),Start!$H$6:$H$22,0))),"","Review disposition missing; ")&amp;IF(AND(LEN(UPPER(TRIM(CLEAN(SUBSTITUTE(T7,CHAR(160)," ")))))&gt;0,LEFT(UPPER(TRIM(T7)),10)&lt;&gt;"UNRESOLVED",ISERROR(MATCH(UPPER(TRIM(CLEAN(SUBSTITUTE(T7,CHAR(160)," ")))),Start!$H$6:$H$22,0))),"","Permit or records-only basis missing; ")&amp;IF(AND(LEN(UPPER(TRIM(CLEAN(SUBSTITUTE(U7,CHAR(160)," ")))))&gt;0,LEFT(UPPER(TRIM(U7)),10)&lt;&gt;"UNRESOLVED",ISERROR(MATCH(UPPER(TRIM(CLEAN(SUBSTITUTE(U7,CHAR(160)," ")))),Start!$H$6:$H$22,0))),"","Actual examiner missing; ")&amp;IF(AND(ISNUMBER(Q7),ISNUMBER(R7),R7&lt;Q7),"Review precedes execution; ",""))=0,"Documentation recorded; review required",IF(AND(LEN(UPPER(TRIM(CLEAN(SUBSTITUTE(D7,CHAR(160)," ")))))&gt;0,LEFT(UPPER(TRIM(D7)),10)&lt;&gt;"UNRESOLVED",ISERROR(MATCH(UPPER(TRIM(CLEAN(SUBSTITUTE(D7,CHAR(160)," ")))),Start!$H$6:$H$22,0))),"","Criterion missing; ")&amp;IF(AND(LEN(UPPER(TRIM(CLEAN(SUBSTITUTE(I7,CHAR(160)," ")))))&gt;0,LEFT(UPPER(TRIM(I7)),10)&lt;&gt;"UNRESOLVED",ISERROR(MATCH(UPPER(TRIM(CLEAN(SUBSTITUTE(I7,CHAR(160)," ")))),Start!$H$6:$H$22,0))),"","Population/period missing; ")&amp;IF(AND(LEN(UPPER(TRIM(CLEAN(SUBSTITUTE(J7,CHAR(160)," ")))))&gt;0,LEFT(UPPER(TRIM(J7)),10)&lt;&gt;"UNRESOLVED",ISERROR(MATCH(UPPER(TRIM(CLEAN(SUBSTITUTE(J7,CHAR(160)," ")))),Start!$H$6:$H$22,0))),"","Sample IDs/count missing; ")&amp;IF(AND(LEN(UPPER(TRIM(CLEAN(SUBSTITUTE(N7,CHAR(160)," ")))))&gt;0,LEFT(UPPER(TRIM(N7)),10)&lt;&gt;"UNRESOLVED",ISERROR(MATCH(UPPER(TRIM(CLEAN(SUBSTITUTE(N7,CHAR(160)," ")))),Start!$H$6:$H$22,0))),"","Sample rationale missing; ")&amp;IF(AND(LEN(UPPER(TRIM(CLEAN(SUBSTITUTE(K7,CHAR(160)," ")))))&gt;0,LEFT(UPPER(TRIM(K7)),10)&lt;&gt;"UNRESOLVED",ISERROR(MATCH(UPPER(TRIM(CLEAN(SUBSTITUTE(K7,CHAR(160)," ")))),Start!$H$6:$H$22,0))),"","Method missing; ")&amp;IF(AND(LEN(UPPER(TRIM(CLEAN(SUBSTITUTE(O7,CHAR(160)," ")))))&gt;0,LEFT(UPPER(TRIM(O7)),10)&lt;&gt;"UNRESOLVED",ISERROR(MATCH(UPPER(TRIM(CLEAN(SUBSTITUTE(O7,CHAR(160)," ")))),Start!$H$6:$H$22,0))),"","Observations missing; ")&amp;IF(AND(LEN(UPPER(TRIM(CLEAN(SUBSTITUTE(M7,CHAR(160)," ")))))&gt;0,LEFT(UPPER(TRIM(M7)),10)&lt;&gt;"UNRESOLVED",ISERROR(MATCH(UPPER(TRIM(CLEAN(SUBSTITUTE(M7,CHAR(160)," ")))),Start!$H$6:$H$22,0))),"","Evidence references missing; ")&amp;IF(AND(LEN(UPPER(TRIM(CLEAN(SUBSTITUTE(P7,CHAR(160)," ")))))&gt;0,LEFT(UPPER(TRIM(P7)),10)&lt;&gt;"UNRESOLVED",ISERROR(MATCH(UPPER(TRIM(CLEAN(SUBSTITUTE(P7,CHAR(160)," ")))),Start!$H$6:$H$22,0))),"","Reviewer missing; ")&amp;IF(AND(ISNUMBER(Q7),Q7&gt;0,Q7&lt;TODAY()+1),"","Execution date missing/invalid/future; ")&amp;IF(AND(ISNUMBER(R7),R7&gt;0,R7&lt;TODAY()+1),"","Review date missing/invalid/future; ")&amp;IF(AND(LEN(UPPER(TRIM(CLEAN(SUBSTITUTE(S7,CHAR(160)," ")))))&gt;0,LEFT(UPPER(TRIM(S7)),10)&lt;&gt;"UNRESOLVED",ISERROR(MATCH(UPPER(TRIM(CLEAN(SUBSTITUTE(S7,CHAR(160)," ")))),Start!$H$6:$H$22,0))),"","Review disposition missing; ")&amp;IF(AND(LEN(UPPER(TRIM(CLEAN(SUBSTITUTE(T7,CHAR(160)," ")))))&gt;0,LEFT(UPPER(TRIM(T7)),10)&lt;&gt;"UNRESOLVED",ISERROR(MATCH(UPPER(TRIM(CLEAN(SUBSTITUTE(T7,CHAR(160)," ")))),Start!$H$6:$H$22,0))),"","Permit or records-only basis missing; ")&amp;IF(AND(LEN(UPPER(TRIM(CLEAN(SUBSTITUTE(U7,CHAR(160)," ")))))&gt;0,LEFT(UPPER(TRIM(U7)),10)&lt;&gt;"UNRESOLVED",ISERROR(MATCH(UPPER(TRIM(CLEAN(SUBSTITUTE(U7,CHAR(160)," ")))),Start!$H$6:$H$22,0))),"","Actual examiner missing; ")&amp;IF(AND(ISNUMBER(Q7),ISNUMBER(R7),R7&lt;Q7),"Review precedes execution; ","")))),"Invalid status; use a listed value")</f>
        <v>Examination pending</v>
      </c>
    </row>
    <row r="8" ht="55" customHeight="1">
      <c r="A8" s="58" t="str">
        <v>C04</v>
      </c>
      <c r="B8" s="58" t="str">
        <v>Core</v>
      </c>
      <c r="C8" s="58" t="str">
        <v>Safeguard program ownership</v>
      </c>
      <c r="D8" s="58" t="str">
        <v>B02 2(b)(ii)(A)</v>
      </c>
      <c r="E8" s="58" t="str">
        <v>Inspect designated coordinator, internal/external risk assessment, training records, supplier selection and contracts. Trace a business change to a documented program adjustment.</v>
      </c>
      <c r="F8" s="58" t="str">
        <v>Appointment, risk register, training population, executed contracts and change review</v>
      </c>
      <c r="G8" s="58" t="str">
        <v>Policy statements supported by actual period evidence; no assumed safe harbor from registration alone.</v>
      </c>
      <c r="H8" s="58" t="str">
        <v>CISO</v>
      </c>
      <c r="I8" s="61"/>
      <c r="J8" s="61"/>
      <c r="K8" s="61"/>
      <c r="L8" s="61" t="str">
        <v>Not examined</v>
      </c>
      <c r="M8" s="61"/>
      <c r="N8" s="61"/>
      <c r="O8" s="61"/>
      <c r="P8" s="61"/>
      <c r="Q8" s="62"/>
      <c r="R8" s="62"/>
      <c r="S8" s="61"/>
      <c r="T8" s="61"/>
      <c r="U8" s="61" t="str"/>
      <c r="V8" s="63" t="str">
        <f>IF(OR(EXACT(L8,"Not examined"),EXACT(L8,"Evidence requested"),EXACT(L8,"Supported"),EXACT(L8,"Exception found"),EXACT(L8,"Not applicable with basis")),IF(L8="Not applicable with basis",IF(LEN(IF(AND(LEN(UPPER(TRIM(CLEAN(SUBSTITUTE(M8,CHAR(160)," ")))))&gt;0,LEFT(UPPER(TRIM(M8)),10)&lt;&gt;"UNRESOLVED",ISERROR(MATCH(UPPER(TRIM(CLEAN(SUBSTITUTE(M8,CHAR(160)," ")))),Start!$H$6:$H$22,0))),"","Exclusion basis/evidence missing; ")&amp;IF(AND(LEN(UPPER(TRIM(CLEAN(SUBSTITUTE(P8,CHAR(160)," ")))))&gt;0,LEFT(UPPER(TRIM(P8)),10)&lt;&gt;"UNRESOLVED",ISERROR(MATCH(UPPER(TRIM(CLEAN(SUBSTITUTE(P8,CHAR(160)," ")))),Start!$H$6:$H$22,0))),"","Reviewer missing; ")&amp;IF(AND(ISNUMBER(R8),R8&gt;0,R8&lt;TODAY()+1),"","Review date missing/invalid/future; ")&amp;IF(AND(LEN(UPPER(TRIM(CLEAN(SUBSTITUTE(S8,CHAR(160)," ")))))&gt;0,LEFT(UPPER(TRIM(S8)),10)&lt;&gt;"UNRESOLVED",ISERROR(MATCH(UPPER(TRIM(CLEAN(SUBSTITUTE(S8,CHAR(160)," ")))),Start!$H$6:$H$22,0))),"","Review disposition missing; ")&amp;"")=0,"Documentation recorded; review required",IF(AND(LEN(UPPER(TRIM(CLEAN(SUBSTITUTE(M8,CHAR(160)," ")))))&gt;0,LEFT(UPPER(TRIM(M8)),10)&lt;&gt;"UNRESOLVED",ISERROR(MATCH(UPPER(TRIM(CLEAN(SUBSTITUTE(M8,CHAR(160)," ")))),Start!$H$6:$H$22,0))),"","Exclusion basis/evidence missing; ")&amp;IF(AND(LEN(UPPER(TRIM(CLEAN(SUBSTITUTE(P8,CHAR(160)," ")))))&gt;0,LEFT(UPPER(TRIM(P8)),10)&lt;&gt;"UNRESOLVED",ISERROR(MATCH(UPPER(TRIM(CLEAN(SUBSTITUTE(P8,CHAR(160)," ")))),Start!$H$6:$H$22,0))),"","Reviewer missing; ")&amp;IF(AND(ISNUMBER(R8),R8&gt;0,R8&lt;TODAY()+1),"","Review date missing/invalid/future; ")&amp;IF(AND(LEN(UPPER(TRIM(CLEAN(SUBSTITUTE(S8,CHAR(160)," ")))))&gt;0,LEFT(UPPER(TRIM(S8)),10)&lt;&gt;"UNRESOLVED",ISERROR(MATCH(UPPER(TRIM(CLEAN(SUBSTITUTE(S8,CHAR(160)," ")))),Start!$H$6:$H$22,0))),"","Review disposition missing; ")&amp;""),IF(OR(L8="Not examined",L8="Evidence requested"),"Examination pending",IF(LEN(IF(AND(LEN(UPPER(TRIM(CLEAN(SUBSTITUTE(D8,CHAR(160)," ")))))&gt;0,LEFT(UPPER(TRIM(D8)),10)&lt;&gt;"UNRESOLVED",ISERROR(MATCH(UPPER(TRIM(CLEAN(SUBSTITUTE(D8,CHAR(160)," ")))),Start!$H$6:$H$22,0))),"","Criterion missing; ")&amp;IF(AND(LEN(UPPER(TRIM(CLEAN(SUBSTITUTE(I8,CHAR(160)," ")))))&gt;0,LEFT(UPPER(TRIM(I8)),10)&lt;&gt;"UNRESOLVED",ISERROR(MATCH(UPPER(TRIM(CLEAN(SUBSTITUTE(I8,CHAR(160)," ")))),Start!$H$6:$H$22,0))),"","Population/period missing; ")&amp;IF(AND(LEN(UPPER(TRIM(CLEAN(SUBSTITUTE(J8,CHAR(160)," ")))))&gt;0,LEFT(UPPER(TRIM(J8)),10)&lt;&gt;"UNRESOLVED",ISERROR(MATCH(UPPER(TRIM(CLEAN(SUBSTITUTE(J8,CHAR(160)," ")))),Start!$H$6:$H$22,0))),"","Sample IDs/count missing; ")&amp;IF(AND(LEN(UPPER(TRIM(CLEAN(SUBSTITUTE(N8,CHAR(160)," ")))))&gt;0,LEFT(UPPER(TRIM(N8)),10)&lt;&gt;"UNRESOLVED",ISERROR(MATCH(UPPER(TRIM(CLEAN(SUBSTITUTE(N8,CHAR(160)," ")))),Start!$H$6:$H$22,0))),"","Sample rationale missing; ")&amp;IF(AND(LEN(UPPER(TRIM(CLEAN(SUBSTITUTE(K8,CHAR(160)," ")))))&gt;0,LEFT(UPPER(TRIM(K8)),10)&lt;&gt;"UNRESOLVED",ISERROR(MATCH(UPPER(TRIM(CLEAN(SUBSTITUTE(K8,CHAR(160)," ")))),Start!$H$6:$H$22,0))),"","Method missing; ")&amp;IF(AND(LEN(UPPER(TRIM(CLEAN(SUBSTITUTE(O8,CHAR(160)," ")))))&gt;0,LEFT(UPPER(TRIM(O8)),10)&lt;&gt;"UNRESOLVED",ISERROR(MATCH(UPPER(TRIM(CLEAN(SUBSTITUTE(O8,CHAR(160)," ")))),Start!$H$6:$H$22,0))),"","Observations missing; ")&amp;IF(AND(LEN(UPPER(TRIM(CLEAN(SUBSTITUTE(M8,CHAR(160)," ")))))&gt;0,LEFT(UPPER(TRIM(M8)),10)&lt;&gt;"UNRESOLVED",ISERROR(MATCH(UPPER(TRIM(CLEAN(SUBSTITUTE(M8,CHAR(160)," ")))),Start!$H$6:$H$22,0))),"","Evidence references missing; ")&amp;IF(AND(LEN(UPPER(TRIM(CLEAN(SUBSTITUTE(P8,CHAR(160)," ")))))&gt;0,LEFT(UPPER(TRIM(P8)),10)&lt;&gt;"UNRESOLVED",ISERROR(MATCH(UPPER(TRIM(CLEAN(SUBSTITUTE(P8,CHAR(160)," ")))),Start!$H$6:$H$22,0))),"","Reviewer missing; ")&amp;IF(AND(ISNUMBER(Q8),Q8&gt;0,Q8&lt;TODAY()+1),"","Execution date missing/invalid/future; ")&amp;IF(AND(ISNUMBER(R8),R8&gt;0,R8&lt;TODAY()+1),"","Review date missing/invalid/future; ")&amp;IF(AND(LEN(UPPER(TRIM(CLEAN(SUBSTITUTE(S8,CHAR(160)," ")))))&gt;0,LEFT(UPPER(TRIM(S8)),10)&lt;&gt;"UNRESOLVED",ISERROR(MATCH(UPPER(TRIM(CLEAN(SUBSTITUTE(S8,CHAR(160)," ")))),Start!$H$6:$H$22,0))),"","Review disposition missing; ")&amp;IF(AND(LEN(UPPER(TRIM(CLEAN(SUBSTITUTE(T8,CHAR(160)," ")))))&gt;0,LEFT(UPPER(TRIM(T8)),10)&lt;&gt;"UNRESOLVED",ISERROR(MATCH(UPPER(TRIM(CLEAN(SUBSTITUTE(T8,CHAR(160)," ")))),Start!$H$6:$H$22,0))),"","Permit or records-only basis missing; ")&amp;IF(AND(LEN(UPPER(TRIM(CLEAN(SUBSTITUTE(U8,CHAR(160)," ")))))&gt;0,LEFT(UPPER(TRIM(U8)),10)&lt;&gt;"UNRESOLVED",ISERROR(MATCH(UPPER(TRIM(CLEAN(SUBSTITUTE(U8,CHAR(160)," ")))),Start!$H$6:$H$22,0))),"","Actual examiner missing; ")&amp;IF(AND(ISNUMBER(Q8),ISNUMBER(R8),R8&lt;Q8),"Review precedes execution; ",""))=0,"Documentation recorded; review required",IF(AND(LEN(UPPER(TRIM(CLEAN(SUBSTITUTE(D8,CHAR(160)," ")))))&gt;0,LEFT(UPPER(TRIM(D8)),10)&lt;&gt;"UNRESOLVED",ISERROR(MATCH(UPPER(TRIM(CLEAN(SUBSTITUTE(D8,CHAR(160)," ")))),Start!$H$6:$H$22,0))),"","Criterion missing; ")&amp;IF(AND(LEN(UPPER(TRIM(CLEAN(SUBSTITUTE(I8,CHAR(160)," ")))))&gt;0,LEFT(UPPER(TRIM(I8)),10)&lt;&gt;"UNRESOLVED",ISERROR(MATCH(UPPER(TRIM(CLEAN(SUBSTITUTE(I8,CHAR(160)," ")))),Start!$H$6:$H$22,0))),"","Population/period missing; ")&amp;IF(AND(LEN(UPPER(TRIM(CLEAN(SUBSTITUTE(J8,CHAR(160)," ")))))&gt;0,LEFT(UPPER(TRIM(J8)),10)&lt;&gt;"UNRESOLVED",ISERROR(MATCH(UPPER(TRIM(CLEAN(SUBSTITUTE(J8,CHAR(160)," ")))),Start!$H$6:$H$22,0))),"","Sample IDs/count missing; ")&amp;IF(AND(LEN(UPPER(TRIM(CLEAN(SUBSTITUTE(N8,CHAR(160)," ")))))&gt;0,LEFT(UPPER(TRIM(N8)),10)&lt;&gt;"UNRESOLVED",ISERROR(MATCH(UPPER(TRIM(CLEAN(SUBSTITUTE(N8,CHAR(160)," ")))),Start!$H$6:$H$22,0))),"","Sample rationale missing; ")&amp;IF(AND(LEN(UPPER(TRIM(CLEAN(SUBSTITUTE(K8,CHAR(160)," ")))))&gt;0,LEFT(UPPER(TRIM(K8)),10)&lt;&gt;"UNRESOLVED",ISERROR(MATCH(UPPER(TRIM(CLEAN(SUBSTITUTE(K8,CHAR(160)," ")))),Start!$H$6:$H$22,0))),"","Method missing; ")&amp;IF(AND(LEN(UPPER(TRIM(CLEAN(SUBSTITUTE(O8,CHAR(160)," ")))))&gt;0,LEFT(UPPER(TRIM(O8)),10)&lt;&gt;"UNRESOLVED",ISERROR(MATCH(UPPER(TRIM(CLEAN(SUBSTITUTE(O8,CHAR(160)," ")))),Start!$H$6:$H$22,0))),"","Observations missing; ")&amp;IF(AND(LEN(UPPER(TRIM(CLEAN(SUBSTITUTE(M8,CHAR(160)," ")))))&gt;0,LEFT(UPPER(TRIM(M8)),10)&lt;&gt;"UNRESOLVED",ISERROR(MATCH(UPPER(TRIM(CLEAN(SUBSTITUTE(M8,CHAR(160)," ")))),Start!$H$6:$H$22,0))),"","Evidence references missing; ")&amp;IF(AND(LEN(UPPER(TRIM(CLEAN(SUBSTITUTE(P8,CHAR(160)," ")))))&gt;0,LEFT(UPPER(TRIM(P8)),10)&lt;&gt;"UNRESOLVED",ISERROR(MATCH(UPPER(TRIM(CLEAN(SUBSTITUTE(P8,CHAR(160)," ")))),Start!$H$6:$H$22,0))),"","Reviewer missing; ")&amp;IF(AND(ISNUMBER(Q8),Q8&gt;0,Q8&lt;TODAY()+1),"","Execution date missing/invalid/future; ")&amp;IF(AND(ISNUMBER(R8),R8&gt;0,R8&lt;TODAY()+1),"","Review date missing/invalid/future; ")&amp;IF(AND(LEN(UPPER(TRIM(CLEAN(SUBSTITUTE(S8,CHAR(160)," ")))))&gt;0,LEFT(UPPER(TRIM(S8)),10)&lt;&gt;"UNRESOLVED",ISERROR(MATCH(UPPER(TRIM(CLEAN(SUBSTITUTE(S8,CHAR(160)," ")))),Start!$H$6:$H$22,0))),"","Review disposition missing; ")&amp;IF(AND(LEN(UPPER(TRIM(CLEAN(SUBSTITUTE(T8,CHAR(160)," ")))))&gt;0,LEFT(UPPER(TRIM(T8)),10)&lt;&gt;"UNRESOLVED",ISERROR(MATCH(UPPER(TRIM(CLEAN(SUBSTITUTE(T8,CHAR(160)," ")))),Start!$H$6:$H$22,0))),"","Permit or records-only basis missing; ")&amp;IF(AND(LEN(UPPER(TRIM(CLEAN(SUBSTITUTE(U8,CHAR(160)," ")))))&gt;0,LEFT(UPPER(TRIM(U8)),10)&lt;&gt;"UNRESOLVED",ISERROR(MATCH(UPPER(TRIM(CLEAN(SUBSTITUTE(U8,CHAR(160)," ")))),Start!$H$6:$H$22,0))),"","Actual examiner missing; ")&amp;IF(AND(ISNUMBER(Q8),ISNUMBER(R8),R8&lt;Q8),"Review precedes execution; ","")))),"Invalid status; use a listed value")</f>
        <v>Examination pending</v>
      </c>
    </row>
    <row r="9" ht="55" customHeight="1">
      <c r="A9" s="56" t="str">
        <v>C05</v>
      </c>
      <c r="B9" s="56" t="str">
        <v>Core</v>
      </c>
      <c r="C9" s="56" t="str">
        <v>Physical access and evidence handling</v>
      </c>
      <c r="D9" s="56" t="str">
        <v>B02 2(b)(ii)(C); N02 safeguards</v>
      </c>
      <c r="E9" s="56" t="str">
        <v>Walk approved rooms with escort. Compare badge permissions and visitor records with authorized roles. Inspect media transport and destruction controls without opening live cabinets or copying personal data.</v>
      </c>
      <c r="F9" s="56" t="str">
        <v>Dated access samples, escort record, media chain and destruction certificates</v>
      </c>
      <c r="G9" s="56" t="str">
        <v>Unauthorized access paths and missing disposal proof become findings; field access follows site safety rules.</v>
      </c>
      <c r="H9" s="56" t="str">
        <v>Field technician</v>
      </c>
      <c r="I9" s="61"/>
      <c r="J9" s="61"/>
      <c r="K9" s="61"/>
      <c r="L9" s="61" t="str">
        <v>Not examined</v>
      </c>
      <c r="M9" s="61"/>
      <c r="N9" s="61"/>
      <c r="O9" s="61"/>
      <c r="P9" s="61"/>
      <c r="Q9" s="62"/>
      <c r="R9" s="62"/>
      <c r="S9" s="61"/>
      <c r="T9" s="61"/>
      <c r="U9" s="61" t="str"/>
      <c r="V9" s="63" t="str">
        <f>IF(OR(EXACT(L9,"Not examined"),EXACT(L9,"Evidence requested"),EXACT(L9,"Supported"),EXACT(L9,"Exception found"),EXACT(L9,"Not applicable with basis")),IF(L9="Not applicable with basis",IF(LEN(IF(AND(LEN(UPPER(TRIM(CLEAN(SUBSTITUTE(M9,CHAR(160)," ")))))&gt;0,LEFT(UPPER(TRIM(M9)),10)&lt;&gt;"UNRESOLVED",ISERROR(MATCH(UPPER(TRIM(CLEAN(SUBSTITUTE(M9,CHAR(160)," ")))),Start!$H$6:$H$22,0))),"","Exclusion basis/evidence missing; ")&amp;IF(AND(LEN(UPPER(TRIM(CLEAN(SUBSTITUTE(P9,CHAR(160)," ")))))&gt;0,LEFT(UPPER(TRIM(P9)),10)&lt;&gt;"UNRESOLVED",ISERROR(MATCH(UPPER(TRIM(CLEAN(SUBSTITUTE(P9,CHAR(160)," ")))),Start!$H$6:$H$22,0))),"","Reviewer missing; ")&amp;IF(AND(ISNUMBER(R9),R9&gt;0,R9&lt;TODAY()+1),"","Review date missing/invalid/future; ")&amp;IF(AND(LEN(UPPER(TRIM(CLEAN(SUBSTITUTE(S9,CHAR(160)," ")))))&gt;0,LEFT(UPPER(TRIM(S9)),10)&lt;&gt;"UNRESOLVED",ISERROR(MATCH(UPPER(TRIM(CLEAN(SUBSTITUTE(S9,CHAR(160)," ")))),Start!$H$6:$H$22,0))),"","Review disposition missing; ")&amp;"")=0,"Documentation recorded; review required",IF(AND(LEN(UPPER(TRIM(CLEAN(SUBSTITUTE(M9,CHAR(160)," ")))))&gt;0,LEFT(UPPER(TRIM(M9)),10)&lt;&gt;"UNRESOLVED",ISERROR(MATCH(UPPER(TRIM(CLEAN(SUBSTITUTE(M9,CHAR(160)," ")))),Start!$H$6:$H$22,0))),"","Exclusion basis/evidence missing; ")&amp;IF(AND(LEN(UPPER(TRIM(CLEAN(SUBSTITUTE(P9,CHAR(160)," ")))))&gt;0,LEFT(UPPER(TRIM(P9)),10)&lt;&gt;"UNRESOLVED",ISERROR(MATCH(UPPER(TRIM(CLEAN(SUBSTITUTE(P9,CHAR(160)," ")))),Start!$H$6:$H$22,0))),"","Reviewer missing; ")&amp;IF(AND(ISNUMBER(R9),R9&gt;0,R9&lt;TODAY()+1),"","Review date missing/invalid/future; ")&amp;IF(AND(LEN(UPPER(TRIM(CLEAN(SUBSTITUTE(S9,CHAR(160)," ")))))&gt;0,LEFT(UPPER(TRIM(S9)),10)&lt;&gt;"UNRESOLVED",ISERROR(MATCH(UPPER(TRIM(CLEAN(SUBSTITUTE(S9,CHAR(160)," ")))),Start!$H$6:$H$22,0))),"","Review disposition missing; ")&amp;""),IF(OR(L9="Not examined",L9="Evidence requested"),"Examination pending",IF(LEN(IF(AND(LEN(UPPER(TRIM(CLEAN(SUBSTITUTE(D9,CHAR(160)," ")))))&gt;0,LEFT(UPPER(TRIM(D9)),10)&lt;&gt;"UNRESOLVED",ISERROR(MATCH(UPPER(TRIM(CLEAN(SUBSTITUTE(D9,CHAR(160)," ")))),Start!$H$6:$H$22,0))),"","Criterion missing; ")&amp;IF(AND(LEN(UPPER(TRIM(CLEAN(SUBSTITUTE(I9,CHAR(160)," ")))))&gt;0,LEFT(UPPER(TRIM(I9)),10)&lt;&gt;"UNRESOLVED",ISERROR(MATCH(UPPER(TRIM(CLEAN(SUBSTITUTE(I9,CHAR(160)," ")))),Start!$H$6:$H$22,0))),"","Population/period missing; ")&amp;IF(AND(LEN(UPPER(TRIM(CLEAN(SUBSTITUTE(J9,CHAR(160)," ")))))&gt;0,LEFT(UPPER(TRIM(J9)),10)&lt;&gt;"UNRESOLVED",ISERROR(MATCH(UPPER(TRIM(CLEAN(SUBSTITUTE(J9,CHAR(160)," ")))),Start!$H$6:$H$22,0))),"","Sample IDs/count missing; ")&amp;IF(AND(LEN(UPPER(TRIM(CLEAN(SUBSTITUTE(N9,CHAR(160)," ")))))&gt;0,LEFT(UPPER(TRIM(N9)),10)&lt;&gt;"UNRESOLVED",ISERROR(MATCH(UPPER(TRIM(CLEAN(SUBSTITUTE(N9,CHAR(160)," ")))),Start!$H$6:$H$22,0))),"","Sample rationale missing; ")&amp;IF(AND(LEN(UPPER(TRIM(CLEAN(SUBSTITUTE(K9,CHAR(160)," ")))))&gt;0,LEFT(UPPER(TRIM(K9)),10)&lt;&gt;"UNRESOLVED",ISERROR(MATCH(UPPER(TRIM(CLEAN(SUBSTITUTE(K9,CHAR(160)," ")))),Start!$H$6:$H$22,0))),"","Method missing; ")&amp;IF(AND(LEN(UPPER(TRIM(CLEAN(SUBSTITUTE(O9,CHAR(160)," ")))))&gt;0,LEFT(UPPER(TRIM(O9)),10)&lt;&gt;"UNRESOLVED",ISERROR(MATCH(UPPER(TRIM(CLEAN(SUBSTITUTE(O9,CHAR(160)," ")))),Start!$H$6:$H$22,0))),"","Observations missing; ")&amp;IF(AND(LEN(UPPER(TRIM(CLEAN(SUBSTITUTE(M9,CHAR(160)," ")))))&gt;0,LEFT(UPPER(TRIM(M9)),10)&lt;&gt;"UNRESOLVED",ISERROR(MATCH(UPPER(TRIM(CLEAN(SUBSTITUTE(M9,CHAR(160)," ")))),Start!$H$6:$H$22,0))),"","Evidence references missing; ")&amp;IF(AND(LEN(UPPER(TRIM(CLEAN(SUBSTITUTE(P9,CHAR(160)," ")))))&gt;0,LEFT(UPPER(TRIM(P9)),10)&lt;&gt;"UNRESOLVED",ISERROR(MATCH(UPPER(TRIM(CLEAN(SUBSTITUTE(P9,CHAR(160)," ")))),Start!$H$6:$H$22,0))),"","Reviewer missing; ")&amp;IF(AND(ISNUMBER(Q9),Q9&gt;0,Q9&lt;TODAY()+1),"","Execution date missing/invalid/future; ")&amp;IF(AND(ISNUMBER(R9),R9&gt;0,R9&lt;TODAY()+1),"","Review date missing/invalid/future; ")&amp;IF(AND(LEN(UPPER(TRIM(CLEAN(SUBSTITUTE(S9,CHAR(160)," ")))))&gt;0,LEFT(UPPER(TRIM(S9)),10)&lt;&gt;"UNRESOLVED",ISERROR(MATCH(UPPER(TRIM(CLEAN(SUBSTITUTE(S9,CHAR(160)," ")))),Start!$H$6:$H$22,0))),"","Review disposition missing; ")&amp;IF(AND(LEN(UPPER(TRIM(CLEAN(SUBSTITUTE(T9,CHAR(160)," ")))))&gt;0,LEFT(UPPER(TRIM(T9)),10)&lt;&gt;"UNRESOLVED",ISERROR(MATCH(UPPER(TRIM(CLEAN(SUBSTITUTE(T9,CHAR(160)," ")))),Start!$H$6:$H$22,0))),"","Permit or records-only basis missing; ")&amp;IF(AND(LEN(UPPER(TRIM(CLEAN(SUBSTITUTE(U9,CHAR(160)," ")))))&gt;0,LEFT(UPPER(TRIM(U9)),10)&lt;&gt;"UNRESOLVED",ISERROR(MATCH(UPPER(TRIM(CLEAN(SUBSTITUTE(U9,CHAR(160)," ")))),Start!$H$6:$H$22,0))),"","Actual examiner missing; ")&amp;IF(AND(ISNUMBER(Q9),ISNUMBER(R9),R9&lt;Q9),"Review precedes execution; ",""))=0,"Documentation recorded; review required",IF(AND(LEN(UPPER(TRIM(CLEAN(SUBSTITUTE(D9,CHAR(160)," ")))))&gt;0,LEFT(UPPER(TRIM(D9)),10)&lt;&gt;"UNRESOLVED",ISERROR(MATCH(UPPER(TRIM(CLEAN(SUBSTITUTE(D9,CHAR(160)," ")))),Start!$H$6:$H$22,0))),"","Criterion missing; ")&amp;IF(AND(LEN(UPPER(TRIM(CLEAN(SUBSTITUTE(I9,CHAR(160)," ")))))&gt;0,LEFT(UPPER(TRIM(I9)),10)&lt;&gt;"UNRESOLVED",ISERROR(MATCH(UPPER(TRIM(CLEAN(SUBSTITUTE(I9,CHAR(160)," ")))),Start!$H$6:$H$22,0))),"","Population/period missing; ")&amp;IF(AND(LEN(UPPER(TRIM(CLEAN(SUBSTITUTE(J9,CHAR(160)," ")))))&gt;0,LEFT(UPPER(TRIM(J9)),10)&lt;&gt;"UNRESOLVED",ISERROR(MATCH(UPPER(TRIM(CLEAN(SUBSTITUTE(J9,CHAR(160)," ")))),Start!$H$6:$H$22,0))),"","Sample IDs/count missing; ")&amp;IF(AND(LEN(UPPER(TRIM(CLEAN(SUBSTITUTE(N9,CHAR(160)," ")))))&gt;0,LEFT(UPPER(TRIM(N9)),10)&lt;&gt;"UNRESOLVED",ISERROR(MATCH(UPPER(TRIM(CLEAN(SUBSTITUTE(N9,CHAR(160)," ")))),Start!$H$6:$H$22,0))),"","Sample rationale missing; ")&amp;IF(AND(LEN(UPPER(TRIM(CLEAN(SUBSTITUTE(K9,CHAR(160)," ")))))&gt;0,LEFT(UPPER(TRIM(K9)),10)&lt;&gt;"UNRESOLVED",ISERROR(MATCH(UPPER(TRIM(CLEAN(SUBSTITUTE(K9,CHAR(160)," ")))),Start!$H$6:$H$22,0))),"","Method missing; ")&amp;IF(AND(LEN(UPPER(TRIM(CLEAN(SUBSTITUTE(O9,CHAR(160)," ")))))&gt;0,LEFT(UPPER(TRIM(O9)),10)&lt;&gt;"UNRESOLVED",ISERROR(MATCH(UPPER(TRIM(CLEAN(SUBSTITUTE(O9,CHAR(160)," ")))),Start!$H$6:$H$22,0))),"","Observations missing; ")&amp;IF(AND(LEN(UPPER(TRIM(CLEAN(SUBSTITUTE(M9,CHAR(160)," ")))))&gt;0,LEFT(UPPER(TRIM(M9)),10)&lt;&gt;"UNRESOLVED",ISERROR(MATCH(UPPER(TRIM(CLEAN(SUBSTITUTE(M9,CHAR(160)," ")))),Start!$H$6:$H$22,0))),"","Evidence references missing; ")&amp;IF(AND(LEN(UPPER(TRIM(CLEAN(SUBSTITUTE(P9,CHAR(160)," ")))))&gt;0,LEFT(UPPER(TRIM(P9)),10)&lt;&gt;"UNRESOLVED",ISERROR(MATCH(UPPER(TRIM(CLEAN(SUBSTITUTE(P9,CHAR(160)," ")))),Start!$H$6:$H$22,0))),"","Reviewer missing; ")&amp;IF(AND(ISNUMBER(Q9),Q9&gt;0,Q9&lt;TODAY()+1),"","Execution date missing/invalid/future; ")&amp;IF(AND(ISNUMBER(R9),R9&gt;0,R9&lt;TODAY()+1),"","Review date missing/invalid/future; ")&amp;IF(AND(LEN(UPPER(TRIM(CLEAN(SUBSTITUTE(S9,CHAR(160)," ")))))&gt;0,LEFT(UPPER(TRIM(S9)),10)&lt;&gt;"UNRESOLVED",ISERROR(MATCH(UPPER(TRIM(CLEAN(SUBSTITUTE(S9,CHAR(160)," ")))),Start!$H$6:$H$22,0))),"","Review disposition missing; ")&amp;IF(AND(LEN(UPPER(TRIM(CLEAN(SUBSTITUTE(T9,CHAR(160)," ")))))&gt;0,LEFT(UPPER(TRIM(T9)),10)&lt;&gt;"UNRESOLVED",ISERROR(MATCH(UPPER(TRIM(CLEAN(SUBSTITUTE(T9,CHAR(160)," ")))),Start!$H$6:$H$22,0))),"","Permit or records-only basis missing; ")&amp;IF(AND(LEN(UPPER(TRIM(CLEAN(SUBSTITUTE(U9,CHAR(160)," ")))))&gt;0,LEFT(UPPER(TRIM(U9)),10)&lt;&gt;"UNRESOLVED",ISERROR(MATCH(UPPER(TRIM(CLEAN(SUBSTITUTE(U9,CHAR(160)," ")))),Start!$H$6:$H$22,0))),"","Actual examiner missing; ")&amp;IF(AND(ISNUMBER(Q9),ISNUMBER(R9),R9&lt;Q9),"Review precedes execution; ","")))),"Invalid status; use a listed value")</f>
        <v>Examination pending</v>
      </c>
    </row>
    <row r="10" ht="55" customHeight="1">
      <c r="A10" s="58" t="str">
        <v>C06</v>
      </c>
      <c r="B10" s="58" t="str">
        <v>Core</v>
      </c>
      <c r="C10" s="58" t="str">
        <v>Incident facts and parallel notice decisions</v>
      </c>
      <c r="D10" s="58" t="str">
        <v>B01 2-8; B03 2-7,10; D01 500.17; P01 1200.21</v>
      </c>
      <c r="E10" s="58" t="inlineStr">
        <is>
          <t xml:space="preserve">Record discovery, reasonable belief, determination and payment timestamps separately with timezone. Identify entity, data definition, affected residents, recipients and exceptions. Exercise escalation using a fictional incident.</t>
        </is>
      </c>
      <c r="F10" s="58" t="inlineStr">
        <is>
          <t xml:space="preserve">Trigger specific decision log, approved message, delivery receipts, updates and any lawful delay basis</t>
        </is>
      </c>
      <c r="G10" s="58" t="str">
        <v>Every applicable clock has a named official. An uncertain conclusion triggers escalation, not a stopped clock.</v>
      </c>
      <c r="H10" s="58" t="str">
        <v>Incident commander</v>
      </c>
      <c r="I10" s="61"/>
      <c r="J10" s="61"/>
      <c r="K10" s="61"/>
      <c r="L10" s="61" t="str">
        <v>Not examined</v>
      </c>
      <c r="M10" s="61"/>
      <c r="N10" s="61"/>
      <c r="O10" s="61"/>
      <c r="P10" s="61"/>
      <c r="Q10" s="62"/>
      <c r="R10" s="62"/>
      <c r="S10" s="61"/>
      <c r="T10" s="61"/>
      <c r="U10" s="61" t="str"/>
      <c r="V10" s="63" t="str">
        <f>IF(OR(EXACT(L10,"Not examined"),EXACT(L10,"Evidence requested"),EXACT(L10,"Supported"),EXACT(L10,"Exception found"),EXACT(L10,"Not applicable with basis")),IF(L10="Not applicable with basis",IF(LEN(IF(AND(LEN(UPPER(TRIM(CLEAN(SUBSTITUTE(M10,CHAR(160)," ")))))&gt;0,LEFT(UPPER(TRIM(M10)),10)&lt;&gt;"UNRESOLVED",ISERROR(MATCH(UPPER(TRIM(CLEAN(SUBSTITUTE(M10,CHAR(160)," ")))),Start!$H$6:$H$22,0))),"","Exclusion basis/evidence missing; ")&amp;IF(AND(LEN(UPPER(TRIM(CLEAN(SUBSTITUTE(P10,CHAR(160)," ")))))&gt;0,LEFT(UPPER(TRIM(P10)),10)&lt;&gt;"UNRESOLVED",ISERROR(MATCH(UPPER(TRIM(CLEAN(SUBSTITUTE(P10,CHAR(160)," ")))),Start!$H$6:$H$22,0))),"","Reviewer missing; ")&amp;IF(AND(ISNUMBER(R10),R10&gt;0,R10&lt;TODAY()+1),"","Review date missing/invalid/future; ")&amp;IF(AND(LEN(UPPER(TRIM(CLEAN(SUBSTITUTE(S10,CHAR(160)," ")))))&gt;0,LEFT(UPPER(TRIM(S10)),10)&lt;&gt;"UNRESOLVED",ISERROR(MATCH(UPPER(TRIM(CLEAN(SUBSTITUTE(S10,CHAR(160)," ")))),Start!$H$6:$H$22,0))),"","Review disposition missing; ")&amp;"")=0,"Documentation recorded; review required",IF(AND(LEN(UPPER(TRIM(CLEAN(SUBSTITUTE(M10,CHAR(160)," ")))))&gt;0,LEFT(UPPER(TRIM(M10)),10)&lt;&gt;"UNRESOLVED",ISERROR(MATCH(UPPER(TRIM(CLEAN(SUBSTITUTE(M10,CHAR(160)," ")))),Start!$H$6:$H$22,0))),"","Exclusion basis/evidence missing; ")&amp;IF(AND(LEN(UPPER(TRIM(CLEAN(SUBSTITUTE(P10,CHAR(160)," ")))))&gt;0,LEFT(UPPER(TRIM(P10)),10)&lt;&gt;"UNRESOLVED",ISERROR(MATCH(UPPER(TRIM(CLEAN(SUBSTITUTE(P10,CHAR(160)," ")))),Start!$H$6:$H$22,0))),"","Reviewer missing; ")&amp;IF(AND(ISNUMBER(R10),R10&gt;0,R10&lt;TODAY()+1),"","Review date missing/invalid/future; ")&amp;IF(AND(LEN(UPPER(TRIM(CLEAN(SUBSTITUTE(S10,CHAR(160)," ")))))&gt;0,LEFT(UPPER(TRIM(S10)),10)&lt;&gt;"UNRESOLVED",ISERROR(MATCH(UPPER(TRIM(CLEAN(SUBSTITUTE(S10,CHAR(160)," ")))),Start!$H$6:$H$22,0))),"","Review disposition missing; ")&amp;""),IF(OR(L10="Not examined",L10="Evidence requested"),"Examination pending",IF(LEN(IF(AND(LEN(UPPER(TRIM(CLEAN(SUBSTITUTE(D10,CHAR(160)," ")))))&gt;0,LEFT(UPPER(TRIM(D10)),10)&lt;&gt;"UNRESOLVED",ISERROR(MATCH(UPPER(TRIM(CLEAN(SUBSTITUTE(D10,CHAR(160)," ")))),Start!$H$6:$H$22,0))),"","Criterion missing; ")&amp;IF(AND(LEN(UPPER(TRIM(CLEAN(SUBSTITUTE(I10,CHAR(160)," ")))))&gt;0,LEFT(UPPER(TRIM(I10)),10)&lt;&gt;"UNRESOLVED",ISERROR(MATCH(UPPER(TRIM(CLEAN(SUBSTITUTE(I10,CHAR(160)," ")))),Start!$H$6:$H$22,0))),"","Population/period missing; ")&amp;IF(AND(LEN(UPPER(TRIM(CLEAN(SUBSTITUTE(J10,CHAR(160)," ")))))&gt;0,LEFT(UPPER(TRIM(J10)),10)&lt;&gt;"UNRESOLVED",ISERROR(MATCH(UPPER(TRIM(CLEAN(SUBSTITUTE(J10,CHAR(160)," ")))),Start!$H$6:$H$22,0))),"","Sample IDs/count missing; ")&amp;IF(AND(LEN(UPPER(TRIM(CLEAN(SUBSTITUTE(N10,CHAR(160)," ")))))&gt;0,LEFT(UPPER(TRIM(N10)),10)&lt;&gt;"UNRESOLVED",ISERROR(MATCH(UPPER(TRIM(CLEAN(SUBSTITUTE(N10,CHAR(160)," ")))),Start!$H$6:$H$22,0))),"","Sample rationale missing; ")&amp;IF(AND(LEN(UPPER(TRIM(CLEAN(SUBSTITUTE(K10,CHAR(160)," ")))))&gt;0,LEFT(UPPER(TRIM(K10)),10)&lt;&gt;"UNRESOLVED",ISERROR(MATCH(UPPER(TRIM(CLEAN(SUBSTITUTE(K10,CHAR(160)," ")))),Start!$H$6:$H$22,0))),"","Method missing; ")&amp;IF(AND(LEN(UPPER(TRIM(CLEAN(SUBSTITUTE(O10,CHAR(160)," ")))))&gt;0,LEFT(UPPER(TRIM(O10)),10)&lt;&gt;"UNRESOLVED",ISERROR(MATCH(UPPER(TRIM(CLEAN(SUBSTITUTE(O10,CHAR(160)," ")))),Start!$H$6:$H$22,0))),"","Observations missing; ")&amp;IF(AND(LEN(UPPER(TRIM(CLEAN(SUBSTITUTE(M10,CHAR(160)," ")))))&gt;0,LEFT(UPPER(TRIM(M10)),10)&lt;&gt;"UNRESOLVED",ISERROR(MATCH(UPPER(TRIM(CLEAN(SUBSTITUTE(M10,CHAR(160)," ")))),Start!$H$6:$H$22,0))),"","Evidence references missing; ")&amp;IF(AND(LEN(UPPER(TRIM(CLEAN(SUBSTITUTE(P10,CHAR(160)," ")))))&gt;0,LEFT(UPPER(TRIM(P10)),10)&lt;&gt;"UNRESOLVED",ISERROR(MATCH(UPPER(TRIM(CLEAN(SUBSTITUTE(P10,CHAR(160)," ")))),Start!$H$6:$H$22,0))),"","Reviewer missing; ")&amp;IF(AND(ISNUMBER(Q10),Q10&gt;0,Q10&lt;TODAY()+1),"","Execution date missing/invalid/future; ")&amp;IF(AND(ISNUMBER(R10),R10&gt;0,R10&lt;TODAY()+1),"","Review date missing/invalid/future; ")&amp;IF(AND(LEN(UPPER(TRIM(CLEAN(SUBSTITUTE(S10,CHAR(160)," ")))))&gt;0,LEFT(UPPER(TRIM(S10)),10)&lt;&gt;"UNRESOLVED",ISERROR(MATCH(UPPER(TRIM(CLEAN(SUBSTITUTE(S10,CHAR(160)," ")))),Start!$H$6:$H$22,0))),"","Review disposition missing; ")&amp;IF(AND(LEN(UPPER(TRIM(CLEAN(SUBSTITUTE(T10,CHAR(160)," ")))))&gt;0,LEFT(UPPER(TRIM(T10)),10)&lt;&gt;"UNRESOLVED",ISERROR(MATCH(UPPER(TRIM(CLEAN(SUBSTITUTE(T10,CHAR(160)," ")))),Start!$H$6:$H$22,0))),"","Permit or records-only basis missing; ")&amp;IF(AND(LEN(UPPER(TRIM(CLEAN(SUBSTITUTE(U10,CHAR(160)," ")))))&gt;0,LEFT(UPPER(TRIM(U10)),10)&lt;&gt;"UNRESOLVED",ISERROR(MATCH(UPPER(TRIM(CLEAN(SUBSTITUTE(U10,CHAR(160)," ")))),Start!$H$6:$H$22,0))),"","Actual examiner missing; ")&amp;IF(AND(ISNUMBER(Q10),ISNUMBER(R10),R10&lt;Q10),"Review precedes execution; ",""))=0,"Documentation recorded; review required",IF(AND(LEN(UPPER(TRIM(CLEAN(SUBSTITUTE(D10,CHAR(160)," ")))))&gt;0,LEFT(UPPER(TRIM(D10)),10)&lt;&gt;"UNRESOLVED",ISERROR(MATCH(UPPER(TRIM(CLEAN(SUBSTITUTE(D10,CHAR(160)," ")))),Start!$H$6:$H$22,0))),"","Criterion missing; ")&amp;IF(AND(LEN(UPPER(TRIM(CLEAN(SUBSTITUTE(I10,CHAR(160)," ")))))&gt;0,LEFT(UPPER(TRIM(I10)),10)&lt;&gt;"UNRESOLVED",ISERROR(MATCH(UPPER(TRIM(CLEAN(SUBSTITUTE(I10,CHAR(160)," ")))),Start!$H$6:$H$22,0))),"","Population/period missing; ")&amp;IF(AND(LEN(UPPER(TRIM(CLEAN(SUBSTITUTE(J10,CHAR(160)," ")))))&gt;0,LEFT(UPPER(TRIM(J10)),10)&lt;&gt;"UNRESOLVED",ISERROR(MATCH(UPPER(TRIM(CLEAN(SUBSTITUTE(J10,CHAR(160)," ")))),Start!$H$6:$H$22,0))),"","Sample IDs/count missing; ")&amp;IF(AND(LEN(UPPER(TRIM(CLEAN(SUBSTITUTE(N10,CHAR(160)," ")))))&gt;0,LEFT(UPPER(TRIM(N10)),10)&lt;&gt;"UNRESOLVED",ISERROR(MATCH(UPPER(TRIM(CLEAN(SUBSTITUTE(N10,CHAR(160)," ")))),Start!$H$6:$H$22,0))),"","Sample rationale missing; ")&amp;IF(AND(LEN(UPPER(TRIM(CLEAN(SUBSTITUTE(K10,CHAR(160)," ")))))&gt;0,LEFT(UPPER(TRIM(K10)),10)&lt;&gt;"UNRESOLVED",ISERROR(MATCH(UPPER(TRIM(CLEAN(SUBSTITUTE(K10,CHAR(160)," ")))),Start!$H$6:$H$22,0))),"","Method missing; ")&amp;IF(AND(LEN(UPPER(TRIM(CLEAN(SUBSTITUTE(O10,CHAR(160)," ")))))&gt;0,LEFT(UPPER(TRIM(O10)),10)&lt;&gt;"UNRESOLVED",ISERROR(MATCH(UPPER(TRIM(CLEAN(SUBSTITUTE(O10,CHAR(160)," ")))),Start!$H$6:$H$22,0))),"","Observations missing; ")&amp;IF(AND(LEN(UPPER(TRIM(CLEAN(SUBSTITUTE(M10,CHAR(160)," ")))))&gt;0,LEFT(UPPER(TRIM(M10)),10)&lt;&gt;"UNRESOLVED",ISERROR(MATCH(UPPER(TRIM(CLEAN(SUBSTITUTE(M10,CHAR(160)," ")))),Start!$H$6:$H$22,0))),"","Evidence references missing; ")&amp;IF(AND(LEN(UPPER(TRIM(CLEAN(SUBSTITUTE(P10,CHAR(160)," ")))))&gt;0,LEFT(UPPER(TRIM(P10)),10)&lt;&gt;"UNRESOLVED",ISERROR(MATCH(UPPER(TRIM(CLEAN(SUBSTITUTE(P10,CHAR(160)," ")))),Start!$H$6:$H$22,0))),"","Reviewer missing; ")&amp;IF(AND(ISNUMBER(Q10),Q10&gt;0,Q10&lt;TODAY()+1),"","Execution date missing/invalid/future; ")&amp;IF(AND(ISNUMBER(R10),R10&gt;0,R10&lt;TODAY()+1),"","Review date missing/invalid/future; ")&amp;IF(AND(LEN(UPPER(TRIM(CLEAN(SUBSTITUTE(S10,CHAR(160)," ")))))&gt;0,LEFT(UPPER(TRIM(S10)),10)&lt;&gt;"UNRESOLVED",ISERROR(MATCH(UPPER(TRIM(CLEAN(SUBSTITUTE(S10,CHAR(160)," ")))),Start!$H$6:$H$22,0))),"","Review disposition missing; ")&amp;IF(AND(LEN(UPPER(TRIM(CLEAN(SUBSTITUTE(T10,CHAR(160)," ")))))&gt;0,LEFT(UPPER(TRIM(T10)),10)&lt;&gt;"UNRESOLVED",ISERROR(MATCH(UPPER(TRIM(CLEAN(SUBSTITUTE(T10,CHAR(160)," ")))),Start!$H$6:$H$22,0))),"","Permit or records-only basis missing; ")&amp;IF(AND(LEN(UPPER(TRIM(CLEAN(SUBSTITUTE(U10,CHAR(160)," ")))))&gt;0,LEFT(UPPER(TRIM(U10)),10)&lt;&gt;"UNRESOLVED",ISERROR(MATCH(UPPER(TRIM(CLEAN(SUBSTITUTE(U10,CHAR(160)," ")))),Start!$H$6:$H$22,0))),"","Actual examiner missing; ")&amp;IF(AND(ISNUMBER(Q10),ISNUMBER(R10),R10&lt;Q10),"Review precedes execution; ","")))),"Invalid status; use a listed value")</f>
        <v>Examination pending</v>
      </c>
    </row>
    <row r="11" ht="55" customHeight="1">
      <c r="A11" s="56" t="str">
        <v>C07</v>
      </c>
      <c r="B11" s="56" t="str">
        <v>Core</v>
      </c>
      <c r="C11" s="56" t="str">
        <v>Retention and legal holds</v>
      </c>
      <c r="D11" s="56" t="str">
        <v>B02 2(a),(b)(ii)(C); B01 2(a); D01 500.6,500.13,500.17; P01 1200.6,1200.13,1200.21</v>
      </c>
      <c r="E11" s="56" t="inlineStr">
        <is>
          <t xml:space="preserve">Build schedule by record class and authority. Reconcile legal holds before deletion. Inspect a completed deletion and backup expiry sample. Keep audit log and certification retention separate.</t>
        </is>
      </c>
      <c r="F11" s="56" t="str">
        <v>Approved schedule, hold register, disposal evidence and backup lifecycle settings</v>
      </c>
      <c r="G11" s="56" t="inlineStr">
        <is>
          <t xml:space="preserve">Three year and five year regulatory minima are retention floors. P01 1200.13 cross reference unresolved.</t>
        </is>
      </c>
      <c r="H11" s="56" t="str">
        <v>Records manager</v>
      </c>
      <c r="I11" s="61"/>
      <c r="J11" s="61"/>
      <c r="K11" s="61"/>
      <c r="L11" s="61" t="str">
        <v>Not examined</v>
      </c>
      <c r="M11" s="61"/>
      <c r="N11" s="61"/>
      <c r="O11" s="61"/>
      <c r="P11" s="61"/>
      <c r="Q11" s="62"/>
      <c r="R11" s="62"/>
      <c r="S11" s="61"/>
      <c r="T11" s="61"/>
      <c r="U11" s="61" t="str"/>
      <c r="V11" s="63" t="str">
        <f>IF(OR(EXACT(L11,"Not examined"),EXACT(L11,"Evidence requested"),EXACT(L11,"Supported"),EXACT(L11,"Exception found"),EXACT(L11,"Not applicable with basis")),IF(L11="Not applicable with basis",IF(LEN(IF(AND(LEN(UPPER(TRIM(CLEAN(SUBSTITUTE(M11,CHAR(160)," ")))))&gt;0,LEFT(UPPER(TRIM(M11)),10)&lt;&gt;"UNRESOLVED",ISERROR(MATCH(UPPER(TRIM(CLEAN(SUBSTITUTE(M11,CHAR(160)," ")))),Start!$H$6:$H$22,0))),"","Exclusion basis/evidence missing; ")&amp;IF(AND(LEN(UPPER(TRIM(CLEAN(SUBSTITUTE(P11,CHAR(160)," ")))))&gt;0,LEFT(UPPER(TRIM(P11)),10)&lt;&gt;"UNRESOLVED",ISERROR(MATCH(UPPER(TRIM(CLEAN(SUBSTITUTE(P11,CHAR(160)," ")))),Start!$H$6:$H$22,0))),"","Reviewer missing; ")&amp;IF(AND(ISNUMBER(R11),R11&gt;0,R11&lt;TODAY()+1),"","Review date missing/invalid/future; ")&amp;IF(AND(LEN(UPPER(TRIM(CLEAN(SUBSTITUTE(S11,CHAR(160)," ")))))&gt;0,LEFT(UPPER(TRIM(S11)),10)&lt;&gt;"UNRESOLVED",ISERROR(MATCH(UPPER(TRIM(CLEAN(SUBSTITUTE(S11,CHAR(160)," ")))),Start!$H$6:$H$22,0))),"","Review disposition missing; ")&amp;"")=0,"Documentation recorded; review required",IF(AND(LEN(UPPER(TRIM(CLEAN(SUBSTITUTE(M11,CHAR(160)," ")))))&gt;0,LEFT(UPPER(TRIM(M11)),10)&lt;&gt;"UNRESOLVED",ISERROR(MATCH(UPPER(TRIM(CLEAN(SUBSTITUTE(M11,CHAR(160)," ")))),Start!$H$6:$H$22,0))),"","Exclusion basis/evidence missing; ")&amp;IF(AND(LEN(UPPER(TRIM(CLEAN(SUBSTITUTE(P11,CHAR(160)," ")))))&gt;0,LEFT(UPPER(TRIM(P11)),10)&lt;&gt;"UNRESOLVED",ISERROR(MATCH(UPPER(TRIM(CLEAN(SUBSTITUTE(P11,CHAR(160)," ")))),Start!$H$6:$H$22,0))),"","Reviewer missing; ")&amp;IF(AND(ISNUMBER(R11),R11&gt;0,R11&lt;TODAY()+1),"","Review date missing/invalid/future; ")&amp;IF(AND(LEN(UPPER(TRIM(CLEAN(SUBSTITUTE(S11,CHAR(160)," ")))))&gt;0,LEFT(UPPER(TRIM(S11)),10)&lt;&gt;"UNRESOLVED",ISERROR(MATCH(UPPER(TRIM(CLEAN(SUBSTITUTE(S11,CHAR(160)," ")))),Start!$H$6:$H$22,0))),"","Review disposition missing; ")&amp;""),IF(OR(L11="Not examined",L11="Evidence requested"),"Examination pending",IF(LEN(IF(AND(LEN(UPPER(TRIM(CLEAN(SUBSTITUTE(D11,CHAR(160)," ")))))&gt;0,LEFT(UPPER(TRIM(D11)),10)&lt;&gt;"UNRESOLVED",ISERROR(MATCH(UPPER(TRIM(CLEAN(SUBSTITUTE(D11,CHAR(160)," ")))),Start!$H$6:$H$22,0))),"","Criterion missing; ")&amp;IF(AND(LEN(UPPER(TRIM(CLEAN(SUBSTITUTE(I11,CHAR(160)," ")))))&gt;0,LEFT(UPPER(TRIM(I11)),10)&lt;&gt;"UNRESOLVED",ISERROR(MATCH(UPPER(TRIM(CLEAN(SUBSTITUTE(I11,CHAR(160)," ")))),Start!$H$6:$H$22,0))),"","Population/period missing; ")&amp;IF(AND(LEN(UPPER(TRIM(CLEAN(SUBSTITUTE(J11,CHAR(160)," ")))))&gt;0,LEFT(UPPER(TRIM(J11)),10)&lt;&gt;"UNRESOLVED",ISERROR(MATCH(UPPER(TRIM(CLEAN(SUBSTITUTE(J11,CHAR(160)," ")))),Start!$H$6:$H$22,0))),"","Sample IDs/count missing; ")&amp;IF(AND(LEN(UPPER(TRIM(CLEAN(SUBSTITUTE(N11,CHAR(160)," ")))))&gt;0,LEFT(UPPER(TRIM(N11)),10)&lt;&gt;"UNRESOLVED",ISERROR(MATCH(UPPER(TRIM(CLEAN(SUBSTITUTE(N11,CHAR(160)," ")))),Start!$H$6:$H$22,0))),"","Sample rationale missing; ")&amp;IF(AND(LEN(UPPER(TRIM(CLEAN(SUBSTITUTE(K11,CHAR(160)," ")))))&gt;0,LEFT(UPPER(TRIM(K11)),10)&lt;&gt;"UNRESOLVED",ISERROR(MATCH(UPPER(TRIM(CLEAN(SUBSTITUTE(K11,CHAR(160)," ")))),Start!$H$6:$H$22,0))),"","Method missing; ")&amp;IF(AND(LEN(UPPER(TRIM(CLEAN(SUBSTITUTE(O11,CHAR(160)," ")))))&gt;0,LEFT(UPPER(TRIM(O11)),10)&lt;&gt;"UNRESOLVED",ISERROR(MATCH(UPPER(TRIM(CLEAN(SUBSTITUTE(O11,CHAR(160)," ")))),Start!$H$6:$H$22,0))),"","Observations missing; ")&amp;IF(AND(LEN(UPPER(TRIM(CLEAN(SUBSTITUTE(M11,CHAR(160)," ")))))&gt;0,LEFT(UPPER(TRIM(M11)),10)&lt;&gt;"UNRESOLVED",ISERROR(MATCH(UPPER(TRIM(CLEAN(SUBSTITUTE(M11,CHAR(160)," ")))),Start!$H$6:$H$22,0))),"","Evidence references missing; ")&amp;IF(AND(LEN(UPPER(TRIM(CLEAN(SUBSTITUTE(P11,CHAR(160)," ")))))&gt;0,LEFT(UPPER(TRIM(P11)),10)&lt;&gt;"UNRESOLVED",ISERROR(MATCH(UPPER(TRIM(CLEAN(SUBSTITUTE(P11,CHAR(160)," ")))),Start!$H$6:$H$22,0))),"","Reviewer missing; ")&amp;IF(AND(ISNUMBER(Q11),Q11&gt;0,Q11&lt;TODAY()+1),"","Execution date missing/invalid/future; ")&amp;IF(AND(ISNUMBER(R11),R11&gt;0,R11&lt;TODAY()+1),"","Review date missing/invalid/future; ")&amp;IF(AND(LEN(UPPER(TRIM(CLEAN(SUBSTITUTE(S11,CHAR(160)," ")))))&gt;0,LEFT(UPPER(TRIM(S11)),10)&lt;&gt;"UNRESOLVED",ISERROR(MATCH(UPPER(TRIM(CLEAN(SUBSTITUTE(S11,CHAR(160)," ")))),Start!$H$6:$H$22,0))),"","Review disposition missing; ")&amp;IF(AND(LEN(UPPER(TRIM(CLEAN(SUBSTITUTE(T11,CHAR(160)," ")))))&gt;0,LEFT(UPPER(TRIM(T11)),10)&lt;&gt;"UNRESOLVED",ISERROR(MATCH(UPPER(TRIM(CLEAN(SUBSTITUTE(T11,CHAR(160)," ")))),Start!$H$6:$H$22,0))),"","Permit or records-only basis missing; ")&amp;IF(AND(LEN(UPPER(TRIM(CLEAN(SUBSTITUTE(U11,CHAR(160)," ")))))&gt;0,LEFT(UPPER(TRIM(U11)),10)&lt;&gt;"UNRESOLVED",ISERROR(MATCH(UPPER(TRIM(CLEAN(SUBSTITUTE(U11,CHAR(160)," ")))),Start!$H$6:$H$22,0))),"","Actual examiner missing; ")&amp;IF(AND(ISNUMBER(Q11),ISNUMBER(R11),R11&lt;Q11),"Review precedes execution; ",""))=0,"Documentation recorded; review required",IF(AND(LEN(UPPER(TRIM(CLEAN(SUBSTITUTE(D11,CHAR(160)," ")))))&gt;0,LEFT(UPPER(TRIM(D11)),10)&lt;&gt;"UNRESOLVED",ISERROR(MATCH(UPPER(TRIM(CLEAN(SUBSTITUTE(D11,CHAR(160)," ")))),Start!$H$6:$H$22,0))),"","Criterion missing; ")&amp;IF(AND(LEN(UPPER(TRIM(CLEAN(SUBSTITUTE(I11,CHAR(160)," ")))))&gt;0,LEFT(UPPER(TRIM(I11)),10)&lt;&gt;"UNRESOLVED",ISERROR(MATCH(UPPER(TRIM(CLEAN(SUBSTITUTE(I11,CHAR(160)," ")))),Start!$H$6:$H$22,0))),"","Population/period missing; ")&amp;IF(AND(LEN(UPPER(TRIM(CLEAN(SUBSTITUTE(J11,CHAR(160)," ")))))&gt;0,LEFT(UPPER(TRIM(J11)),10)&lt;&gt;"UNRESOLVED",ISERROR(MATCH(UPPER(TRIM(CLEAN(SUBSTITUTE(J11,CHAR(160)," ")))),Start!$H$6:$H$22,0))),"","Sample IDs/count missing; ")&amp;IF(AND(LEN(UPPER(TRIM(CLEAN(SUBSTITUTE(N11,CHAR(160)," ")))))&gt;0,LEFT(UPPER(TRIM(N11)),10)&lt;&gt;"UNRESOLVED",ISERROR(MATCH(UPPER(TRIM(CLEAN(SUBSTITUTE(N11,CHAR(160)," ")))),Start!$H$6:$H$22,0))),"","Sample rationale missing; ")&amp;IF(AND(LEN(UPPER(TRIM(CLEAN(SUBSTITUTE(K11,CHAR(160)," ")))))&gt;0,LEFT(UPPER(TRIM(K11)),10)&lt;&gt;"UNRESOLVED",ISERROR(MATCH(UPPER(TRIM(CLEAN(SUBSTITUTE(K11,CHAR(160)," ")))),Start!$H$6:$H$22,0))),"","Method missing; ")&amp;IF(AND(LEN(UPPER(TRIM(CLEAN(SUBSTITUTE(O11,CHAR(160)," ")))))&gt;0,LEFT(UPPER(TRIM(O11)),10)&lt;&gt;"UNRESOLVED",ISERROR(MATCH(UPPER(TRIM(CLEAN(SUBSTITUTE(O11,CHAR(160)," ")))),Start!$H$6:$H$22,0))),"","Observations missing; ")&amp;IF(AND(LEN(UPPER(TRIM(CLEAN(SUBSTITUTE(M11,CHAR(160)," ")))))&gt;0,LEFT(UPPER(TRIM(M11)),10)&lt;&gt;"UNRESOLVED",ISERROR(MATCH(UPPER(TRIM(CLEAN(SUBSTITUTE(M11,CHAR(160)," ")))),Start!$H$6:$H$22,0))),"","Evidence references missing; ")&amp;IF(AND(LEN(UPPER(TRIM(CLEAN(SUBSTITUTE(P11,CHAR(160)," ")))))&gt;0,LEFT(UPPER(TRIM(P11)),10)&lt;&gt;"UNRESOLVED",ISERROR(MATCH(UPPER(TRIM(CLEAN(SUBSTITUTE(P11,CHAR(160)," ")))),Start!$H$6:$H$22,0))),"","Reviewer missing; ")&amp;IF(AND(ISNUMBER(Q11),Q11&gt;0,Q11&lt;TODAY()+1),"","Execution date missing/invalid/future; ")&amp;IF(AND(ISNUMBER(R11),R11&gt;0,R11&lt;TODAY()+1),"","Review date missing/invalid/future; ")&amp;IF(AND(LEN(UPPER(TRIM(CLEAN(SUBSTITUTE(S11,CHAR(160)," ")))))&gt;0,LEFT(UPPER(TRIM(S11)),10)&lt;&gt;"UNRESOLVED",ISERROR(MATCH(UPPER(TRIM(CLEAN(SUBSTITUTE(S11,CHAR(160)," ")))),Start!$H$6:$H$22,0))),"","Review disposition missing; ")&amp;IF(AND(LEN(UPPER(TRIM(CLEAN(SUBSTITUTE(T11,CHAR(160)," ")))))&gt;0,LEFT(UPPER(TRIM(T11)),10)&lt;&gt;"UNRESOLVED",ISERROR(MATCH(UPPER(TRIM(CLEAN(SUBSTITUTE(T11,CHAR(160)," ")))),Start!$H$6:$H$22,0))),"","Permit or records-only basis missing; ")&amp;IF(AND(LEN(UPPER(TRIM(CLEAN(SUBSTITUTE(U11,CHAR(160)," ")))))&gt;0,LEFT(UPPER(TRIM(U11)),10)&lt;&gt;"UNRESOLVED",ISERROR(MATCH(UPPER(TRIM(CLEAN(SUBSTITUTE(U11,CHAR(160)," ")))),Start!$H$6:$H$22,0))),"","Actual examiner missing; ")&amp;IF(AND(ISNUMBER(Q11),ISNUMBER(R11),R11&lt;Q11),"Review precedes execution; ","")))),"Invalid status; use a listed value")</f>
        <v>Examination pending</v>
      </c>
    </row>
    <row r="12" ht="55" customHeight="1">
      <c r="A12" s="58" t="str">
        <v>C08</v>
      </c>
      <c r="B12" s="58" t="str">
        <v>Core</v>
      </c>
      <c r="C12" s="58" t="str">
        <v>Finding, correction and retest</v>
      </c>
      <c r="D12" s="58" t="str">
        <v>N01 assessment results; proposed project method</v>
      </c>
      <c r="E12" s="58" t="str">
        <v>For each finding state condition, criterion, evidence, extent and operational/privacy consequence. Assign owner/date and proposed remedy. Retest implemented changes with separate evidence and scope.</v>
      </c>
      <c r="F12" s="58" t="str">
        <v>Finding ID linked to evidence, action decision, change record and retest result</v>
      </c>
      <c r="G12" s="58" t="inlineStr">
        <is>
          <t xml:space="preserve">Verified follows Implemented after a result check. Mandatory duties stay in force alongside risk acceptance.</t>
        </is>
      </c>
      <c r="H12" s="58" t="str">
        <v>Audit lead</v>
      </c>
      <c r="I12" s="61"/>
      <c r="J12" s="61"/>
      <c r="K12" s="61"/>
      <c r="L12" s="61" t="str">
        <v>Not examined</v>
      </c>
      <c r="M12" s="61"/>
      <c r="N12" s="61"/>
      <c r="O12" s="61"/>
      <c r="P12" s="61"/>
      <c r="Q12" s="62"/>
      <c r="R12" s="62"/>
      <c r="S12" s="61"/>
      <c r="T12" s="61"/>
      <c r="U12" s="61" t="str"/>
      <c r="V12" s="63" t="str">
        <f>IF(OR(EXACT(L12,"Not examined"),EXACT(L12,"Evidence requested"),EXACT(L12,"Supported"),EXACT(L12,"Exception found"),EXACT(L12,"Not applicable with basis")),IF(L12="Not applicable with basis",IF(LEN(IF(AND(LEN(UPPER(TRIM(CLEAN(SUBSTITUTE(M12,CHAR(160)," ")))))&gt;0,LEFT(UPPER(TRIM(M12)),10)&lt;&gt;"UNRESOLVED",ISERROR(MATCH(UPPER(TRIM(CLEAN(SUBSTITUTE(M12,CHAR(160)," ")))),Start!$H$6:$H$22,0))),"","Exclusion basis/evidence missing; ")&amp;IF(AND(LEN(UPPER(TRIM(CLEAN(SUBSTITUTE(P12,CHAR(160)," ")))))&gt;0,LEFT(UPPER(TRIM(P12)),10)&lt;&gt;"UNRESOLVED",ISERROR(MATCH(UPPER(TRIM(CLEAN(SUBSTITUTE(P12,CHAR(160)," ")))),Start!$H$6:$H$22,0))),"","Reviewer missing; ")&amp;IF(AND(ISNUMBER(R12),R12&gt;0,R12&lt;TODAY()+1),"","Review date missing/invalid/future; ")&amp;IF(AND(LEN(UPPER(TRIM(CLEAN(SUBSTITUTE(S12,CHAR(160)," ")))))&gt;0,LEFT(UPPER(TRIM(S12)),10)&lt;&gt;"UNRESOLVED",ISERROR(MATCH(UPPER(TRIM(CLEAN(SUBSTITUTE(S12,CHAR(160)," ")))),Start!$H$6:$H$22,0))),"","Review disposition missing; ")&amp;"")=0,"Documentation recorded; review required",IF(AND(LEN(UPPER(TRIM(CLEAN(SUBSTITUTE(M12,CHAR(160)," ")))))&gt;0,LEFT(UPPER(TRIM(M12)),10)&lt;&gt;"UNRESOLVED",ISERROR(MATCH(UPPER(TRIM(CLEAN(SUBSTITUTE(M12,CHAR(160)," ")))),Start!$H$6:$H$22,0))),"","Exclusion basis/evidence missing; ")&amp;IF(AND(LEN(UPPER(TRIM(CLEAN(SUBSTITUTE(P12,CHAR(160)," ")))))&gt;0,LEFT(UPPER(TRIM(P12)),10)&lt;&gt;"UNRESOLVED",ISERROR(MATCH(UPPER(TRIM(CLEAN(SUBSTITUTE(P12,CHAR(160)," ")))),Start!$H$6:$H$22,0))),"","Reviewer missing; ")&amp;IF(AND(ISNUMBER(R12),R12&gt;0,R12&lt;TODAY()+1),"","Review date missing/invalid/future; ")&amp;IF(AND(LEN(UPPER(TRIM(CLEAN(SUBSTITUTE(S12,CHAR(160)," ")))))&gt;0,LEFT(UPPER(TRIM(S12)),10)&lt;&gt;"UNRESOLVED",ISERROR(MATCH(UPPER(TRIM(CLEAN(SUBSTITUTE(S12,CHAR(160)," ")))),Start!$H$6:$H$22,0))),"","Review disposition missing; ")&amp;""),IF(OR(L12="Not examined",L12="Evidence requested"),"Examination pending",IF(LEN(IF(AND(LEN(UPPER(TRIM(CLEAN(SUBSTITUTE(D12,CHAR(160)," ")))))&gt;0,LEFT(UPPER(TRIM(D12)),10)&lt;&gt;"UNRESOLVED",ISERROR(MATCH(UPPER(TRIM(CLEAN(SUBSTITUTE(D12,CHAR(160)," ")))),Start!$H$6:$H$22,0))),"","Criterion missing; ")&amp;IF(AND(LEN(UPPER(TRIM(CLEAN(SUBSTITUTE(I12,CHAR(160)," ")))))&gt;0,LEFT(UPPER(TRIM(I12)),10)&lt;&gt;"UNRESOLVED",ISERROR(MATCH(UPPER(TRIM(CLEAN(SUBSTITUTE(I12,CHAR(160)," ")))),Start!$H$6:$H$22,0))),"","Population/period missing; ")&amp;IF(AND(LEN(UPPER(TRIM(CLEAN(SUBSTITUTE(J12,CHAR(160)," ")))))&gt;0,LEFT(UPPER(TRIM(J12)),10)&lt;&gt;"UNRESOLVED",ISERROR(MATCH(UPPER(TRIM(CLEAN(SUBSTITUTE(J12,CHAR(160)," ")))),Start!$H$6:$H$22,0))),"","Sample IDs/count missing; ")&amp;IF(AND(LEN(UPPER(TRIM(CLEAN(SUBSTITUTE(N12,CHAR(160)," ")))))&gt;0,LEFT(UPPER(TRIM(N12)),10)&lt;&gt;"UNRESOLVED",ISERROR(MATCH(UPPER(TRIM(CLEAN(SUBSTITUTE(N12,CHAR(160)," ")))),Start!$H$6:$H$22,0))),"","Sample rationale missing; ")&amp;IF(AND(LEN(UPPER(TRIM(CLEAN(SUBSTITUTE(K12,CHAR(160)," ")))))&gt;0,LEFT(UPPER(TRIM(K12)),10)&lt;&gt;"UNRESOLVED",ISERROR(MATCH(UPPER(TRIM(CLEAN(SUBSTITUTE(K12,CHAR(160)," ")))),Start!$H$6:$H$22,0))),"","Method missing; ")&amp;IF(AND(LEN(UPPER(TRIM(CLEAN(SUBSTITUTE(O12,CHAR(160)," ")))))&gt;0,LEFT(UPPER(TRIM(O12)),10)&lt;&gt;"UNRESOLVED",ISERROR(MATCH(UPPER(TRIM(CLEAN(SUBSTITUTE(O12,CHAR(160)," ")))),Start!$H$6:$H$22,0))),"","Observations missing; ")&amp;IF(AND(LEN(UPPER(TRIM(CLEAN(SUBSTITUTE(M12,CHAR(160)," ")))))&gt;0,LEFT(UPPER(TRIM(M12)),10)&lt;&gt;"UNRESOLVED",ISERROR(MATCH(UPPER(TRIM(CLEAN(SUBSTITUTE(M12,CHAR(160)," ")))),Start!$H$6:$H$22,0))),"","Evidence references missing; ")&amp;IF(AND(LEN(UPPER(TRIM(CLEAN(SUBSTITUTE(P12,CHAR(160)," ")))))&gt;0,LEFT(UPPER(TRIM(P12)),10)&lt;&gt;"UNRESOLVED",ISERROR(MATCH(UPPER(TRIM(CLEAN(SUBSTITUTE(P12,CHAR(160)," ")))),Start!$H$6:$H$22,0))),"","Reviewer missing; ")&amp;IF(AND(ISNUMBER(Q12),Q12&gt;0,Q12&lt;TODAY()+1),"","Execution date missing/invalid/future; ")&amp;IF(AND(ISNUMBER(R12),R12&gt;0,R12&lt;TODAY()+1),"","Review date missing/invalid/future; ")&amp;IF(AND(LEN(UPPER(TRIM(CLEAN(SUBSTITUTE(S12,CHAR(160)," ")))))&gt;0,LEFT(UPPER(TRIM(S12)),10)&lt;&gt;"UNRESOLVED",ISERROR(MATCH(UPPER(TRIM(CLEAN(SUBSTITUTE(S12,CHAR(160)," ")))),Start!$H$6:$H$22,0))),"","Review disposition missing; ")&amp;IF(AND(LEN(UPPER(TRIM(CLEAN(SUBSTITUTE(T12,CHAR(160)," ")))))&gt;0,LEFT(UPPER(TRIM(T12)),10)&lt;&gt;"UNRESOLVED",ISERROR(MATCH(UPPER(TRIM(CLEAN(SUBSTITUTE(T12,CHAR(160)," ")))),Start!$H$6:$H$22,0))),"","Permit or records-only basis missing; ")&amp;IF(AND(LEN(UPPER(TRIM(CLEAN(SUBSTITUTE(U12,CHAR(160)," ")))))&gt;0,LEFT(UPPER(TRIM(U12)),10)&lt;&gt;"UNRESOLVED",ISERROR(MATCH(UPPER(TRIM(CLEAN(SUBSTITUTE(U12,CHAR(160)," ")))),Start!$H$6:$H$22,0))),"","Actual examiner missing; ")&amp;IF(AND(ISNUMBER(Q12),ISNUMBER(R12),R12&lt;Q12),"Review precedes execution; ",""))=0,"Documentation recorded; review required",IF(AND(LEN(UPPER(TRIM(CLEAN(SUBSTITUTE(D12,CHAR(160)," ")))))&gt;0,LEFT(UPPER(TRIM(D12)),10)&lt;&gt;"UNRESOLVED",ISERROR(MATCH(UPPER(TRIM(CLEAN(SUBSTITUTE(D12,CHAR(160)," ")))),Start!$H$6:$H$22,0))),"","Criterion missing; ")&amp;IF(AND(LEN(UPPER(TRIM(CLEAN(SUBSTITUTE(I12,CHAR(160)," ")))))&gt;0,LEFT(UPPER(TRIM(I12)),10)&lt;&gt;"UNRESOLVED",ISERROR(MATCH(UPPER(TRIM(CLEAN(SUBSTITUTE(I12,CHAR(160)," ")))),Start!$H$6:$H$22,0))),"","Population/period missing; ")&amp;IF(AND(LEN(UPPER(TRIM(CLEAN(SUBSTITUTE(J12,CHAR(160)," ")))))&gt;0,LEFT(UPPER(TRIM(J12)),10)&lt;&gt;"UNRESOLVED",ISERROR(MATCH(UPPER(TRIM(CLEAN(SUBSTITUTE(J12,CHAR(160)," ")))),Start!$H$6:$H$22,0))),"","Sample IDs/count missing; ")&amp;IF(AND(LEN(UPPER(TRIM(CLEAN(SUBSTITUTE(N12,CHAR(160)," ")))))&gt;0,LEFT(UPPER(TRIM(N12)),10)&lt;&gt;"UNRESOLVED",ISERROR(MATCH(UPPER(TRIM(CLEAN(SUBSTITUTE(N12,CHAR(160)," ")))),Start!$H$6:$H$22,0))),"","Sample rationale missing; ")&amp;IF(AND(LEN(UPPER(TRIM(CLEAN(SUBSTITUTE(K12,CHAR(160)," ")))))&gt;0,LEFT(UPPER(TRIM(K12)),10)&lt;&gt;"UNRESOLVED",ISERROR(MATCH(UPPER(TRIM(CLEAN(SUBSTITUTE(K12,CHAR(160)," ")))),Start!$H$6:$H$22,0))),"","Method missing; ")&amp;IF(AND(LEN(UPPER(TRIM(CLEAN(SUBSTITUTE(O12,CHAR(160)," ")))))&gt;0,LEFT(UPPER(TRIM(O12)),10)&lt;&gt;"UNRESOLVED",ISERROR(MATCH(UPPER(TRIM(CLEAN(SUBSTITUTE(O12,CHAR(160)," ")))),Start!$H$6:$H$22,0))),"","Observations missing; ")&amp;IF(AND(LEN(UPPER(TRIM(CLEAN(SUBSTITUTE(M12,CHAR(160)," ")))))&gt;0,LEFT(UPPER(TRIM(M12)),10)&lt;&gt;"UNRESOLVED",ISERROR(MATCH(UPPER(TRIM(CLEAN(SUBSTITUTE(M12,CHAR(160)," ")))),Start!$H$6:$H$22,0))),"","Evidence references missing; ")&amp;IF(AND(LEN(UPPER(TRIM(CLEAN(SUBSTITUTE(P12,CHAR(160)," ")))))&gt;0,LEFT(UPPER(TRIM(P12)),10)&lt;&gt;"UNRESOLVED",ISERROR(MATCH(UPPER(TRIM(CLEAN(SUBSTITUTE(P12,CHAR(160)," ")))),Start!$H$6:$H$22,0))),"","Reviewer missing; ")&amp;IF(AND(ISNUMBER(Q12),Q12&gt;0,Q12&lt;TODAY()+1),"","Execution date missing/invalid/future; ")&amp;IF(AND(ISNUMBER(R12),R12&gt;0,R12&lt;TODAY()+1),"","Review date missing/invalid/future; ")&amp;IF(AND(LEN(UPPER(TRIM(CLEAN(SUBSTITUTE(S12,CHAR(160)," ")))))&gt;0,LEFT(UPPER(TRIM(S12)),10)&lt;&gt;"UNRESOLVED",ISERROR(MATCH(UPPER(TRIM(CLEAN(SUBSTITUTE(S12,CHAR(160)," ")))),Start!$H$6:$H$22,0))),"","Review disposition missing; ")&amp;IF(AND(LEN(UPPER(TRIM(CLEAN(SUBSTITUTE(T12,CHAR(160)," ")))))&gt;0,LEFT(UPPER(TRIM(T12)),10)&lt;&gt;"UNRESOLVED",ISERROR(MATCH(UPPER(TRIM(CLEAN(SUBSTITUTE(T12,CHAR(160)," ")))),Start!$H$6:$H$22,0))),"","Permit or records-only basis missing; ")&amp;IF(AND(LEN(UPPER(TRIM(CLEAN(SUBSTITUTE(U12,CHAR(160)," ")))))&gt;0,LEFT(UPPER(TRIM(U12)),10)&lt;&gt;"UNRESOLVED",ISERROR(MATCH(UPPER(TRIM(CLEAN(SUBSTITUTE(U12,CHAR(160)," ")))),Start!$H$6:$H$22,0))),"","Actual examiner missing; ")&amp;IF(AND(ISNUMBER(Q12),ISNUMBER(R12),R12&lt;Q12),"Review precedes execution; ","")))),"Invalid status; use a listed value")</f>
        <v>Examination pending</v>
      </c>
    </row>
    <row r="13" ht="55" customHeight="1">
      <c r="A13" s="56" t="str">
        <v>P01</v>
      </c>
      <c r="B13" s="56" t="str">
        <v>PSC</v>
      </c>
      <c r="C13" s="56" t="str">
        <v>Executive support and governance</v>
      </c>
      <c r="D13" s="56" t="str">
        <v>1200.18(a)(1),1200.2-1200.4</v>
      </c>
      <c r="E13" s="56" t="str">
        <v>Inspect qualified CISO appointment, retained utility responsibility and senior oversight of outsourced services. Trace a material privacy risk from assessment through resources and leadership reporting.</v>
      </c>
      <c r="F13" s="56" t="str">
        <v>CISO remit, leadership minutes, budget decision and annual CISO report</v>
      </c>
      <c r="G13" s="56" t="str">
        <v>Due requirements and transition status established. Leadership support evidenced beyond an unsigned policy.</v>
      </c>
      <c r="H13" s="56" t="str">
        <v>CISO</v>
      </c>
      <c r="I13" s="61"/>
      <c r="J13" s="61"/>
      <c r="K13" s="61"/>
      <c r="L13" s="61" t="str">
        <v>Not examined</v>
      </c>
      <c r="M13" s="61"/>
      <c r="N13" s="61"/>
      <c r="O13" s="61"/>
      <c r="P13" s="61"/>
      <c r="Q13" s="62"/>
      <c r="R13" s="62"/>
      <c r="S13" s="61"/>
      <c r="T13" s="61"/>
      <c r="U13" s="61" t="str"/>
      <c r="V13" s="63" t="str">
        <f>IF(OR(EXACT(L13,"Not examined"),EXACT(L13,"Evidence requested"),EXACT(L13,"Supported"),EXACT(L13,"Exception found"),EXACT(L13,"Not applicable with basis")),IF(L13="Not applicable with basis",IF(LEN(IF(AND(LEN(UPPER(TRIM(CLEAN(SUBSTITUTE(M13,CHAR(160)," ")))))&gt;0,LEFT(UPPER(TRIM(M13)),10)&lt;&gt;"UNRESOLVED",ISERROR(MATCH(UPPER(TRIM(CLEAN(SUBSTITUTE(M13,CHAR(160)," ")))),Start!$H$6:$H$22,0))),"","Exclusion basis/evidence missing; ")&amp;IF(AND(LEN(UPPER(TRIM(CLEAN(SUBSTITUTE(P13,CHAR(160)," ")))))&gt;0,LEFT(UPPER(TRIM(P13)),10)&lt;&gt;"UNRESOLVED",ISERROR(MATCH(UPPER(TRIM(CLEAN(SUBSTITUTE(P13,CHAR(160)," ")))),Start!$H$6:$H$22,0))),"","Reviewer missing; ")&amp;IF(AND(ISNUMBER(R13),R13&gt;0,R13&lt;TODAY()+1),"","Review date missing/invalid/future; ")&amp;IF(AND(LEN(UPPER(TRIM(CLEAN(SUBSTITUTE(S13,CHAR(160)," ")))))&gt;0,LEFT(UPPER(TRIM(S13)),10)&lt;&gt;"UNRESOLVED",ISERROR(MATCH(UPPER(TRIM(CLEAN(SUBSTITUTE(S13,CHAR(160)," ")))),Start!$H$6:$H$22,0))),"","Review disposition missing; ")&amp;"")=0,"Documentation recorded; review required",IF(AND(LEN(UPPER(TRIM(CLEAN(SUBSTITUTE(M13,CHAR(160)," ")))))&gt;0,LEFT(UPPER(TRIM(M13)),10)&lt;&gt;"UNRESOLVED",ISERROR(MATCH(UPPER(TRIM(CLEAN(SUBSTITUTE(M13,CHAR(160)," ")))),Start!$H$6:$H$22,0))),"","Exclusion basis/evidence missing; ")&amp;IF(AND(LEN(UPPER(TRIM(CLEAN(SUBSTITUTE(P13,CHAR(160)," ")))))&gt;0,LEFT(UPPER(TRIM(P13)),10)&lt;&gt;"UNRESOLVED",ISERROR(MATCH(UPPER(TRIM(CLEAN(SUBSTITUTE(P13,CHAR(160)," ")))),Start!$H$6:$H$22,0))),"","Reviewer missing; ")&amp;IF(AND(ISNUMBER(R13),R13&gt;0,R13&lt;TODAY()+1),"","Review date missing/invalid/future; ")&amp;IF(AND(LEN(UPPER(TRIM(CLEAN(SUBSTITUTE(S13,CHAR(160)," ")))))&gt;0,LEFT(UPPER(TRIM(S13)),10)&lt;&gt;"UNRESOLVED",ISERROR(MATCH(UPPER(TRIM(CLEAN(SUBSTITUTE(S13,CHAR(160)," ")))),Start!$H$6:$H$22,0))),"","Review disposition missing; ")&amp;""),IF(OR(L13="Not examined",L13="Evidence requested"),"Examination pending",IF(LEN(IF(AND(LEN(UPPER(TRIM(CLEAN(SUBSTITUTE(D13,CHAR(160)," ")))))&gt;0,LEFT(UPPER(TRIM(D13)),10)&lt;&gt;"UNRESOLVED",ISERROR(MATCH(UPPER(TRIM(CLEAN(SUBSTITUTE(D13,CHAR(160)," ")))),Start!$H$6:$H$22,0))),"","Criterion missing; ")&amp;IF(AND(LEN(UPPER(TRIM(CLEAN(SUBSTITUTE(I13,CHAR(160)," ")))))&gt;0,LEFT(UPPER(TRIM(I13)),10)&lt;&gt;"UNRESOLVED",ISERROR(MATCH(UPPER(TRIM(CLEAN(SUBSTITUTE(I13,CHAR(160)," ")))),Start!$H$6:$H$22,0))),"","Population/period missing; ")&amp;IF(AND(LEN(UPPER(TRIM(CLEAN(SUBSTITUTE(J13,CHAR(160)," ")))))&gt;0,LEFT(UPPER(TRIM(J13)),10)&lt;&gt;"UNRESOLVED",ISERROR(MATCH(UPPER(TRIM(CLEAN(SUBSTITUTE(J13,CHAR(160)," ")))),Start!$H$6:$H$22,0))),"","Sample IDs/count missing; ")&amp;IF(AND(LEN(UPPER(TRIM(CLEAN(SUBSTITUTE(N13,CHAR(160)," ")))))&gt;0,LEFT(UPPER(TRIM(N13)),10)&lt;&gt;"UNRESOLVED",ISERROR(MATCH(UPPER(TRIM(CLEAN(SUBSTITUTE(N13,CHAR(160)," ")))),Start!$H$6:$H$22,0))),"","Sample rationale missing; ")&amp;IF(AND(LEN(UPPER(TRIM(CLEAN(SUBSTITUTE(K13,CHAR(160)," ")))))&gt;0,LEFT(UPPER(TRIM(K13)),10)&lt;&gt;"UNRESOLVED",ISERROR(MATCH(UPPER(TRIM(CLEAN(SUBSTITUTE(K13,CHAR(160)," ")))),Start!$H$6:$H$22,0))),"","Method missing; ")&amp;IF(AND(LEN(UPPER(TRIM(CLEAN(SUBSTITUTE(O13,CHAR(160)," ")))))&gt;0,LEFT(UPPER(TRIM(O13)),10)&lt;&gt;"UNRESOLVED",ISERROR(MATCH(UPPER(TRIM(CLEAN(SUBSTITUTE(O13,CHAR(160)," ")))),Start!$H$6:$H$22,0))),"","Observations missing; ")&amp;IF(AND(LEN(UPPER(TRIM(CLEAN(SUBSTITUTE(M13,CHAR(160)," ")))))&gt;0,LEFT(UPPER(TRIM(M13)),10)&lt;&gt;"UNRESOLVED",ISERROR(MATCH(UPPER(TRIM(CLEAN(SUBSTITUTE(M13,CHAR(160)," ")))),Start!$H$6:$H$22,0))),"","Evidence references missing; ")&amp;IF(AND(LEN(UPPER(TRIM(CLEAN(SUBSTITUTE(P13,CHAR(160)," ")))))&gt;0,LEFT(UPPER(TRIM(P13)),10)&lt;&gt;"UNRESOLVED",ISERROR(MATCH(UPPER(TRIM(CLEAN(SUBSTITUTE(P13,CHAR(160)," ")))),Start!$H$6:$H$22,0))),"","Reviewer missing; ")&amp;IF(AND(ISNUMBER(Q13),Q13&gt;0,Q13&lt;TODAY()+1),"","Execution date missing/invalid/future; ")&amp;IF(AND(ISNUMBER(R13),R13&gt;0,R13&lt;TODAY()+1),"","Review date missing/invalid/future; ")&amp;IF(AND(LEN(UPPER(TRIM(CLEAN(SUBSTITUTE(S13,CHAR(160)," ")))))&gt;0,LEFT(UPPER(TRIM(S13)),10)&lt;&gt;"UNRESOLVED",ISERROR(MATCH(UPPER(TRIM(CLEAN(SUBSTITUTE(S13,CHAR(160)," ")))),Start!$H$6:$H$22,0))),"","Review disposition missing; ")&amp;IF(AND(LEN(UPPER(TRIM(CLEAN(SUBSTITUTE(T13,CHAR(160)," ")))))&gt;0,LEFT(UPPER(TRIM(T13)),10)&lt;&gt;"UNRESOLVED",ISERROR(MATCH(UPPER(TRIM(CLEAN(SUBSTITUTE(T13,CHAR(160)," ")))),Start!$H$6:$H$22,0))),"","Permit or records-only basis missing; ")&amp;IF(AND(LEN(UPPER(TRIM(CLEAN(SUBSTITUTE(U13,CHAR(160)," ")))))&gt;0,LEFT(UPPER(TRIM(U13)),10)&lt;&gt;"UNRESOLVED",ISERROR(MATCH(UPPER(TRIM(CLEAN(SUBSTITUTE(U13,CHAR(160)," ")))),Start!$H$6:$H$22,0))),"","Actual examiner missing; ")&amp;IF(AND(ISNUMBER(Q13),ISNUMBER(R13),R13&lt;Q13),"Review precedes execution; ",""))=0,"Documentation recorded; review required",IF(AND(LEN(UPPER(TRIM(CLEAN(SUBSTITUTE(D13,CHAR(160)," ")))))&gt;0,LEFT(UPPER(TRIM(D13)),10)&lt;&gt;"UNRESOLVED",ISERROR(MATCH(UPPER(TRIM(CLEAN(SUBSTITUTE(D13,CHAR(160)," ")))),Start!$H$6:$H$22,0))),"","Criterion missing; ")&amp;IF(AND(LEN(UPPER(TRIM(CLEAN(SUBSTITUTE(I13,CHAR(160)," ")))))&gt;0,LEFT(UPPER(TRIM(I13)),10)&lt;&gt;"UNRESOLVED",ISERROR(MATCH(UPPER(TRIM(CLEAN(SUBSTITUTE(I13,CHAR(160)," ")))),Start!$H$6:$H$22,0))),"","Population/period missing; ")&amp;IF(AND(LEN(UPPER(TRIM(CLEAN(SUBSTITUTE(J13,CHAR(160)," ")))))&gt;0,LEFT(UPPER(TRIM(J13)),10)&lt;&gt;"UNRESOLVED",ISERROR(MATCH(UPPER(TRIM(CLEAN(SUBSTITUTE(J13,CHAR(160)," ")))),Start!$H$6:$H$22,0))),"","Sample IDs/count missing; ")&amp;IF(AND(LEN(UPPER(TRIM(CLEAN(SUBSTITUTE(N13,CHAR(160)," ")))))&gt;0,LEFT(UPPER(TRIM(N13)),10)&lt;&gt;"UNRESOLVED",ISERROR(MATCH(UPPER(TRIM(CLEAN(SUBSTITUTE(N13,CHAR(160)," ")))),Start!$H$6:$H$22,0))),"","Sample rationale missing; ")&amp;IF(AND(LEN(UPPER(TRIM(CLEAN(SUBSTITUTE(K13,CHAR(160)," ")))))&gt;0,LEFT(UPPER(TRIM(K13)),10)&lt;&gt;"UNRESOLVED",ISERROR(MATCH(UPPER(TRIM(CLEAN(SUBSTITUTE(K13,CHAR(160)," ")))),Start!$H$6:$H$22,0))),"","Method missing; ")&amp;IF(AND(LEN(UPPER(TRIM(CLEAN(SUBSTITUTE(O13,CHAR(160)," ")))))&gt;0,LEFT(UPPER(TRIM(O13)),10)&lt;&gt;"UNRESOLVED",ISERROR(MATCH(UPPER(TRIM(CLEAN(SUBSTITUTE(O13,CHAR(160)," ")))),Start!$H$6:$H$22,0))),"","Observations missing; ")&amp;IF(AND(LEN(UPPER(TRIM(CLEAN(SUBSTITUTE(M13,CHAR(160)," ")))))&gt;0,LEFT(UPPER(TRIM(M13)),10)&lt;&gt;"UNRESOLVED",ISERROR(MATCH(UPPER(TRIM(CLEAN(SUBSTITUTE(M13,CHAR(160)," ")))),Start!$H$6:$H$22,0))),"","Evidence references missing; ")&amp;IF(AND(LEN(UPPER(TRIM(CLEAN(SUBSTITUTE(P13,CHAR(160)," ")))))&gt;0,LEFT(UPPER(TRIM(P13)),10)&lt;&gt;"UNRESOLVED",ISERROR(MATCH(UPPER(TRIM(CLEAN(SUBSTITUTE(P13,CHAR(160)," ")))),Start!$H$6:$H$22,0))),"","Reviewer missing; ")&amp;IF(AND(ISNUMBER(Q13),Q13&gt;0,Q13&lt;TODAY()+1),"","Execution date missing/invalid/future; ")&amp;IF(AND(ISNUMBER(R13),R13&gt;0,R13&lt;TODAY()+1),"","Review date missing/invalid/future; ")&amp;IF(AND(LEN(UPPER(TRIM(CLEAN(SUBSTITUTE(S13,CHAR(160)," ")))))&gt;0,LEFT(UPPER(TRIM(S13)),10)&lt;&gt;"UNRESOLVED",ISERROR(MATCH(UPPER(TRIM(CLEAN(SUBSTITUTE(S13,CHAR(160)," ")))),Start!$H$6:$H$22,0))),"","Review disposition missing; ")&amp;IF(AND(LEN(UPPER(TRIM(CLEAN(SUBSTITUTE(T13,CHAR(160)," ")))))&gt;0,LEFT(UPPER(TRIM(T13)),10)&lt;&gt;"UNRESOLVED",ISERROR(MATCH(UPPER(TRIM(CLEAN(SUBSTITUTE(T13,CHAR(160)," ")))),Start!$H$6:$H$22,0))),"","Permit or records-only basis missing; ")&amp;IF(AND(LEN(UPPER(TRIM(CLEAN(SUBSTITUTE(U13,CHAR(160)," ")))))&gt;0,LEFT(UPPER(TRIM(U13)),10)&lt;&gt;"UNRESOLVED",ISERROR(MATCH(UPPER(TRIM(CLEAN(SUBSTITUTE(U13,CHAR(160)," ")))),Start!$H$6:$H$22,0))),"","Actual examiner missing; ")&amp;IF(AND(ISNUMBER(Q13),ISNUMBER(R13),R13&lt;Q13),"Review precedes execution; ","")))),"Invalid status; use a listed value")</f>
        <v>Examination pending</v>
      </c>
    </row>
    <row r="14" ht="40" customHeight="1">
      <c r="A14" s="58" t="str">
        <v>P02</v>
      </c>
      <c r="B14" s="58" t="str">
        <v>PSC</v>
      </c>
      <c r="C14" s="58" t="str">
        <v>Policies and customer privacy</v>
      </c>
      <c r="D14" s="58" t="str">
        <v>1200.18(a)(2),1200.3</v>
      </c>
      <c r="E14" s="58" t="str">
        <v>Map all seventeen policy areas to adopted policies and operating procedures. Inspect approval and compare written promises to actual billing, AMI and support workflows.</v>
      </c>
      <c r="F14" s="58" t="str">
        <v>Approved policy matrix, procedures and handling samples</v>
      </c>
      <c r="G14" s="58" t="inlineStr">
        <is>
          <t xml:space="preserve">Every applicable area covered, including customer data segregation and incident IT/OT segmentation.</t>
        </is>
      </c>
      <c r="H14" s="58" t="str">
        <v>Privacy lead</v>
      </c>
      <c r="I14" s="61"/>
      <c r="J14" s="61"/>
      <c r="K14" s="61"/>
      <c r="L14" s="61" t="str">
        <v>Not examined</v>
      </c>
      <c r="M14" s="61"/>
      <c r="N14" s="61"/>
      <c r="O14" s="61"/>
      <c r="P14" s="61"/>
      <c r="Q14" s="62"/>
      <c r="R14" s="62"/>
      <c r="S14" s="61"/>
      <c r="T14" s="61"/>
      <c r="U14" s="61" t="str"/>
      <c r="V14" s="63" t="str">
        <f>IF(OR(EXACT(L14,"Not examined"),EXACT(L14,"Evidence requested"),EXACT(L14,"Supported"),EXACT(L14,"Exception found"),EXACT(L14,"Not applicable with basis")),IF(L14="Not applicable with basis",IF(LEN(IF(AND(LEN(UPPER(TRIM(CLEAN(SUBSTITUTE(M14,CHAR(160)," ")))))&gt;0,LEFT(UPPER(TRIM(M14)),10)&lt;&gt;"UNRESOLVED",ISERROR(MATCH(UPPER(TRIM(CLEAN(SUBSTITUTE(M14,CHAR(160)," ")))),Start!$H$6:$H$22,0))),"","Exclusion basis/evidence missing; ")&amp;IF(AND(LEN(UPPER(TRIM(CLEAN(SUBSTITUTE(P14,CHAR(160)," ")))))&gt;0,LEFT(UPPER(TRIM(P14)),10)&lt;&gt;"UNRESOLVED",ISERROR(MATCH(UPPER(TRIM(CLEAN(SUBSTITUTE(P14,CHAR(160)," ")))),Start!$H$6:$H$22,0))),"","Reviewer missing; ")&amp;IF(AND(ISNUMBER(R14),R14&gt;0,R14&lt;TODAY()+1),"","Review date missing/invalid/future; ")&amp;IF(AND(LEN(UPPER(TRIM(CLEAN(SUBSTITUTE(S14,CHAR(160)," ")))))&gt;0,LEFT(UPPER(TRIM(S14)),10)&lt;&gt;"UNRESOLVED",ISERROR(MATCH(UPPER(TRIM(CLEAN(SUBSTITUTE(S14,CHAR(160)," ")))),Start!$H$6:$H$22,0))),"","Review disposition missing; ")&amp;"")=0,"Documentation recorded; review required",IF(AND(LEN(UPPER(TRIM(CLEAN(SUBSTITUTE(M14,CHAR(160)," ")))))&gt;0,LEFT(UPPER(TRIM(M14)),10)&lt;&gt;"UNRESOLVED",ISERROR(MATCH(UPPER(TRIM(CLEAN(SUBSTITUTE(M14,CHAR(160)," ")))),Start!$H$6:$H$22,0))),"","Exclusion basis/evidence missing; ")&amp;IF(AND(LEN(UPPER(TRIM(CLEAN(SUBSTITUTE(P14,CHAR(160)," ")))))&gt;0,LEFT(UPPER(TRIM(P14)),10)&lt;&gt;"UNRESOLVED",ISERROR(MATCH(UPPER(TRIM(CLEAN(SUBSTITUTE(P14,CHAR(160)," ")))),Start!$H$6:$H$22,0))),"","Reviewer missing; ")&amp;IF(AND(ISNUMBER(R14),R14&gt;0,R14&lt;TODAY()+1),"","Review date missing/invalid/future; ")&amp;IF(AND(LEN(UPPER(TRIM(CLEAN(SUBSTITUTE(S14,CHAR(160)," ")))))&gt;0,LEFT(UPPER(TRIM(S14)),10)&lt;&gt;"UNRESOLVED",ISERROR(MATCH(UPPER(TRIM(CLEAN(SUBSTITUTE(S14,CHAR(160)," ")))),Start!$H$6:$H$22,0))),"","Review disposition missing; ")&amp;""),IF(OR(L14="Not examined",L14="Evidence requested"),"Examination pending",IF(LEN(IF(AND(LEN(UPPER(TRIM(CLEAN(SUBSTITUTE(D14,CHAR(160)," ")))))&gt;0,LEFT(UPPER(TRIM(D14)),10)&lt;&gt;"UNRESOLVED",ISERROR(MATCH(UPPER(TRIM(CLEAN(SUBSTITUTE(D14,CHAR(160)," ")))),Start!$H$6:$H$22,0))),"","Criterion missing; ")&amp;IF(AND(LEN(UPPER(TRIM(CLEAN(SUBSTITUTE(I14,CHAR(160)," ")))))&gt;0,LEFT(UPPER(TRIM(I14)),10)&lt;&gt;"UNRESOLVED",ISERROR(MATCH(UPPER(TRIM(CLEAN(SUBSTITUTE(I14,CHAR(160)," ")))),Start!$H$6:$H$22,0))),"","Population/period missing; ")&amp;IF(AND(LEN(UPPER(TRIM(CLEAN(SUBSTITUTE(J14,CHAR(160)," ")))))&gt;0,LEFT(UPPER(TRIM(J14)),10)&lt;&gt;"UNRESOLVED",ISERROR(MATCH(UPPER(TRIM(CLEAN(SUBSTITUTE(J14,CHAR(160)," ")))),Start!$H$6:$H$22,0))),"","Sample IDs/count missing; ")&amp;IF(AND(LEN(UPPER(TRIM(CLEAN(SUBSTITUTE(N14,CHAR(160)," ")))))&gt;0,LEFT(UPPER(TRIM(N14)),10)&lt;&gt;"UNRESOLVED",ISERROR(MATCH(UPPER(TRIM(CLEAN(SUBSTITUTE(N14,CHAR(160)," ")))),Start!$H$6:$H$22,0))),"","Sample rationale missing; ")&amp;IF(AND(LEN(UPPER(TRIM(CLEAN(SUBSTITUTE(K14,CHAR(160)," ")))))&gt;0,LEFT(UPPER(TRIM(K14)),10)&lt;&gt;"UNRESOLVED",ISERROR(MATCH(UPPER(TRIM(CLEAN(SUBSTITUTE(K14,CHAR(160)," ")))),Start!$H$6:$H$22,0))),"","Method missing; ")&amp;IF(AND(LEN(UPPER(TRIM(CLEAN(SUBSTITUTE(O14,CHAR(160)," ")))))&gt;0,LEFT(UPPER(TRIM(O14)),10)&lt;&gt;"UNRESOLVED",ISERROR(MATCH(UPPER(TRIM(CLEAN(SUBSTITUTE(O14,CHAR(160)," ")))),Start!$H$6:$H$22,0))),"","Observations missing; ")&amp;IF(AND(LEN(UPPER(TRIM(CLEAN(SUBSTITUTE(M14,CHAR(160)," ")))))&gt;0,LEFT(UPPER(TRIM(M14)),10)&lt;&gt;"UNRESOLVED",ISERROR(MATCH(UPPER(TRIM(CLEAN(SUBSTITUTE(M14,CHAR(160)," ")))),Start!$H$6:$H$22,0))),"","Evidence references missing; ")&amp;IF(AND(LEN(UPPER(TRIM(CLEAN(SUBSTITUTE(P14,CHAR(160)," ")))))&gt;0,LEFT(UPPER(TRIM(P14)),10)&lt;&gt;"UNRESOLVED",ISERROR(MATCH(UPPER(TRIM(CLEAN(SUBSTITUTE(P14,CHAR(160)," ")))),Start!$H$6:$H$22,0))),"","Reviewer missing; ")&amp;IF(AND(ISNUMBER(Q14),Q14&gt;0,Q14&lt;TODAY()+1),"","Execution date missing/invalid/future; ")&amp;IF(AND(ISNUMBER(R14),R14&gt;0,R14&lt;TODAY()+1),"","Review date missing/invalid/future; ")&amp;IF(AND(LEN(UPPER(TRIM(CLEAN(SUBSTITUTE(S14,CHAR(160)," ")))))&gt;0,LEFT(UPPER(TRIM(S14)),10)&lt;&gt;"UNRESOLVED",ISERROR(MATCH(UPPER(TRIM(CLEAN(SUBSTITUTE(S14,CHAR(160)," ")))),Start!$H$6:$H$22,0))),"","Review disposition missing; ")&amp;IF(AND(LEN(UPPER(TRIM(CLEAN(SUBSTITUTE(T14,CHAR(160)," ")))))&gt;0,LEFT(UPPER(TRIM(T14)),10)&lt;&gt;"UNRESOLVED",ISERROR(MATCH(UPPER(TRIM(CLEAN(SUBSTITUTE(T14,CHAR(160)," ")))),Start!$H$6:$H$22,0))),"","Permit or records-only basis missing; ")&amp;IF(AND(LEN(UPPER(TRIM(CLEAN(SUBSTITUTE(U14,CHAR(160)," ")))))&gt;0,LEFT(UPPER(TRIM(U14)),10)&lt;&gt;"UNRESOLVED",ISERROR(MATCH(UPPER(TRIM(CLEAN(SUBSTITUTE(U14,CHAR(160)," ")))),Start!$H$6:$H$22,0))),"","Actual examiner missing; ")&amp;IF(AND(ISNUMBER(Q14),ISNUMBER(R14),R14&lt;Q14),"Review precedes execution; ",""))=0,"Documentation recorded; review required",IF(AND(LEN(UPPER(TRIM(CLEAN(SUBSTITUTE(D14,CHAR(160)," ")))))&gt;0,LEFT(UPPER(TRIM(D14)),10)&lt;&gt;"UNRESOLVED",ISERROR(MATCH(UPPER(TRIM(CLEAN(SUBSTITUTE(D14,CHAR(160)," ")))),Start!$H$6:$H$22,0))),"","Criterion missing; ")&amp;IF(AND(LEN(UPPER(TRIM(CLEAN(SUBSTITUTE(I14,CHAR(160)," ")))))&gt;0,LEFT(UPPER(TRIM(I14)),10)&lt;&gt;"UNRESOLVED",ISERROR(MATCH(UPPER(TRIM(CLEAN(SUBSTITUTE(I14,CHAR(160)," ")))),Start!$H$6:$H$22,0))),"","Population/period missing; ")&amp;IF(AND(LEN(UPPER(TRIM(CLEAN(SUBSTITUTE(J14,CHAR(160)," ")))))&gt;0,LEFT(UPPER(TRIM(J14)),10)&lt;&gt;"UNRESOLVED",ISERROR(MATCH(UPPER(TRIM(CLEAN(SUBSTITUTE(J14,CHAR(160)," ")))),Start!$H$6:$H$22,0))),"","Sample IDs/count missing; ")&amp;IF(AND(LEN(UPPER(TRIM(CLEAN(SUBSTITUTE(N14,CHAR(160)," ")))))&gt;0,LEFT(UPPER(TRIM(N14)),10)&lt;&gt;"UNRESOLVED",ISERROR(MATCH(UPPER(TRIM(CLEAN(SUBSTITUTE(N14,CHAR(160)," ")))),Start!$H$6:$H$22,0))),"","Sample rationale missing; ")&amp;IF(AND(LEN(UPPER(TRIM(CLEAN(SUBSTITUTE(K14,CHAR(160)," ")))))&gt;0,LEFT(UPPER(TRIM(K14)),10)&lt;&gt;"UNRESOLVED",ISERROR(MATCH(UPPER(TRIM(CLEAN(SUBSTITUTE(K14,CHAR(160)," ")))),Start!$H$6:$H$22,0))),"","Method missing; ")&amp;IF(AND(LEN(UPPER(TRIM(CLEAN(SUBSTITUTE(O14,CHAR(160)," ")))))&gt;0,LEFT(UPPER(TRIM(O14)),10)&lt;&gt;"UNRESOLVED",ISERROR(MATCH(UPPER(TRIM(CLEAN(SUBSTITUTE(O14,CHAR(160)," ")))),Start!$H$6:$H$22,0))),"","Observations missing; ")&amp;IF(AND(LEN(UPPER(TRIM(CLEAN(SUBSTITUTE(M14,CHAR(160)," ")))))&gt;0,LEFT(UPPER(TRIM(M14)),10)&lt;&gt;"UNRESOLVED",ISERROR(MATCH(UPPER(TRIM(CLEAN(SUBSTITUTE(M14,CHAR(160)," ")))),Start!$H$6:$H$22,0))),"","Evidence references missing; ")&amp;IF(AND(LEN(UPPER(TRIM(CLEAN(SUBSTITUTE(P14,CHAR(160)," ")))))&gt;0,LEFT(UPPER(TRIM(P14)),10)&lt;&gt;"UNRESOLVED",ISERROR(MATCH(UPPER(TRIM(CLEAN(SUBSTITUTE(P14,CHAR(160)," ")))),Start!$H$6:$H$22,0))),"","Reviewer missing; ")&amp;IF(AND(ISNUMBER(Q14),Q14&gt;0,Q14&lt;TODAY()+1),"","Execution date missing/invalid/future; ")&amp;IF(AND(ISNUMBER(R14),R14&gt;0,R14&lt;TODAY()+1),"","Review date missing/invalid/future; ")&amp;IF(AND(LEN(UPPER(TRIM(CLEAN(SUBSTITUTE(S14,CHAR(160)," ")))))&gt;0,LEFT(UPPER(TRIM(S14)),10)&lt;&gt;"UNRESOLVED",ISERROR(MATCH(UPPER(TRIM(CLEAN(SUBSTITUTE(S14,CHAR(160)," ")))),Start!$H$6:$H$22,0))),"","Review disposition missing; ")&amp;IF(AND(LEN(UPPER(TRIM(CLEAN(SUBSTITUTE(T14,CHAR(160)," ")))))&gt;0,LEFT(UPPER(TRIM(T14)),10)&lt;&gt;"UNRESOLVED",ISERROR(MATCH(UPPER(TRIM(CLEAN(SUBSTITUTE(T14,CHAR(160)," ")))),Start!$H$6:$H$22,0))),"","Permit or records-only basis missing; ")&amp;IF(AND(LEN(UPPER(TRIM(CLEAN(SUBSTITUTE(U14,CHAR(160)," ")))))&gt;0,LEFT(UPPER(TRIM(U14)),10)&lt;&gt;"UNRESOLVED",ISERROR(MATCH(UPPER(TRIM(CLEAN(SUBSTITUTE(U14,CHAR(160)," ")))),Start!$H$6:$H$22,0))),"","Actual examiner missing; ")&amp;IF(AND(ISNUMBER(Q14),ISNUMBER(R14),R14&lt;Q14),"Review precedes execution; ","")))),"Invalid status; use a listed value")</f>
        <v>Examination pending</v>
      </c>
    </row>
    <row r="15" ht="55" customHeight="1">
      <c r="A15" s="56" t="str">
        <v>P03</v>
      </c>
      <c r="B15" s="56" t="str">
        <v>PSC</v>
      </c>
      <c r="C15" s="56" t="str">
        <v>Network security and vulnerability program</v>
      </c>
      <c r="D15" s="56" t="str">
        <v>1200.18(a)(3),1200.5</v>
      </c>
      <c r="E15" s="56" t="inlineStr">
        <is>
          <t xml:space="preserve">Examine network controls and evidence of effective continuous monitoring. If its exception is relied on, verify ongoing change/vulnerability detection. Otherwise check 12 month penetration and six month vulnerability assessments after transition.</t>
        </is>
      </c>
      <c r="F15" s="56" t="str">
        <v>Monitoring coverage, detection cases, test scope, assessment dates and remediation records</v>
      </c>
      <c r="G15" s="56" t="inlineStr">
        <is>
          <t xml:space="preserve">Apply current DFS 500.5 as amended, under its current testing terms. No OT test authorized by this review.</t>
        </is>
      </c>
      <c r="H15" s="56" t="str">
        <v>Technical lead</v>
      </c>
      <c r="I15" s="61"/>
      <c r="J15" s="61"/>
      <c r="K15" s="61"/>
      <c r="L15" s="61" t="str">
        <v>Not examined</v>
      </c>
      <c r="M15" s="61"/>
      <c r="N15" s="61"/>
      <c r="O15" s="61"/>
      <c r="P15" s="61"/>
      <c r="Q15" s="62"/>
      <c r="R15" s="62"/>
      <c r="S15" s="61"/>
      <c r="T15" s="61"/>
      <c r="U15" s="61" t="str"/>
      <c r="V15" s="63" t="str">
        <f>IF(OR(EXACT(L15,"Not examined"),EXACT(L15,"Evidence requested"),EXACT(L15,"Supported"),EXACT(L15,"Exception found"),EXACT(L15,"Not applicable with basis")),IF(L15="Not applicable with basis",IF(LEN(IF(AND(LEN(UPPER(TRIM(CLEAN(SUBSTITUTE(M15,CHAR(160)," ")))))&gt;0,LEFT(UPPER(TRIM(M15)),10)&lt;&gt;"UNRESOLVED",ISERROR(MATCH(UPPER(TRIM(CLEAN(SUBSTITUTE(M15,CHAR(160)," ")))),Start!$H$6:$H$22,0))),"","Exclusion basis/evidence missing; ")&amp;IF(AND(LEN(UPPER(TRIM(CLEAN(SUBSTITUTE(P15,CHAR(160)," ")))))&gt;0,LEFT(UPPER(TRIM(P15)),10)&lt;&gt;"UNRESOLVED",ISERROR(MATCH(UPPER(TRIM(CLEAN(SUBSTITUTE(P15,CHAR(160)," ")))),Start!$H$6:$H$22,0))),"","Reviewer missing; ")&amp;IF(AND(ISNUMBER(R15),R15&gt;0,R15&lt;TODAY()+1),"","Review date missing/invalid/future; ")&amp;IF(AND(LEN(UPPER(TRIM(CLEAN(SUBSTITUTE(S15,CHAR(160)," ")))))&gt;0,LEFT(UPPER(TRIM(S15)),10)&lt;&gt;"UNRESOLVED",ISERROR(MATCH(UPPER(TRIM(CLEAN(SUBSTITUTE(S15,CHAR(160)," ")))),Start!$H$6:$H$22,0))),"","Review disposition missing; ")&amp;"")=0,"Documentation recorded; review required",IF(AND(LEN(UPPER(TRIM(CLEAN(SUBSTITUTE(M15,CHAR(160)," ")))))&gt;0,LEFT(UPPER(TRIM(M15)),10)&lt;&gt;"UNRESOLVED",ISERROR(MATCH(UPPER(TRIM(CLEAN(SUBSTITUTE(M15,CHAR(160)," ")))),Start!$H$6:$H$22,0))),"","Exclusion basis/evidence missing; ")&amp;IF(AND(LEN(UPPER(TRIM(CLEAN(SUBSTITUTE(P15,CHAR(160)," ")))))&gt;0,LEFT(UPPER(TRIM(P15)),10)&lt;&gt;"UNRESOLVED",ISERROR(MATCH(UPPER(TRIM(CLEAN(SUBSTITUTE(P15,CHAR(160)," ")))),Start!$H$6:$H$22,0))),"","Reviewer missing; ")&amp;IF(AND(ISNUMBER(R15),R15&gt;0,R15&lt;TODAY()+1),"","Review date missing/invalid/future; ")&amp;IF(AND(LEN(UPPER(TRIM(CLEAN(SUBSTITUTE(S15,CHAR(160)," ")))))&gt;0,LEFT(UPPER(TRIM(S15)),10)&lt;&gt;"UNRESOLVED",ISERROR(MATCH(UPPER(TRIM(CLEAN(SUBSTITUTE(S15,CHAR(160)," ")))),Start!$H$6:$H$22,0))),"","Review disposition missing; ")&amp;""),IF(OR(L15="Not examined",L15="Evidence requested"),"Examination pending",IF(LEN(IF(AND(LEN(UPPER(TRIM(CLEAN(SUBSTITUTE(D15,CHAR(160)," ")))))&gt;0,LEFT(UPPER(TRIM(D15)),10)&lt;&gt;"UNRESOLVED",ISERROR(MATCH(UPPER(TRIM(CLEAN(SUBSTITUTE(D15,CHAR(160)," ")))),Start!$H$6:$H$22,0))),"","Criterion missing; ")&amp;IF(AND(LEN(UPPER(TRIM(CLEAN(SUBSTITUTE(I15,CHAR(160)," ")))))&gt;0,LEFT(UPPER(TRIM(I15)),10)&lt;&gt;"UNRESOLVED",ISERROR(MATCH(UPPER(TRIM(CLEAN(SUBSTITUTE(I15,CHAR(160)," ")))),Start!$H$6:$H$22,0))),"","Population/period missing; ")&amp;IF(AND(LEN(UPPER(TRIM(CLEAN(SUBSTITUTE(J15,CHAR(160)," ")))))&gt;0,LEFT(UPPER(TRIM(J15)),10)&lt;&gt;"UNRESOLVED",ISERROR(MATCH(UPPER(TRIM(CLEAN(SUBSTITUTE(J15,CHAR(160)," ")))),Start!$H$6:$H$22,0))),"","Sample IDs/count missing; ")&amp;IF(AND(LEN(UPPER(TRIM(CLEAN(SUBSTITUTE(N15,CHAR(160)," ")))))&gt;0,LEFT(UPPER(TRIM(N15)),10)&lt;&gt;"UNRESOLVED",ISERROR(MATCH(UPPER(TRIM(CLEAN(SUBSTITUTE(N15,CHAR(160)," ")))),Start!$H$6:$H$22,0))),"","Sample rationale missing; ")&amp;IF(AND(LEN(UPPER(TRIM(CLEAN(SUBSTITUTE(K15,CHAR(160)," ")))))&gt;0,LEFT(UPPER(TRIM(K15)),10)&lt;&gt;"UNRESOLVED",ISERROR(MATCH(UPPER(TRIM(CLEAN(SUBSTITUTE(K15,CHAR(160)," ")))),Start!$H$6:$H$22,0))),"","Method missing; ")&amp;IF(AND(LEN(UPPER(TRIM(CLEAN(SUBSTITUTE(O15,CHAR(160)," ")))))&gt;0,LEFT(UPPER(TRIM(O15)),10)&lt;&gt;"UNRESOLVED",ISERROR(MATCH(UPPER(TRIM(CLEAN(SUBSTITUTE(O15,CHAR(160)," ")))),Start!$H$6:$H$22,0))),"","Observations missing; ")&amp;IF(AND(LEN(UPPER(TRIM(CLEAN(SUBSTITUTE(M15,CHAR(160)," ")))))&gt;0,LEFT(UPPER(TRIM(M15)),10)&lt;&gt;"UNRESOLVED",ISERROR(MATCH(UPPER(TRIM(CLEAN(SUBSTITUTE(M15,CHAR(160)," ")))),Start!$H$6:$H$22,0))),"","Evidence references missing; ")&amp;IF(AND(LEN(UPPER(TRIM(CLEAN(SUBSTITUTE(P15,CHAR(160)," ")))))&gt;0,LEFT(UPPER(TRIM(P15)),10)&lt;&gt;"UNRESOLVED",ISERROR(MATCH(UPPER(TRIM(CLEAN(SUBSTITUTE(P15,CHAR(160)," ")))),Start!$H$6:$H$22,0))),"","Reviewer missing; ")&amp;IF(AND(ISNUMBER(Q15),Q15&gt;0,Q15&lt;TODAY()+1),"","Execution date missing/invalid/future; ")&amp;IF(AND(ISNUMBER(R15),R15&gt;0,R15&lt;TODAY()+1),"","Review date missing/invalid/future; ")&amp;IF(AND(LEN(UPPER(TRIM(CLEAN(SUBSTITUTE(S15,CHAR(160)," ")))))&gt;0,LEFT(UPPER(TRIM(S15)),10)&lt;&gt;"UNRESOLVED",ISERROR(MATCH(UPPER(TRIM(CLEAN(SUBSTITUTE(S15,CHAR(160)," ")))),Start!$H$6:$H$22,0))),"","Review disposition missing; ")&amp;IF(AND(LEN(UPPER(TRIM(CLEAN(SUBSTITUTE(T15,CHAR(160)," ")))))&gt;0,LEFT(UPPER(TRIM(T15)),10)&lt;&gt;"UNRESOLVED",ISERROR(MATCH(UPPER(TRIM(CLEAN(SUBSTITUTE(T15,CHAR(160)," ")))),Start!$H$6:$H$22,0))),"","Permit or records-only basis missing; ")&amp;IF(AND(LEN(UPPER(TRIM(CLEAN(SUBSTITUTE(U15,CHAR(160)," ")))))&gt;0,LEFT(UPPER(TRIM(U15)),10)&lt;&gt;"UNRESOLVED",ISERROR(MATCH(UPPER(TRIM(CLEAN(SUBSTITUTE(U15,CHAR(160)," ")))),Start!$H$6:$H$22,0))),"","Actual examiner missing; ")&amp;IF(AND(ISNUMBER(Q15),ISNUMBER(R15),R15&lt;Q15),"Review precedes execution; ",""))=0,"Documentation recorded; review required",IF(AND(LEN(UPPER(TRIM(CLEAN(SUBSTITUTE(D15,CHAR(160)," ")))))&gt;0,LEFT(UPPER(TRIM(D15)),10)&lt;&gt;"UNRESOLVED",ISERROR(MATCH(UPPER(TRIM(CLEAN(SUBSTITUTE(D15,CHAR(160)," ")))),Start!$H$6:$H$22,0))),"","Criterion missing; ")&amp;IF(AND(LEN(UPPER(TRIM(CLEAN(SUBSTITUTE(I15,CHAR(160)," ")))))&gt;0,LEFT(UPPER(TRIM(I15)),10)&lt;&gt;"UNRESOLVED",ISERROR(MATCH(UPPER(TRIM(CLEAN(SUBSTITUTE(I15,CHAR(160)," ")))),Start!$H$6:$H$22,0))),"","Population/period missing; ")&amp;IF(AND(LEN(UPPER(TRIM(CLEAN(SUBSTITUTE(J15,CHAR(160)," ")))))&gt;0,LEFT(UPPER(TRIM(J15)),10)&lt;&gt;"UNRESOLVED",ISERROR(MATCH(UPPER(TRIM(CLEAN(SUBSTITUTE(J15,CHAR(160)," ")))),Start!$H$6:$H$22,0))),"","Sample IDs/count missing; ")&amp;IF(AND(LEN(UPPER(TRIM(CLEAN(SUBSTITUTE(N15,CHAR(160)," ")))))&gt;0,LEFT(UPPER(TRIM(N15)),10)&lt;&gt;"UNRESOLVED",ISERROR(MATCH(UPPER(TRIM(CLEAN(SUBSTITUTE(N15,CHAR(160)," ")))),Start!$H$6:$H$22,0))),"","Sample rationale missing; ")&amp;IF(AND(LEN(UPPER(TRIM(CLEAN(SUBSTITUTE(K15,CHAR(160)," ")))))&gt;0,LEFT(UPPER(TRIM(K15)),10)&lt;&gt;"UNRESOLVED",ISERROR(MATCH(UPPER(TRIM(CLEAN(SUBSTITUTE(K15,CHAR(160)," ")))),Start!$H$6:$H$22,0))),"","Method missing; ")&amp;IF(AND(LEN(UPPER(TRIM(CLEAN(SUBSTITUTE(O15,CHAR(160)," ")))))&gt;0,LEFT(UPPER(TRIM(O15)),10)&lt;&gt;"UNRESOLVED",ISERROR(MATCH(UPPER(TRIM(CLEAN(SUBSTITUTE(O15,CHAR(160)," ")))),Start!$H$6:$H$22,0))),"","Observations missing; ")&amp;IF(AND(LEN(UPPER(TRIM(CLEAN(SUBSTITUTE(M15,CHAR(160)," ")))))&gt;0,LEFT(UPPER(TRIM(M15)),10)&lt;&gt;"UNRESOLVED",ISERROR(MATCH(UPPER(TRIM(CLEAN(SUBSTITUTE(M15,CHAR(160)," ")))),Start!$H$6:$H$22,0))),"","Evidence references missing; ")&amp;IF(AND(LEN(UPPER(TRIM(CLEAN(SUBSTITUTE(P15,CHAR(160)," ")))))&gt;0,LEFT(UPPER(TRIM(P15)),10)&lt;&gt;"UNRESOLVED",ISERROR(MATCH(UPPER(TRIM(CLEAN(SUBSTITUTE(P15,CHAR(160)," ")))),Start!$H$6:$H$22,0))),"","Reviewer missing; ")&amp;IF(AND(ISNUMBER(Q15),Q15&gt;0,Q15&lt;TODAY()+1),"","Execution date missing/invalid/future; ")&amp;IF(AND(ISNUMBER(R15),R15&gt;0,R15&lt;TODAY()+1),"","Review date missing/invalid/future; ")&amp;IF(AND(LEN(UPPER(TRIM(CLEAN(SUBSTITUTE(S15,CHAR(160)," ")))))&gt;0,LEFT(UPPER(TRIM(S15)),10)&lt;&gt;"UNRESOLVED",ISERROR(MATCH(UPPER(TRIM(CLEAN(SUBSTITUTE(S15,CHAR(160)," ")))),Start!$H$6:$H$22,0))),"","Review disposition missing; ")&amp;IF(AND(LEN(UPPER(TRIM(CLEAN(SUBSTITUTE(T15,CHAR(160)," ")))))&gt;0,LEFT(UPPER(TRIM(T15)),10)&lt;&gt;"UNRESOLVED",ISERROR(MATCH(UPPER(TRIM(CLEAN(SUBSTITUTE(T15,CHAR(160)," ")))),Start!$H$6:$H$22,0))),"","Permit or records-only basis missing; ")&amp;IF(AND(LEN(UPPER(TRIM(CLEAN(SUBSTITUTE(U15,CHAR(160)," ")))))&gt;0,LEFT(UPPER(TRIM(U15)),10)&lt;&gt;"UNRESOLVED",ISERROR(MATCH(UPPER(TRIM(CLEAN(SUBSTITUTE(U15,CHAR(160)," ")))),Start!$H$6:$H$22,0))),"","Actual examiner missing; ")&amp;IF(AND(ISNUMBER(Q15),ISNUMBER(R15),R15&lt;Q15),"Review precedes execution; ","")))),"Invalid status; use a listed value")</f>
        <v>Examination pending</v>
      </c>
    </row>
    <row r="16" ht="55" customHeight="1">
      <c r="A16" s="58" t="str">
        <v>P04</v>
      </c>
      <c r="B16" s="58" t="str">
        <v>PSC</v>
      </c>
      <c r="C16" s="58" t="str">
        <v>Customer data segregation and masking</v>
      </c>
      <c r="D16" s="58" t="str">
        <v>1200.18(a)(4),1200.3(a)(13),1200.7(c)</v>
      </c>
      <c r="E16" s="58" t="inlineStr">
        <is>
          <t xml:space="preserve">Trace billing and identifiable consumption data through approved access paths. Examine logical separation, exports, nonproduction masking and least privilege views. Use approved synthetic accounts to demonstrate.</t>
        </is>
      </c>
      <c r="F16" s="58" t="inlineStr">
        <is>
          <t xml:space="preserve">Path diagram, role to field map, masking policy and test evidence</t>
        </is>
      </c>
      <c r="G16" s="58" t="inlineStr">
        <is>
          <t xml:space="preserve">Document accessible data and bypasses. Confirm isolation and masking with configuration and traffic evidence.</t>
        </is>
      </c>
      <c r="H16" s="58" t="str">
        <v>Technical lead</v>
      </c>
      <c r="I16" s="61"/>
      <c r="J16" s="61"/>
      <c r="K16" s="61"/>
      <c r="L16" s="61" t="str">
        <v>Not examined</v>
      </c>
      <c r="M16" s="61"/>
      <c r="N16" s="61"/>
      <c r="O16" s="61"/>
      <c r="P16" s="61"/>
      <c r="Q16" s="62"/>
      <c r="R16" s="62"/>
      <c r="S16" s="61"/>
      <c r="T16" s="61"/>
      <c r="U16" s="61" t="str"/>
      <c r="V16" s="63" t="str">
        <f>IF(OR(EXACT(L16,"Not examined"),EXACT(L16,"Evidence requested"),EXACT(L16,"Supported"),EXACT(L16,"Exception found"),EXACT(L16,"Not applicable with basis")),IF(L16="Not applicable with basis",IF(LEN(IF(AND(LEN(UPPER(TRIM(CLEAN(SUBSTITUTE(M16,CHAR(160)," ")))))&gt;0,LEFT(UPPER(TRIM(M16)),10)&lt;&gt;"UNRESOLVED",ISERROR(MATCH(UPPER(TRIM(CLEAN(SUBSTITUTE(M16,CHAR(160)," ")))),Start!$H$6:$H$22,0))),"","Exclusion basis/evidence missing; ")&amp;IF(AND(LEN(UPPER(TRIM(CLEAN(SUBSTITUTE(P16,CHAR(160)," ")))))&gt;0,LEFT(UPPER(TRIM(P16)),10)&lt;&gt;"UNRESOLVED",ISERROR(MATCH(UPPER(TRIM(CLEAN(SUBSTITUTE(P16,CHAR(160)," ")))),Start!$H$6:$H$22,0))),"","Reviewer missing; ")&amp;IF(AND(ISNUMBER(R16),R16&gt;0,R16&lt;TODAY()+1),"","Review date missing/invalid/future; ")&amp;IF(AND(LEN(UPPER(TRIM(CLEAN(SUBSTITUTE(S16,CHAR(160)," ")))))&gt;0,LEFT(UPPER(TRIM(S16)),10)&lt;&gt;"UNRESOLVED",ISERROR(MATCH(UPPER(TRIM(CLEAN(SUBSTITUTE(S16,CHAR(160)," ")))),Start!$H$6:$H$22,0))),"","Review disposition missing; ")&amp;"")=0,"Documentation recorded; review required",IF(AND(LEN(UPPER(TRIM(CLEAN(SUBSTITUTE(M16,CHAR(160)," ")))))&gt;0,LEFT(UPPER(TRIM(M16)),10)&lt;&gt;"UNRESOLVED",ISERROR(MATCH(UPPER(TRIM(CLEAN(SUBSTITUTE(M16,CHAR(160)," ")))),Start!$H$6:$H$22,0))),"","Exclusion basis/evidence missing; ")&amp;IF(AND(LEN(UPPER(TRIM(CLEAN(SUBSTITUTE(P16,CHAR(160)," ")))))&gt;0,LEFT(UPPER(TRIM(P16)),10)&lt;&gt;"UNRESOLVED",ISERROR(MATCH(UPPER(TRIM(CLEAN(SUBSTITUTE(P16,CHAR(160)," ")))),Start!$H$6:$H$22,0))),"","Reviewer missing; ")&amp;IF(AND(ISNUMBER(R16),R16&gt;0,R16&lt;TODAY()+1),"","Review date missing/invalid/future; ")&amp;IF(AND(LEN(UPPER(TRIM(CLEAN(SUBSTITUTE(S16,CHAR(160)," ")))))&gt;0,LEFT(UPPER(TRIM(S16)),10)&lt;&gt;"UNRESOLVED",ISERROR(MATCH(UPPER(TRIM(CLEAN(SUBSTITUTE(S16,CHAR(160)," ")))),Start!$H$6:$H$22,0))),"","Review disposition missing; ")&amp;""),IF(OR(L16="Not examined",L16="Evidence requested"),"Examination pending",IF(LEN(IF(AND(LEN(UPPER(TRIM(CLEAN(SUBSTITUTE(D16,CHAR(160)," ")))))&gt;0,LEFT(UPPER(TRIM(D16)),10)&lt;&gt;"UNRESOLVED",ISERROR(MATCH(UPPER(TRIM(CLEAN(SUBSTITUTE(D16,CHAR(160)," ")))),Start!$H$6:$H$22,0))),"","Criterion missing; ")&amp;IF(AND(LEN(UPPER(TRIM(CLEAN(SUBSTITUTE(I16,CHAR(160)," ")))))&gt;0,LEFT(UPPER(TRIM(I16)),10)&lt;&gt;"UNRESOLVED",ISERROR(MATCH(UPPER(TRIM(CLEAN(SUBSTITUTE(I16,CHAR(160)," ")))),Start!$H$6:$H$22,0))),"","Population/period missing; ")&amp;IF(AND(LEN(UPPER(TRIM(CLEAN(SUBSTITUTE(J16,CHAR(160)," ")))))&gt;0,LEFT(UPPER(TRIM(J16)),10)&lt;&gt;"UNRESOLVED",ISERROR(MATCH(UPPER(TRIM(CLEAN(SUBSTITUTE(J16,CHAR(160)," ")))),Start!$H$6:$H$22,0))),"","Sample IDs/count missing; ")&amp;IF(AND(LEN(UPPER(TRIM(CLEAN(SUBSTITUTE(N16,CHAR(160)," ")))))&gt;0,LEFT(UPPER(TRIM(N16)),10)&lt;&gt;"UNRESOLVED",ISERROR(MATCH(UPPER(TRIM(CLEAN(SUBSTITUTE(N16,CHAR(160)," ")))),Start!$H$6:$H$22,0))),"","Sample rationale missing; ")&amp;IF(AND(LEN(UPPER(TRIM(CLEAN(SUBSTITUTE(K16,CHAR(160)," ")))))&gt;0,LEFT(UPPER(TRIM(K16)),10)&lt;&gt;"UNRESOLVED",ISERROR(MATCH(UPPER(TRIM(CLEAN(SUBSTITUTE(K16,CHAR(160)," ")))),Start!$H$6:$H$22,0))),"","Method missing; ")&amp;IF(AND(LEN(UPPER(TRIM(CLEAN(SUBSTITUTE(O16,CHAR(160)," ")))))&gt;0,LEFT(UPPER(TRIM(O16)),10)&lt;&gt;"UNRESOLVED",ISERROR(MATCH(UPPER(TRIM(CLEAN(SUBSTITUTE(O16,CHAR(160)," ")))),Start!$H$6:$H$22,0))),"","Observations missing; ")&amp;IF(AND(LEN(UPPER(TRIM(CLEAN(SUBSTITUTE(M16,CHAR(160)," ")))))&gt;0,LEFT(UPPER(TRIM(M16)),10)&lt;&gt;"UNRESOLVED",ISERROR(MATCH(UPPER(TRIM(CLEAN(SUBSTITUTE(M16,CHAR(160)," ")))),Start!$H$6:$H$22,0))),"","Evidence references missing; ")&amp;IF(AND(LEN(UPPER(TRIM(CLEAN(SUBSTITUTE(P16,CHAR(160)," ")))))&gt;0,LEFT(UPPER(TRIM(P16)),10)&lt;&gt;"UNRESOLVED",ISERROR(MATCH(UPPER(TRIM(CLEAN(SUBSTITUTE(P16,CHAR(160)," ")))),Start!$H$6:$H$22,0))),"","Reviewer missing; ")&amp;IF(AND(ISNUMBER(Q16),Q16&gt;0,Q16&lt;TODAY()+1),"","Execution date missing/invalid/future; ")&amp;IF(AND(ISNUMBER(R16),R16&gt;0,R16&lt;TODAY()+1),"","Review date missing/invalid/future; ")&amp;IF(AND(LEN(UPPER(TRIM(CLEAN(SUBSTITUTE(S16,CHAR(160)," ")))))&gt;0,LEFT(UPPER(TRIM(S16)),10)&lt;&gt;"UNRESOLVED",ISERROR(MATCH(UPPER(TRIM(CLEAN(SUBSTITUTE(S16,CHAR(160)," ")))),Start!$H$6:$H$22,0))),"","Review disposition missing; ")&amp;IF(AND(LEN(UPPER(TRIM(CLEAN(SUBSTITUTE(T16,CHAR(160)," ")))))&gt;0,LEFT(UPPER(TRIM(T16)),10)&lt;&gt;"UNRESOLVED",ISERROR(MATCH(UPPER(TRIM(CLEAN(SUBSTITUTE(T16,CHAR(160)," ")))),Start!$H$6:$H$22,0))),"","Permit or records-only basis missing; ")&amp;IF(AND(LEN(UPPER(TRIM(CLEAN(SUBSTITUTE(U16,CHAR(160)," ")))))&gt;0,LEFT(UPPER(TRIM(U16)),10)&lt;&gt;"UNRESOLVED",ISERROR(MATCH(UPPER(TRIM(CLEAN(SUBSTITUTE(U16,CHAR(160)," ")))),Start!$H$6:$H$22,0))),"","Actual examiner missing; ")&amp;IF(AND(ISNUMBER(Q16),ISNUMBER(R16),R16&lt;Q16),"Review precedes execution; ",""))=0,"Documentation recorded; review required",IF(AND(LEN(UPPER(TRIM(CLEAN(SUBSTITUTE(D16,CHAR(160)," ")))))&gt;0,LEFT(UPPER(TRIM(D16)),10)&lt;&gt;"UNRESOLVED",ISERROR(MATCH(UPPER(TRIM(CLEAN(SUBSTITUTE(D16,CHAR(160)," ")))),Start!$H$6:$H$22,0))),"","Criterion missing; ")&amp;IF(AND(LEN(UPPER(TRIM(CLEAN(SUBSTITUTE(I16,CHAR(160)," ")))))&gt;0,LEFT(UPPER(TRIM(I16)),10)&lt;&gt;"UNRESOLVED",ISERROR(MATCH(UPPER(TRIM(CLEAN(SUBSTITUTE(I16,CHAR(160)," ")))),Start!$H$6:$H$22,0))),"","Population/period missing; ")&amp;IF(AND(LEN(UPPER(TRIM(CLEAN(SUBSTITUTE(J16,CHAR(160)," ")))))&gt;0,LEFT(UPPER(TRIM(J16)),10)&lt;&gt;"UNRESOLVED",ISERROR(MATCH(UPPER(TRIM(CLEAN(SUBSTITUTE(J16,CHAR(160)," ")))),Start!$H$6:$H$22,0))),"","Sample IDs/count missing; ")&amp;IF(AND(LEN(UPPER(TRIM(CLEAN(SUBSTITUTE(N16,CHAR(160)," ")))))&gt;0,LEFT(UPPER(TRIM(N16)),10)&lt;&gt;"UNRESOLVED",ISERROR(MATCH(UPPER(TRIM(CLEAN(SUBSTITUTE(N16,CHAR(160)," ")))),Start!$H$6:$H$22,0))),"","Sample rationale missing; ")&amp;IF(AND(LEN(UPPER(TRIM(CLEAN(SUBSTITUTE(K16,CHAR(160)," ")))))&gt;0,LEFT(UPPER(TRIM(K16)),10)&lt;&gt;"UNRESOLVED",ISERROR(MATCH(UPPER(TRIM(CLEAN(SUBSTITUTE(K16,CHAR(160)," ")))),Start!$H$6:$H$22,0))),"","Method missing; ")&amp;IF(AND(LEN(UPPER(TRIM(CLEAN(SUBSTITUTE(O16,CHAR(160)," ")))))&gt;0,LEFT(UPPER(TRIM(O16)),10)&lt;&gt;"UNRESOLVED",ISERROR(MATCH(UPPER(TRIM(CLEAN(SUBSTITUTE(O16,CHAR(160)," ")))),Start!$H$6:$H$22,0))),"","Observations missing; ")&amp;IF(AND(LEN(UPPER(TRIM(CLEAN(SUBSTITUTE(M16,CHAR(160)," ")))))&gt;0,LEFT(UPPER(TRIM(M16)),10)&lt;&gt;"UNRESOLVED",ISERROR(MATCH(UPPER(TRIM(CLEAN(SUBSTITUTE(M16,CHAR(160)," ")))),Start!$H$6:$H$22,0))),"","Evidence references missing; ")&amp;IF(AND(LEN(UPPER(TRIM(CLEAN(SUBSTITUTE(P16,CHAR(160)," ")))))&gt;0,LEFT(UPPER(TRIM(P16)),10)&lt;&gt;"UNRESOLVED",ISERROR(MATCH(UPPER(TRIM(CLEAN(SUBSTITUTE(P16,CHAR(160)," ")))),Start!$H$6:$H$22,0))),"","Reviewer missing; ")&amp;IF(AND(ISNUMBER(Q16),Q16&gt;0,Q16&lt;TODAY()+1),"","Execution date missing/invalid/future; ")&amp;IF(AND(ISNUMBER(R16),R16&gt;0,R16&lt;TODAY()+1),"","Review date missing/invalid/future; ")&amp;IF(AND(LEN(UPPER(TRIM(CLEAN(SUBSTITUTE(S16,CHAR(160)," ")))))&gt;0,LEFT(UPPER(TRIM(S16)),10)&lt;&gt;"UNRESOLVED",ISERROR(MATCH(UPPER(TRIM(CLEAN(SUBSTITUTE(S16,CHAR(160)," ")))),Start!$H$6:$H$22,0))),"","Review disposition missing; ")&amp;IF(AND(LEN(UPPER(TRIM(CLEAN(SUBSTITUTE(T16,CHAR(160)," ")))))&gt;0,LEFT(UPPER(TRIM(T16)),10)&lt;&gt;"UNRESOLVED",ISERROR(MATCH(UPPER(TRIM(CLEAN(SUBSTITUTE(T16,CHAR(160)," ")))),Start!$H$6:$H$22,0))),"","Permit or records-only basis missing; ")&amp;IF(AND(LEN(UPPER(TRIM(CLEAN(SUBSTITUTE(U16,CHAR(160)," ")))))&gt;0,LEFT(UPPER(TRIM(U16)),10)&lt;&gt;"UNRESOLVED",ISERROR(MATCH(UPPER(TRIM(CLEAN(SUBSTITUTE(U16,CHAR(160)," ")))),Start!$H$6:$H$22,0))),"","Actual examiner missing; ")&amp;IF(AND(ISNUMBER(Q16),ISNUMBER(R16),R16&lt;Q16),"Review precedes execution; ","")))),"Invalid status; use a listed value")</f>
        <v>Examination pending</v>
      </c>
    </row>
    <row r="17" ht="55" customHeight="1">
      <c r="A17" s="56" t="str">
        <v>P05</v>
      </c>
      <c r="B17" s="56" t="str">
        <v>PSC</v>
      </c>
      <c r="C17" s="56" t="str">
        <v>Training and employee awareness</v>
      </c>
      <c r="D17" s="56" t="str">
        <v>1200.18(a)(5),1200.14(b)</v>
      </c>
      <c r="E17" s="56" t="str">
        <v>Reconcile the personnel roster with annual training completion after transition. Check content against current assessment risks, contractor handling duties and social engineering. Interview designated responders.</v>
      </c>
      <c r="F17" s="56" t="str">
        <v>Roster denominator, completion exceptions, content version and escalation demonstration</v>
      </c>
      <c r="G17" s="56" t="inlineStr">
        <is>
          <t xml:space="preserve">Failures have owners. Measure comprehension and control effectiveness directly.</t>
        </is>
      </c>
      <c r="H17" s="56" t="str">
        <v>Security training owner</v>
      </c>
      <c r="I17" s="61"/>
      <c r="J17" s="61"/>
      <c r="K17" s="61"/>
      <c r="L17" s="61" t="str">
        <v>Not examined</v>
      </c>
      <c r="M17" s="61"/>
      <c r="N17" s="61"/>
      <c r="O17" s="61"/>
      <c r="P17" s="61"/>
      <c r="Q17" s="62"/>
      <c r="R17" s="62"/>
      <c r="S17" s="61"/>
      <c r="T17" s="61"/>
      <c r="U17" s="61" t="str"/>
      <c r="V17" s="63" t="str">
        <f>IF(OR(EXACT(L17,"Not examined"),EXACT(L17,"Evidence requested"),EXACT(L17,"Supported"),EXACT(L17,"Exception found"),EXACT(L17,"Not applicable with basis")),IF(L17="Not applicable with basis",IF(LEN(IF(AND(LEN(UPPER(TRIM(CLEAN(SUBSTITUTE(M17,CHAR(160)," ")))))&gt;0,LEFT(UPPER(TRIM(M17)),10)&lt;&gt;"UNRESOLVED",ISERROR(MATCH(UPPER(TRIM(CLEAN(SUBSTITUTE(M17,CHAR(160)," ")))),Start!$H$6:$H$22,0))),"","Exclusion basis/evidence missing; ")&amp;IF(AND(LEN(UPPER(TRIM(CLEAN(SUBSTITUTE(P17,CHAR(160)," ")))))&gt;0,LEFT(UPPER(TRIM(P17)),10)&lt;&gt;"UNRESOLVED",ISERROR(MATCH(UPPER(TRIM(CLEAN(SUBSTITUTE(P17,CHAR(160)," ")))),Start!$H$6:$H$22,0))),"","Reviewer missing; ")&amp;IF(AND(ISNUMBER(R17),R17&gt;0,R17&lt;TODAY()+1),"","Review date missing/invalid/future; ")&amp;IF(AND(LEN(UPPER(TRIM(CLEAN(SUBSTITUTE(S17,CHAR(160)," ")))))&gt;0,LEFT(UPPER(TRIM(S17)),10)&lt;&gt;"UNRESOLVED",ISERROR(MATCH(UPPER(TRIM(CLEAN(SUBSTITUTE(S17,CHAR(160)," ")))),Start!$H$6:$H$22,0))),"","Review disposition missing; ")&amp;"")=0,"Documentation recorded; review required",IF(AND(LEN(UPPER(TRIM(CLEAN(SUBSTITUTE(M17,CHAR(160)," ")))))&gt;0,LEFT(UPPER(TRIM(M17)),10)&lt;&gt;"UNRESOLVED",ISERROR(MATCH(UPPER(TRIM(CLEAN(SUBSTITUTE(M17,CHAR(160)," ")))),Start!$H$6:$H$22,0))),"","Exclusion basis/evidence missing; ")&amp;IF(AND(LEN(UPPER(TRIM(CLEAN(SUBSTITUTE(P17,CHAR(160)," ")))))&gt;0,LEFT(UPPER(TRIM(P17)),10)&lt;&gt;"UNRESOLVED",ISERROR(MATCH(UPPER(TRIM(CLEAN(SUBSTITUTE(P17,CHAR(160)," ")))),Start!$H$6:$H$22,0))),"","Reviewer missing; ")&amp;IF(AND(ISNUMBER(R17),R17&gt;0,R17&lt;TODAY()+1),"","Review date missing/invalid/future; ")&amp;IF(AND(LEN(UPPER(TRIM(CLEAN(SUBSTITUTE(S17,CHAR(160)," ")))))&gt;0,LEFT(UPPER(TRIM(S17)),10)&lt;&gt;"UNRESOLVED",ISERROR(MATCH(UPPER(TRIM(CLEAN(SUBSTITUTE(S17,CHAR(160)," ")))),Start!$H$6:$H$22,0))),"","Review disposition missing; ")&amp;""),IF(OR(L17="Not examined",L17="Evidence requested"),"Examination pending",IF(LEN(IF(AND(LEN(UPPER(TRIM(CLEAN(SUBSTITUTE(D17,CHAR(160)," ")))))&gt;0,LEFT(UPPER(TRIM(D17)),10)&lt;&gt;"UNRESOLVED",ISERROR(MATCH(UPPER(TRIM(CLEAN(SUBSTITUTE(D17,CHAR(160)," ")))),Start!$H$6:$H$22,0))),"","Criterion missing; ")&amp;IF(AND(LEN(UPPER(TRIM(CLEAN(SUBSTITUTE(I17,CHAR(160)," ")))))&gt;0,LEFT(UPPER(TRIM(I17)),10)&lt;&gt;"UNRESOLVED",ISERROR(MATCH(UPPER(TRIM(CLEAN(SUBSTITUTE(I17,CHAR(160)," ")))),Start!$H$6:$H$22,0))),"","Population/period missing; ")&amp;IF(AND(LEN(UPPER(TRIM(CLEAN(SUBSTITUTE(J17,CHAR(160)," ")))))&gt;0,LEFT(UPPER(TRIM(J17)),10)&lt;&gt;"UNRESOLVED",ISERROR(MATCH(UPPER(TRIM(CLEAN(SUBSTITUTE(J17,CHAR(160)," ")))),Start!$H$6:$H$22,0))),"","Sample IDs/count missing; ")&amp;IF(AND(LEN(UPPER(TRIM(CLEAN(SUBSTITUTE(N17,CHAR(160)," ")))))&gt;0,LEFT(UPPER(TRIM(N17)),10)&lt;&gt;"UNRESOLVED",ISERROR(MATCH(UPPER(TRIM(CLEAN(SUBSTITUTE(N17,CHAR(160)," ")))),Start!$H$6:$H$22,0))),"","Sample rationale missing; ")&amp;IF(AND(LEN(UPPER(TRIM(CLEAN(SUBSTITUTE(K17,CHAR(160)," ")))))&gt;0,LEFT(UPPER(TRIM(K17)),10)&lt;&gt;"UNRESOLVED",ISERROR(MATCH(UPPER(TRIM(CLEAN(SUBSTITUTE(K17,CHAR(160)," ")))),Start!$H$6:$H$22,0))),"","Method missing; ")&amp;IF(AND(LEN(UPPER(TRIM(CLEAN(SUBSTITUTE(O17,CHAR(160)," ")))))&gt;0,LEFT(UPPER(TRIM(O17)),10)&lt;&gt;"UNRESOLVED",ISERROR(MATCH(UPPER(TRIM(CLEAN(SUBSTITUTE(O17,CHAR(160)," ")))),Start!$H$6:$H$22,0))),"","Observations missing; ")&amp;IF(AND(LEN(UPPER(TRIM(CLEAN(SUBSTITUTE(M17,CHAR(160)," ")))))&gt;0,LEFT(UPPER(TRIM(M17)),10)&lt;&gt;"UNRESOLVED",ISERROR(MATCH(UPPER(TRIM(CLEAN(SUBSTITUTE(M17,CHAR(160)," ")))),Start!$H$6:$H$22,0))),"","Evidence references missing; ")&amp;IF(AND(LEN(UPPER(TRIM(CLEAN(SUBSTITUTE(P17,CHAR(160)," ")))))&gt;0,LEFT(UPPER(TRIM(P17)),10)&lt;&gt;"UNRESOLVED",ISERROR(MATCH(UPPER(TRIM(CLEAN(SUBSTITUTE(P17,CHAR(160)," ")))),Start!$H$6:$H$22,0))),"","Reviewer missing; ")&amp;IF(AND(ISNUMBER(Q17),Q17&gt;0,Q17&lt;TODAY()+1),"","Execution date missing/invalid/future; ")&amp;IF(AND(ISNUMBER(R17),R17&gt;0,R17&lt;TODAY()+1),"","Review date missing/invalid/future; ")&amp;IF(AND(LEN(UPPER(TRIM(CLEAN(SUBSTITUTE(S17,CHAR(160)," ")))))&gt;0,LEFT(UPPER(TRIM(S17)),10)&lt;&gt;"UNRESOLVED",ISERROR(MATCH(UPPER(TRIM(CLEAN(SUBSTITUTE(S17,CHAR(160)," ")))),Start!$H$6:$H$22,0))),"","Review disposition missing; ")&amp;IF(AND(LEN(UPPER(TRIM(CLEAN(SUBSTITUTE(T17,CHAR(160)," ")))))&gt;0,LEFT(UPPER(TRIM(T17)),10)&lt;&gt;"UNRESOLVED",ISERROR(MATCH(UPPER(TRIM(CLEAN(SUBSTITUTE(T17,CHAR(160)," ")))),Start!$H$6:$H$22,0))),"","Permit or records-only basis missing; ")&amp;IF(AND(LEN(UPPER(TRIM(CLEAN(SUBSTITUTE(U17,CHAR(160)," ")))))&gt;0,LEFT(UPPER(TRIM(U17)),10)&lt;&gt;"UNRESOLVED",ISERROR(MATCH(UPPER(TRIM(CLEAN(SUBSTITUTE(U17,CHAR(160)," ")))),Start!$H$6:$H$22,0))),"","Actual examiner missing; ")&amp;IF(AND(ISNUMBER(Q17),ISNUMBER(R17),R17&lt;Q17),"Review precedes execution; ",""))=0,"Documentation recorded; review required",IF(AND(LEN(UPPER(TRIM(CLEAN(SUBSTITUTE(D17,CHAR(160)," ")))))&gt;0,LEFT(UPPER(TRIM(D17)),10)&lt;&gt;"UNRESOLVED",ISERROR(MATCH(UPPER(TRIM(CLEAN(SUBSTITUTE(D17,CHAR(160)," ")))),Start!$H$6:$H$22,0))),"","Criterion missing; ")&amp;IF(AND(LEN(UPPER(TRIM(CLEAN(SUBSTITUTE(I17,CHAR(160)," ")))))&gt;0,LEFT(UPPER(TRIM(I17)),10)&lt;&gt;"UNRESOLVED",ISERROR(MATCH(UPPER(TRIM(CLEAN(SUBSTITUTE(I17,CHAR(160)," ")))),Start!$H$6:$H$22,0))),"","Population/period missing; ")&amp;IF(AND(LEN(UPPER(TRIM(CLEAN(SUBSTITUTE(J17,CHAR(160)," ")))))&gt;0,LEFT(UPPER(TRIM(J17)),10)&lt;&gt;"UNRESOLVED",ISERROR(MATCH(UPPER(TRIM(CLEAN(SUBSTITUTE(J17,CHAR(160)," ")))),Start!$H$6:$H$22,0))),"","Sample IDs/count missing; ")&amp;IF(AND(LEN(UPPER(TRIM(CLEAN(SUBSTITUTE(N17,CHAR(160)," ")))))&gt;0,LEFT(UPPER(TRIM(N17)),10)&lt;&gt;"UNRESOLVED",ISERROR(MATCH(UPPER(TRIM(CLEAN(SUBSTITUTE(N17,CHAR(160)," ")))),Start!$H$6:$H$22,0))),"","Sample rationale missing; ")&amp;IF(AND(LEN(UPPER(TRIM(CLEAN(SUBSTITUTE(K17,CHAR(160)," ")))))&gt;0,LEFT(UPPER(TRIM(K17)),10)&lt;&gt;"UNRESOLVED",ISERROR(MATCH(UPPER(TRIM(CLEAN(SUBSTITUTE(K17,CHAR(160)," ")))),Start!$H$6:$H$22,0))),"","Method missing; ")&amp;IF(AND(LEN(UPPER(TRIM(CLEAN(SUBSTITUTE(O17,CHAR(160)," ")))))&gt;0,LEFT(UPPER(TRIM(O17)),10)&lt;&gt;"UNRESOLVED",ISERROR(MATCH(UPPER(TRIM(CLEAN(SUBSTITUTE(O17,CHAR(160)," ")))),Start!$H$6:$H$22,0))),"","Observations missing; ")&amp;IF(AND(LEN(UPPER(TRIM(CLEAN(SUBSTITUTE(M17,CHAR(160)," ")))))&gt;0,LEFT(UPPER(TRIM(M17)),10)&lt;&gt;"UNRESOLVED",ISERROR(MATCH(UPPER(TRIM(CLEAN(SUBSTITUTE(M17,CHAR(160)," ")))),Start!$H$6:$H$22,0))),"","Evidence references missing; ")&amp;IF(AND(LEN(UPPER(TRIM(CLEAN(SUBSTITUTE(P17,CHAR(160)," ")))))&gt;0,LEFT(UPPER(TRIM(P17)),10)&lt;&gt;"UNRESOLVED",ISERROR(MATCH(UPPER(TRIM(CLEAN(SUBSTITUTE(P17,CHAR(160)," ")))),Start!$H$6:$H$22,0))),"","Reviewer missing; ")&amp;IF(AND(ISNUMBER(Q17),Q17&gt;0,Q17&lt;TODAY()+1),"","Execution date missing/invalid/future; ")&amp;IF(AND(ISNUMBER(R17),R17&gt;0,R17&lt;TODAY()+1),"","Review date missing/invalid/future; ")&amp;IF(AND(LEN(UPPER(TRIM(CLEAN(SUBSTITUTE(S17,CHAR(160)," ")))))&gt;0,LEFT(UPPER(TRIM(S17)),10)&lt;&gt;"UNRESOLVED",ISERROR(MATCH(UPPER(TRIM(CLEAN(SUBSTITUTE(S17,CHAR(160)," ")))),Start!$H$6:$H$22,0))),"","Review disposition missing; ")&amp;IF(AND(LEN(UPPER(TRIM(CLEAN(SUBSTITUTE(T17,CHAR(160)," ")))))&gt;0,LEFT(UPPER(TRIM(T17)),10)&lt;&gt;"UNRESOLVED",ISERROR(MATCH(UPPER(TRIM(CLEAN(SUBSTITUTE(T17,CHAR(160)," ")))),Start!$H$6:$H$22,0))),"","Permit or records-only basis missing; ")&amp;IF(AND(LEN(UPPER(TRIM(CLEAN(SUBSTITUTE(U17,CHAR(160)," ")))))&gt;0,LEFT(UPPER(TRIM(U17)),10)&lt;&gt;"UNRESOLVED",ISERROR(MATCH(UPPER(TRIM(CLEAN(SUBSTITUTE(U17,CHAR(160)," ")))),Start!$H$6:$H$22,0))),"","Actual examiner missing; ")&amp;IF(AND(ISNUMBER(Q17),ISNUMBER(R17),R17&lt;Q17),"Review precedes execution; ","")))),"Invalid status; use a listed value")</f>
        <v>Examination pending</v>
      </c>
    </row>
    <row r="18" ht="40" customHeight="1">
      <c r="A18" s="58" t="str">
        <v>P06</v>
      </c>
      <c r="B18" s="58" t="str">
        <v>PSC</v>
      </c>
      <c r="C18" s="58" t="str">
        <v>Vendor and consultant access</v>
      </c>
      <c r="D18" s="58" t="str">
        <v>1200.18(a)(6),1200.11,1200.12</v>
      </c>
      <c r="E18" s="58" t="str">
        <v>Reconcile third parties and affiliates. Trace provisioning, approval, MFA or written equivalent approval, expiry and revocation for support, billing and remote maintenance.</v>
      </c>
      <c r="F18" s="58" t="str">
        <v>Provider register, contracts, named access samples, review and termination evidence</v>
      </c>
      <c r="G18" s="58" t="str">
        <v>Accounts traceable to people and scope. Affiliate treatment follows Part 1200 policy even though its TPSP definition excludes affiliates.</v>
      </c>
      <c r="H18" s="58" t="str">
        <v>Vendor owner</v>
      </c>
      <c r="I18" s="61"/>
      <c r="J18" s="61"/>
      <c r="K18" s="61"/>
      <c r="L18" s="61" t="str">
        <v>Not examined</v>
      </c>
      <c r="M18" s="61"/>
      <c r="N18" s="61"/>
      <c r="O18" s="61"/>
      <c r="P18" s="61"/>
      <c r="Q18" s="62"/>
      <c r="R18" s="62"/>
      <c r="S18" s="61"/>
      <c r="T18" s="61"/>
      <c r="U18" s="61" t="str"/>
      <c r="V18" s="63" t="str">
        <f>IF(OR(EXACT(L18,"Not examined"),EXACT(L18,"Evidence requested"),EXACT(L18,"Supported"),EXACT(L18,"Exception found"),EXACT(L18,"Not applicable with basis")),IF(L18="Not applicable with basis",IF(LEN(IF(AND(LEN(UPPER(TRIM(CLEAN(SUBSTITUTE(M18,CHAR(160)," ")))))&gt;0,LEFT(UPPER(TRIM(M18)),10)&lt;&gt;"UNRESOLVED",ISERROR(MATCH(UPPER(TRIM(CLEAN(SUBSTITUTE(M18,CHAR(160)," ")))),Start!$H$6:$H$22,0))),"","Exclusion basis/evidence missing; ")&amp;IF(AND(LEN(UPPER(TRIM(CLEAN(SUBSTITUTE(P18,CHAR(160)," ")))))&gt;0,LEFT(UPPER(TRIM(P18)),10)&lt;&gt;"UNRESOLVED",ISERROR(MATCH(UPPER(TRIM(CLEAN(SUBSTITUTE(P18,CHAR(160)," ")))),Start!$H$6:$H$22,0))),"","Reviewer missing; ")&amp;IF(AND(ISNUMBER(R18),R18&gt;0,R18&lt;TODAY()+1),"","Review date missing/invalid/future; ")&amp;IF(AND(LEN(UPPER(TRIM(CLEAN(SUBSTITUTE(S18,CHAR(160)," ")))))&gt;0,LEFT(UPPER(TRIM(S18)),10)&lt;&gt;"UNRESOLVED",ISERROR(MATCH(UPPER(TRIM(CLEAN(SUBSTITUTE(S18,CHAR(160)," ")))),Start!$H$6:$H$22,0))),"","Review disposition missing; ")&amp;"")=0,"Documentation recorded; review required",IF(AND(LEN(UPPER(TRIM(CLEAN(SUBSTITUTE(M18,CHAR(160)," ")))))&gt;0,LEFT(UPPER(TRIM(M18)),10)&lt;&gt;"UNRESOLVED",ISERROR(MATCH(UPPER(TRIM(CLEAN(SUBSTITUTE(M18,CHAR(160)," ")))),Start!$H$6:$H$22,0))),"","Exclusion basis/evidence missing; ")&amp;IF(AND(LEN(UPPER(TRIM(CLEAN(SUBSTITUTE(P18,CHAR(160)," ")))))&gt;0,LEFT(UPPER(TRIM(P18)),10)&lt;&gt;"UNRESOLVED",ISERROR(MATCH(UPPER(TRIM(CLEAN(SUBSTITUTE(P18,CHAR(160)," ")))),Start!$H$6:$H$22,0))),"","Reviewer missing; ")&amp;IF(AND(ISNUMBER(R18),R18&gt;0,R18&lt;TODAY()+1),"","Review date missing/invalid/future; ")&amp;IF(AND(LEN(UPPER(TRIM(CLEAN(SUBSTITUTE(S18,CHAR(160)," ")))))&gt;0,LEFT(UPPER(TRIM(S18)),10)&lt;&gt;"UNRESOLVED",ISERROR(MATCH(UPPER(TRIM(CLEAN(SUBSTITUTE(S18,CHAR(160)," ")))),Start!$H$6:$H$22,0))),"","Review disposition missing; ")&amp;""),IF(OR(L18="Not examined",L18="Evidence requested"),"Examination pending",IF(LEN(IF(AND(LEN(UPPER(TRIM(CLEAN(SUBSTITUTE(D18,CHAR(160)," ")))))&gt;0,LEFT(UPPER(TRIM(D18)),10)&lt;&gt;"UNRESOLVED",ISERROR(MATCH(UPPER(TRIM(CLEAN(SUBSTITUTE(D18,CHAR(160)," ")))),Start!$H$6:$H$22,0))),"","Criterion missing; ")&amp;IF(AND(LEN(UPPER(TRIM(CLEAN(SUBSTITUTE(I18,CHAR(160)," ")))))&gt;0,LEFT(UPPER(TRIM(I18)),10)&lt;&gt;"UNRESOLVED",ISERROR(MATCH(UPPER(TRIM(CLEAN(SUBSTITUTE(I18,CHAR(160)," ")))),Start!$H$6:$H$22,0))),"","Population/period missing; ")&amp;IF(AND(LEN(UPPER(TRIM(CLEAN(SUBSTITUTE(J18,CHAR(160)," ")))))&gt;0,LEFT(UPPER(TRIM(J18)),10)&lt;&gt;"UNRESOLVED",ISERROR(MATCH(UPPER(TRIM(CLEAN(SUBSTITUTE(J18,CHAR(160)," ")))),Start!$H$6:$H$22,0))),"","Sample IDs/count missing; ")&amp;IF(AND(LEN(UPPER(TRIM(CLEAN(SUBSTITUTE(N18,CHAR(160)," ")))))&gt;0,LEFT(UPPER(TRIM(N18)),10)&lt;&gt;"UNRESOLVED",ISERROR(MATCH(UPPER(TRIM(CLEAN(SUBSTITUTE(N18,CHAR(160)," ")))),Start!$H$6:$H$22,0))),"","Sample rationale missing; ")&amp;IF(AND(LEN(UPPER(TRIM(CLEAN(SUBSTITUTE(K18,CHAR(160)," ")))))&gt;0,LEFT(UPPER(TRIM(K18)),10)&lt;&gt;"UNRESOLVED",ISERROR(MATCH(UPPER(TRIM(CLEAN(SUBSTITUTE(K18,CHAR(160)," ")))),Start!$H$6:$H$22,0))),"","Method missing; ")&amp;IF(AND(LEN(UPPER(TRIM(CLEAN(SUBSTITUTE(O18,CHAR(160)," ")))))&gt;0,LEFT(UPPER(TRIM(O18)),10)&lt;&gt;"UNRESOLVED",ISERROR(MATCH(UPPER(TRIM(CLEAN(SUBSTITUTE(O18,CHAR(160)," ")))),Start!$H$6:$H$22,0))),"","Observations missing; ")&amp;IF(AND(LEN(UPPER(TRIM(CLEAN(SUBSTITUTE(M18,CHAR(160)," ")))))&gt;0,LEFT(UPPER(TRIM(M18)),10)&lt;&gt;"UNRESOLVED",ISERROR(MATCH(UPPER(TRIM(CLEAN(SUBSTITUTE(M18,CHAR(160)," ")))),Start!$H$6:$H$22,0))),"","Evidence references missing; ")&amp;IF(AND(LEN(UPPER(TRIM(CLEAN(SUBSTITUTE(P18,CHAR(160)," ")))))&gt;0,LEFT(UPPER(TRIM(P18)),10)&lt;&gt;"UNRESOLVED",ISERROR(MATCH(UPPER(TRIM(CLEAN(SUBSTITUTE(P18,CHAR(160)," ")))),Start!$H$6:$H$22,0))),"","Reviewer missing; ")&amp;IF(AND(ISNUMBER(Q18),Q18&gt;0,Q18&lt;TODAY()+1),"","Execution date missing/invalid/future; ")&amp;IF(AND(ISNUMBER(R18),R18&gt;0,R18&lt;TODAY()+1),"","Review date missing/invalid/future; ")&amp;IF(AND(LEN(UPPER(TRIM(CLEAN(SUBSTITUTE(S18,CHAR(160)," ")))))&gt;0,LEFT(UPPER(TRIM(S18)),10)&lt;&gt;"UNRESOLVED",ISERROR(MATCH(UPPER(TRIM(CLEAN(SUBSTITUTE(S18,CHAR(160)," ")))),Start!$H$6:$H$22,0))),"","Review disposition missing; ")&amp;IF(AND(LEN(UPPER(TRIM(CLEAN(SUBSTITUTE(T18,CHAR(160)," ")))))&gt;0,LEFT(UPPER(TRIM(T18)),10)&lt;&gt;"UNRESOLVED",ISERROR(MATCH(UPPER(TRIM(CLEAN(SUBSTITUTE(T18,CHAR(160)," ")))),Start!$H$6:$H$22,0))),"","Permit or records-only basis missing; ")&amp;IF(AND(LEN(UPPER(TRIM(CLEAN(SUBSTITUTE(U18,CHAR(160)," ")))))&gt;0,LEFT(UPPER(TRIM(U18)),10)&lt;&gt;"UNRESOLVED",ISERROR(MATCH(UPPER(TRIM(CLEAN(SUBSTITUTE(U18,CHAR(160)," ")))),Start!$H$6:$H$22,0))),"","Actual examiner missing; ")&amp;IF(AND(ISNUMBER(Q18),ISNUMBER(R18),R18&lt;Q18),"Review precedes execution; ",""))=0,"Documentation recorded; review required",IF(AND(LEN(UPPER(TRIM(CLEAN(SUBSTITUTE(D18,CHAR(160)," ")))))&gt;0,LEFT(UPPER(TRIM(D18)),10)&lt;&gt;"UNRESOLVED",ISERROR(MATCH(UPPER(TRIM(CLEAN(SUBSTITUTE(D18,CHAR(160)," ")))),Start!$H$6:$H$22,0))),"","Criterion missing; ")&amp;IF(AND(LEN(UPPER(TRIM(CLEAN(SUBSTITUTE(I18,CHAR(160)," ")))))&gt;0,LEFT(UPPER(TRIM(I18)),10)&lt;&gt;"UNRESOLVED",ISERROR(MATCH(UPPER(TRIM(CLEAN(SUBSTITUTE(I18,CHAR(160)," ")))),Start!$H$6:$H$22,0))),"","Population/period missing; ")&amp;IF(AND(LEN(UPPER(TRIM(CLEAN(SUBSTITUTE(J18,CHAR(160)," ")))))&gt;0,LEFT(UPPER(TRIM(J18)),10)&lt;&gt;"UNRESOLVED",ISERROR(MATCH(UPPER(TRIM(CLEAN(SUBSTITUTE(J18,CHAR(160)," ")))),Start!$H$6:$H$22,0))),"","Sample IDs/count missing; ")&amp;IF(AND(LEN(UPPER(TRIM(CLEAN(SUBSTITUTE(N18,CHAR(160)," ")))))&gt;0,LEFT(UPPER(TRIM(N18)),10)&lt;&gt;"UNRESOLVED",ISERROR(MATCH(UPPER(TRIM(CLEAN(SUBSTITUTE(N18,CHAR(160)," ")))),Start!$H$6:$H$22,0))),"","Sample rationale missing; ")&amp;IF(AND(LEN(UPPER(TRIM(CLEAN(SUBSTITUTE(K18,CHAR(160)," ")))))&gt;0,LEFT(UPPER(TRIM(K18)),10)&lt;&gt;"UNRESOLVED",ISERROR(MATCH(UPPER(TRIM(CLEAN(SUBSTITUTE(K18,CHAR(160)," ")))),Start!$H$6:$H$22,0))),"","Method missing; ")&amp;IF(AND(LEN(UPPER(TRIM(CLEAN(SUBSTITUTE(O18,CHAR(160)," ")))))&gt;0,LEFT(UPPER(TRIM(O18)),10)&lt;&gt;"UNRESOLVED",ISERROR(MATCH(UPPER(TRIM(CLEAN(SUBSTITUTE(O18,CHAR(160)," ")))),Start!$H$6:$H$22,0))),"","Observations missing; ")&amp;IF(AND(LEN(UPPER(TRIM(CLEAN(SUBSTITUTE(M18,CHAR(160)," ")))))&gt;0,LEFT(UPPER(TRIM(M18)),10)&lt;&gt;"UNRESOLVED",ISERROR(MATCH(UPPER(TRIM(CLEAN(SUBSTITUTE(M18,CHAR(160)," ")))),Start!$H$6:$H$22,0))),"","Evidence references missing; ")&amp;IF(AND(LEN(UPPER(TRIM(CLEAN(SUBSTITUTE(P18,CHAR(160)," ")))))&gt;0,LEFT(UPPER(TRIM(P18)),10)&lt;&gt;"UNRESOLVED",ISERROR(MATCH(UPPER(TRIM(CLEAN(SUBSTITUTE(P18,CHAR(160)," ")))),Start!$H$6:$H$22,0))),"","Reviewer missing; ")&amp;IF(AND(ISNUMBER(Q18),Q18&gt;0,Q18&lt;TODAY()+1),"","Execution date missing/invalid/future; ")&amp;IF(AND(ISNUMBER(R18),R18&gt;0,R18&lt;TODAY()+1),"","Review date missing/invalid/future; ")&amp;IF(AND(LEN(UPPER(TRIM(CLEAN(SUBSTITUTE(S18,CHAR(160)," ")))))&gt;0,LEFT(UPPER(TRIM(S18)),10)&lt;&gt;"UNRESOLVED",ISERROR(MATCH(UPPER(TRIM(CLEAN(SUBSTITUTE(S18,CHAR(160)," ")))),Start!$H$6:$H$22,0))),"","Review disposition missing; ")&amp;IF(AND(LEN(UPPER(TRIM(CLEAN(SUBSTITUTE(T18,CHAR(160)," ")))))&gt;0,LEFT(UPPER(TRIM(T18)),10)&lt;&gt;"UNRESOLVED",ISERROR(MATCH(UPPER(TRIM(CLEAN(SUBSTITUTE(T18,CHAR(160)," ")))),Start!$H$6:$H$22,0))),"","Permit or records-only basis missing; ")&amp;IF(AND(LEN(UPPER(TRIM(CLEAN(SUBSTITUTE(U18,CHAR(160)," ")))))&gt;0,LEFT(UPPER(TRIM(U18)),10)&lt;&gt;"UNRESOLVED",ISERROR(MATCH(UPPER(TRIM(CLEAN(SUBSTITUTE(U18,CHAR(160)," ")))),Start!$H$6:$H$22,0))),"","Actual examiner missing; ")&amp;IF(AND(ISNUMBER(Q18),ISNUMBER(R18),R18&lt;Q18),"Review precedes execution; ","")))),"Invalid status; use a listed value")</f>
        <v>Examination pending</v>
      </c>
    </row>
    <row r="19" ht="55" customHeight="1">
      <c r="A19" s="56" t="str">
        <v>P07</v>
      </c>
      <c r="B19" s="56" t="str">
        <v>PSC</v>
      </c>
      <c r="C19" s="56" t="str">
        <v>Physical security of data systems</v>
      </c>
      <c r="D19" s="56" t="str">
        <v>1200.18(a)(7),1200.3(a)(10)</v>
      </c>
      <c r="E19" s="56" t="str">
        <v>Inspect sites holding customer data, including branch offices, print operations and approved hosting assurance. Reconcile visitor controls, privileged console access and media disposal.</v>
      </c>
      <c r="F19" s="56" t="str">
        <v>Access roster samples, visitor logs, exception approvals and disposal proof</v>
      </c>
      <c r="G19" s="56" t="inlineStr">
        <is>
          <t xml:space="preserve">Off site supplier controls have evidence and scope, not an assumed exemption.</t>
        </is>
      </c>
      <c r="H19" s="56" t="str">
        <v>Facilities owner</v>
      </c>
      <c r="I19" s="61"/>
      <c r="J19" s="61"/>
      <c r="K19" s="61"/>
      <c r="L19" s="61" t="str">
        <v>Not examined</v>
      </c>
      <c r="M19" s="61"/>
      <c r="N19" s="61"/>
      <c r="O19" s="61"/>
      <c r="P19" s="61"/>
      <c r="Q19" s="62"/>
      <c r="R19" s="62"/>
      <c r="S19" s="61"/>
      <c r="T19" s="61"/>
      <c r="U19" s="61" t="str"/>
      <c r="V19" s="63" t="str">
        <f>IF(OR(EXACT(L19,"Not examined"),EXACT(L19,"Evidence requested"),EXACT(L19,"Supported"),EXACT(L19,"Exception found"),EXACT(L19,"Not applicable with basis")),IF(L19="Not applicable with basis",IF(LEN(IF(AND(LEN(UPPER(TRIM(CLEAN(SUBSTITUTE(M19,CHAR(160)," ")))))&gt;0,LEFT(UPPER(TRIM(M19)),10)&lt;&gt;"UNRESOLVED",ISERROR(MATCH(UPPER(TRIM(CLEAN(SUBSTITUTE(M19,CHAR(160)," ")))),Start!$H$6:$H$22,0))),"","Exclusion basis/evidence missing; ")&amp;IF(AND(LEN(UPPER(TRIM(CLEAN(SUBSTITUTE(P19,CHAR(160)," ")))))&gt;0,LEFT(UPPER(TRIM(P19)),10)&lt;&gt;"UNRESOLVED",ISERROR(MATCH(UPPER(TRIM(CLEAN(SUBSTITUTE(P19,CHAR(160)," ")))),Start!$H$6:$H$22,0))),"","Reviewer missing; ")&amp;IF(AND(ISNUMBER(R19),R19&gt;0,R19&lt;TODAY()+1),"","Review date missing/invalid/future; ")&amp;IF(AND(LEN(UPPER(TRIM(CLEAN(SUBSTITUTE(S19,CHAR(160)," ")))))&gt;0,LEFT(UPPER(TRIM(S19)),10)&lt;&gt;"UNRESOLVED",ISERROR(MATCH(UPPER(TRIM(CLEAN(SUBSTITUTE(S19,CHAR(160)," ")))),Start!$H$6:$H$22,0))),"","Review disposition missing; ")&amp;"")=0,"Documentation recorded; review required",IF(AND(LEN(UPPER(TRIM(CLEAN(SUBSTITUTE(M19,CHAR(160)," ")))))&gt;0,LEFT(UPPER(TRIM(M19)),10)&lt;&gt;"UNRESOLVED",ISERROR(MATCH(UPPER(TRIM(CLEAN(SUBSTITUTE(M19,CHAR(160)," ")))),Start!$H$6:$H$22,0))),"","Exclusion basis/evidence missing; ")&amp;IF(AND(LEN(UPPER(TRIM(CLEAN(SUBSTITUTE(P19,CHAR(160)," ")))))&gt;0,LEFT(UPPER(TRIM(P19)),10)&lt;&gt;"UNRESOLVED",ISERROR(MATCH(UPPER(TRIM(CLEAN(SUBSTITUTE(P19,CHAR(160)," ")))),Start!$H$6:$H$22,0))),"","Reviewer missing; ")&amp;IF(AND(ISNUMBER(R19),R19&gt;0,R19&lt;TODAY()+1),"","Review date missing/invalid/future; ")&amp;IF(AND(LEN(UPPER(TRIM(CLEAN(SUBSTITUTE(S19,CHAR(160)," ")))))&gt;0,LEFT(UPPER(TRIM(S19)),10)&lt;&gt;"UNRESOLVED",ISERROR(MATCH(UPPER(TRIM(CLEAN(SUBSTITUTE(S19,CHAR(160)," ")))),Start!$H$6:$H$22,0))),"","Review disposition missing; ")&amp;""),IF(OR(L19="Not examined",L19="Evidence requested"),"Examination pending",IF(LEN(IF(AND(LEN(UPPER(TRIM(CLEAN(SUBSTITUTE(D19,CHAR(160)," ")))))&gt;0,LEFT(UPPER(TRIM(D19)),10)&lt;&gt;"UNRESOLVED",ISERROR(MATCH(UPPER(TRIM(CLEAN(SUBSTITUTE(D19,CHAR(160)," ")))),Start!$H$6:$H$22,0))),"","Criterion missing; ")&amp;IF(AND(LEN(UPPER(TRIM(CLEAN(SUBSTITUTE(I19,CHAR(160)," ")))))&gt;0,LEFT(UPPER(TRIM(I19)),10)&lt;&gt;"UNRESOLVED",ISERROR(MATCH(UPPER(TRIM(CLEAN(SUBSTITUTE(I19,CHAR(160)," ")))),Start!$H$6:$H$22,0))),"","Population/period missing; ")&amp;IF(AND(LEN(UPPER(TRIM(CLEAN(SUBSTITUTE(J19,CHAR(160)," ")))))&gt;0,LEFT(UPPER(TRIM(J19)),10)&lt;&gt;"UNRESOLVED",ISERROR(MATCH(UPPER(TRIM(CLEAN(SUBSTITUTE(J19,CHAR(160)," ")))),Start!$H$6:$H$22,0))),"","Sample IDs/count missing; ")&amp;IF(AND(LEN(UPPER(TRIM(CLEAN(SUBSTITUTE(N19,CHAR(160)," ")))))&gt;0,LEFT(UPPER(TRIM(N19)),10)&lt;&gt;"UNRESOLVED",ISERROR(MATCH(UPPER(TRIM(CLEAN(SUBSTITUTE(N19,CHAR(160)," ")))),Start!$H$6:$H$22,0))),"","Sample rationale missing; ")&amp;IF(AND(LEN(UPPER(TRIM(CLEAN(SUBSTITUTE(K19,CHAR(160)," ")))))&gt;0,LEFT(UPPER(TRIM(K19)),10)&lt;&gt;"UNRESOLVED",ISERROR(MATCH(UPPER(TRIM(CLEAN(SUBSTITUTE(K19,CHAR(160)," ")))),Start!$H$6:$H$22,0))),"","Method missing; ")&amp;IF(AND(LEN(UPPER(TRIM(CLEAN(SUBSTITUTE(O19,CHAR(160)," ")))))&gt;0,LEFT(UPPER(TRIM(O19)),10)&lt;&gt;"UNRESOLVED",ISERROR(MATCH(UPPER(TRIM(CLEAN(SUBSTITUTE(O19,CHAR(160)," ")))),Start!$H$6:$H$22,0))),"","Observations missing; ")&amp;IF(AND(LEN(UPPER(TRIM(CLEAN(SUBSTITUTE(M19,CHAR(160)," ")))))&gt;0,LEFT(UPPER(TRIM(M19)),10)&lt;&gt;"UNRESOLVED",ISERROR(MATCH(UPPER(TRIM(CLEAN(SUBSTITUTE(M19,CHAR(160)," ")))),Start!$H$6:$H$22,0))),"","Evidence references missing; ")&amp;IF(AND(LEN(UPPER(TRIM(CLEAN(SUBSTITUTE(P19,CHAR(160)," ")))))&gt;0,LEFT(UPPER(TRIM(P19)),10)&lt;&gt;"UNRESOLVED",ISERROR(MATCH(UPPER(TRIM(CLEAN(SUBSTITUTE(P19,CHAR(160)," ")))),Start!$H$6:$H$22,0))),"","Reviewer missing; ")&amp;IF(AND(ISNUMBER(Q19),Q19&gt;0,Q19&lt;TODAY()+1),"","Execution date missing/invalid/future; ")&amp;IF(AND(ISNUMBER(R19),R19&gt;0,R19&lt;TODAY()+1),"","Review date missing/invalid/future; ")&amp;IF(AND(LEN(UPPER(TRIM(CLEAN(SUBSTITUTE(S19,CHAR(160)," ")))))&gt;0,LEFT(UPPER(TRIM(S19)),10)&lt;&gt;"UNRESOLVED",ISERROR(MATCH(UPPER(TRIM(CLEAN(SUBSTITUTE(S19,CHAR(160)," ")))),Start!$H$6:$H$22,0))),"","Review disposition missing; ")&amp;IF(AND(LEN(UPPER(TRIM(CLEAN(SUBSTITUTE(T19,CHAR(160)," ")))))&gt;0,LEFT(UPPER(TRIM(T19)),10)&lt;&gt;"UNRESOLVED",ISERROR(MATCH(UPPER(TRIM(CLEAN(SUBSTITUTE(T19,CHAR(160)," ")))),Start!$H$6:$H$22,0))),"","Permit or records-only basis missing; ")&amp;IF(AND(LEN(UPPER(TRIM(CLEAN(SUBSTITUTE(U19,CHAR(160)," ")))))&gt;0,LEFT(UPPER(TRIM(U19)),10)&lt;&gt;"UNRESOLVED",ISERROR(MATCH(UPPER(TRIM(CLEAN(SUBSTITUTE(U19,CHAR(160)," ")))),Start!$H$6:$H$22,0))),"","Actual examiner missing; ")&amp;IF(AND(ISNUMBER(Q19),ISNUMBER(R19),R19&lt;Q19),"Review precedes execution; ",""))=0,"Documentation recorded; review required",IF(AND(LEN(UPPER(TRIM(CLEAN(SUBSTITUTE(D19,CHAR(160)," ")))))&gt;0,LEFT(UPPER(TRIM(D19)),10)&lt;&gt;"UNRESOLVED",ISERROR(MATCH(UPPER(TRIM(CLEAN(SUBSTITUTE(D19,CHAR(160)," ")))),Start!$H$6:$H$22,0))),"","Criterion missing; ")&amp;IF(AND(LEN(UPPER(TRIM(CLEAN(SUBSTITUTE(I19,CHAR(160)," ")))))&gt;0,LEFT(UPPER(TRIM(I19)),10)&lt;&gt;"UNRESOLVED",ISERROR(MATCH(UPPER(TRIM(CLEAN(SUBSTITUTE(I19,CHAR(160)," ")))),Start!$H$6:$H$22,0))),"","Population/period missing; ")&amp;IF(AND(LEN(UPPER(TRIM(CLEAN(SUBSTITUTE(J19,CHAR(160)," ")))))&gt;0,LEFT(UPPER(TRIM(J19)),10)&lt;&gt;"UNRESOLVED",ISERROR(MATCH(UPPER(TRIM(CLEAN(SUBSTITUTE(J19,CHAR(160)," ")))),Start!$H$6:$H$22,0))),"","Sample IDs/count missing; ")&amp;IF(AND(LEN(UPPER(TRIM(CLEAN(SUBSTITUTE(N19,CHAR(160)," ")))))&gt;0,LEFT(UPPER(TRIM(N19)),10)&lt;&gt;"UNRESOLVED",ISERROR(MATCH(UPPER(TRIM(CLEAN(SUBSTITUTE(N19,CHAR(160)," ")))),Start!$H$6:$H$22,0))),"","Sample rationale missing; ")&amp;IF(AND(LEN(UPPER(TRIM(CLEAN(SUBSTITUTE(K19,CHAR(160)," ")))))&gt;0,LEFT(UPPER(TRIM(K19)),10)&lt;&gt;"UNRESOLVED",ISERROR(MATCH(UPPER(TRIM(CLEAN(SUBSTITUTE(K19,CHAR(160)," ")))),Start!$H$6:$H$22,0))),"","Method missing; ")&amp;IF(AND(LEN(UPPER(TRIM(CLEAN(SUBSTITUTE(O19,CHAR(160)," ")))))&gt;0,LEFT(UPPER(TRIM(O19)),10)&lt;&gt;"UNRESOLVED",ISERROR(MATCH(UPPER(TRIM(CLEAN(SUBSTITUTE(O19,CHAR(160)," ")))),Start!$H$6:$H$22,0))),"","Observations missing; ")&amp;IF(AND(LEN(UPPER(TRIM(CLEAN(SUBSTITUTE(M19,CHAR(160)," ")))))&gt;0,LEFT(UPPER(TRIM(M19)),10)&lt;&gt;"UNRESOLVED",ISERROR(MATCH(UPPER(TRIM(CLEAN(SUBSTITUTE(M19,CHAR(160)," ")))),Start!$H$6:$H$22,0))),"","Evidence references missing; ")&amp;IF(AND(LEN(UPPER(TRIM(CLEAN(SUBSTITUTE(P19,CHAR(160)," ")))))&gt;0,LEFT(UPPER(TRIM(P19)),10)&lt;&gt;"UNRESOLVED",ISERROR(MATCH(UPPER(TRIM(CLEAN(SUBSTITUTE(P19,CHAR(160)," ")))),Start!$H$6:$H$22,0))),"","Reviewer missing; ")&amp;IF(AND(ISNUMBER(Q19),Q19&gt;0,Q19&lt;TODAY()+1),"","Execution date missing/invalid/future; ")&amp;IF(AND(ISNUMBER(R19),R19&gt;0,R19&lt;TODAY()+1),"","Review date missing/invalid/future; ")&amp;IF(AND(LEN(UPPER(TRIM(CLEAN(SUBSTITUTE(S19,CHAR(160)," ")))))&gt;0,LEFT(UPPER(TRIM(S19)),10)&lt;&gt;"UNRESOLVED",ISERROR(MATCH(UPPER(TRIM(CLEAN(SUBSTITUTE(S19,CHAR(160)," ")))),Start!$H$6:$H$22,0))),"","Review disposition missing; ")&amp;IF(AND(LEN(UPPER(TRIM(CLEAN(SUBSTITUTE(T19,CHAR(160)," ")))))&gt;0,LEFT(UPPER(TRIM(T19)),10)&lt;&gt;"UNRESOLVED",ISERROR(MATCH(UPPER(TRIM(CLEAN(SUBSTITUTE(T19,CHAR(160)," ")))),Start!$H$6:$H$22,0))),"","Permit or records-only basis missing; ")&amp;IF(AND(LEN(UPPER(TRIM(CLEAN(SUBSTITUTE(U19,CHAR(160)," ")))))&gt;0,LEFT(UPPER(TRIM(U19)),10)&lt;&gt;"UNRESOLVED",ISERROR(MATCH(UPPER(TRIM(CLEAN(SUBSTITUTE(U19,CHAR(160)," ")))),Start!$H$6:$H$22,0))),"","Actual examiner missing; ")&amp;IF(AND(ISNUMBER(Q19),ISNUMBER(R19),R19&lt;Q19),"Review precedes execution; ","")))),"Invalid status; use a listed value")</f>
        <v>Examination pending</v>
      </c>
    </row>
    <row r="20" ht="55" customHeight="1">
      <c r="A20" s="58" t="str">
        <v>P08</v>
      </c>
      <c r="B20" s="58" t="str">
        <v>PSC</v>
      </c>
      <c r="C20" s="58" t="str">
        <v>Response, recovery and drills</v>
      </c>
      <c r="D20" s="58" t="str">
        <v>1200.18(a)(8),1200.16</v>
      </c>
      <c r="E20" s="58" t="str">
        <v>Examine all eleven plan subjects. Review yearly exercise simulating breach and NPI compromise, then trace required plan updates within 90 days. Confirm incident and recovery roles can access plans during outages.</v>
      </c>
      <c r="F20" s="58" t="str">
        <v>Exercise decisions, update dates, recovery dependency map and approved communications</v>
      </c>
      <c r="G20" s="58" t="inlineStr">
        <is>
          <t xml:space="preserve">Tabletop evidence described as a simulation. Service restoration claims rest on restoration evidence.</t>
        </is>
      </c>
      <c r="H20" s="58" t="str">
        <v>Recovery owner</v>
      </c>
      <c r="I20" s="61"/>
      <c r="J20" s="61"/>
      <c r="K20" s="61"/>
      <c r="L20" s="61" t="str">
        <v>Not examined</v>
      </c>
      <c r="M20" s="61"/>
      <c r="N20" s="61"/>
      <c r="O20" s="61"/>
      <c r="P20" s="61"/>
      <c r="Q20" s="62"/>
      <c r="R20" s="62"/>
      <c r="S20" s="61"/>
      <c r="T20" s="61"/>
      <c r="U20" s="61" t="str"/>
      <c r="V20" s="63" t="str">
        <f>IF(OR(EXACT(L20,"Not examined"),EXACT(L20,"Evidence requested"),EXACT(L20,"Supported"),EXACT(L20,"Exception found"),EXACT(L20,"Not applicable with basis")),IF(L20="Not applicable with basis",IF(LEN(IF(AND(LEN(UPPER(TRIM(CLEAN(SUBSTITUTE(M20,CHAR(160)," ")))))&gt;0,LEFT(UPPER(TRIM(M20)),10)&lt;&gt;"UNRESOLVED",ISERROR(MATCH(UPPER(TRIM(CLEAN(SUBSTITUTE(M20,CHAR(160)," ")))),Start!$H$6:$H$22,0))),"","Exclusion basis/evidence missing; ")&amp;IF(AND(LEN(UPPER(TRIM(CLEAN(SUBSTITUTE(P20,CHAR(160)," ")))))&gt;0,LEFT(UPPER(TRIM(P20)),10)&lt;&gt;"UNRESOLVED",ISERROR(MATCH(UPPER(TRIM(CLEAN(SUBSTITUTE(P20,CHAR(160)," ")))),Start!$H$6:$H$22,0))),"","Reviewer missing; ")&amp;IF(AND(ISNUMBER(R20),R20&gt;0,R20&lt;TODAY()+1),"","Review date missing/invalid/future; ")&amp;IF(AND(LEN(UPPER(TRIM(CLEAN(SUBSTITUTE(S20,CHAR(160)," ")))))&gt;0,LEFT(UPPER(TRIM(S20)),10)&lt;&gt;"UNRESOLVED",ISERROR(MATCH(UPPER(TRIM(CLEAN(SUBSTITUTE(S20,CHAR(160)," ")))),Start!$H$6:$H$22,0))),"","Review disposition missing; ")&amp;"")=0,"Documentation recorded; review required",IF(AND(LEN(UPPER(TRIM(CLEAN(SUBSTITUTE(M20,CHAR(160)," ")))))&gt;0,LEFT(UPPER(TRIM(M20)),10)&lt;&gt;"UNRESOLVED",ISERROR(MATCH(UPPER(TRIM(CLEAN(SUBSTITUTE(M20,CHAR(160)," ")))),Start!$H$6:$H$22,0))),"","Exclusion basis/evidence missing; ")&amp;IF(AND(LEN(UPPER(TRIM(CLEAN(SUBSTITUTE(P20,CHAR(160)," ")))))&gt;0,LEFT(UPPER(TRIM(P20)),10)&lt;&gt;"UNRESOLVED",ISERROR(MATCH(UPPER(TRIM(CLEAN(SUBSTITUTE(P20,CHAR(160)," ")))),Start!$H$6:$H$22,0))),"","Reviewer missing; ")&amp;IF(AND(ISNUMBER(R20),R20&gt;0,R20&lt;TODAY()+1),"","Review date missing/invalid/future; ")&amp;IF(AND(LEN(UPPER(TRIM(CLEAN(SUBSTITUTE(S20,CHAR(160)," ")))))&gt;0,LEFT(UPPER(TRIM(S20)),10)&lt;&gt;"UNRESOLVED",ISERROR(MATCH(UPPER(TRIM(CLEAN(SUBSTITUTE(S20,CHAR(160)," ")))),Start!$H$6:$H$22,0))),"","Review disposition missing; ")&amp;""),IF(OR(L20="Not examined",L20="Evidence requested"),"Examination pending",IF(LEN(IF(AND(LEN(UPPER(TRIM(CLEAN(SUBSTITUTE(D20,CHAR(160)," ")))))&gt;0,LEFT(UPPER(TRIM(D20)),10)&lt;&gt;"UNRESOLVED",ISERROR(MATCH(UPPER(TRIM(CLEAN(SUBSTITUTE(D20,CHAR(160)," ")))),Start!$H$6:$H$22,0))),"","Criterion missing; ")&amp;IF(AND(LEN(UPPER(TRIM(CLEAN(SUBSTITUTE(I20,CHAR(160)," ")))))&gt;0,LEFT(UPPER(TRIM(I20)),10)&lt;&gt;"UNRESOLVED",ISERROR(MATCH(UPPER(TRIM(CLEAN(SUBSTITUTE(I20,CHAR(160)," ")))),Start!$H$6:$H$22,0))),"","Population/period missing; ")&amp;IF(AND(LEN(UPPER(TRIM(CLEAN(SUBSTITUTE(J20,CHAR(160)," ")))))&gt;0,LEFT(UPPER(TRIM(J20)),10)&lt;&gt;"UNRESOLVED",ISERROR(MATCH(UPPER(TRIM(CLEAN(SUBSTITUTE(J20,CHAR(160)," ")))),Start!$H$6:$H$22,0))),"","Sample IDs/count missing; ")&amp;IF(AND(LEN(UPPER(TRIM(CLEAN(SUBSTITUTE(N20,CHAR(160)," ")))))&gt;0,LEFT(UPPER(TRIM(N20)),10)&lt;&gt;"UNRESOLVED",ISERROR(MATCH(UPPER(TRIM(CLEAN(SUBSTITUTE(N20,CHAR(160)," ")))),Start!$H$6:$H$22,0))),"","Sample rationale missing; ")&amp;IF(AND(LEN(UPPER(TRIM(CLEAN(SUBSTITUTE(K20,CHAR(160)," ")))))&gt;0,LEFT(UPPER(TRIM(K20)),10)&lt;&gt;"UNRESOLVED",ISERROR(MATCH(UPPER(TRIM(CLEAN(SUBSTITUTE(K20,CHAR(160)," ")))),Start!$H$6:$H$22,0))),"","Method missing; ")&amp;IF(AND(LEN(UPPER(TRIM(CLEAN(SUBSTITUTE(O20,CHAR(160)," ")))))&gt;0,LEFT(UPPER(TRIM(O20)),10)&lt;&gt;"UNRESOLVED",ISERROR(MATCH(UPPER(TRIM(CLEAN(SUBSTITUTE(O20,CHAR(160)," ")))),Start!$H$6:$H$22,0))),"","Observations missing; ")&amp;IF(AND(LEN(UPPER(TRIM(CLEAN(SUBSTITUTE(M20,CHAR(160)," ")))))&gt;0,LEFT(UPPER(TRIM(M20)),10)&lt;&gt;"UNRESOLVED",ISERROR(MATCH(UPPER(TRIM(CLEAN(SUBSTITUTE(M20,CHAR(160)," ")))),Start!$H$6:$H$22,0))),"","Evidence references missing; ")&amp;IF(AND(LEN(UPPER(TRIM(CLEAN(SUBSTITUTE(P20,CHAR(160)," ")))))&gt;0,LEFT(UPPER(TRIM(P20)),10)&lt;&gt;"UNRESOLVED",ISERROR(MATCH(UPPER(TRIM(CLEAN(SUBSTITUTE(P20,CHAR(160)," ")))),Start!$H$6:$H$22,0))),"","Reviewer missing; ")&amp;IF(AND(ISNUMBER(Q20),Q20&gt;0,Q20&lt;TODAY()+1),"","Execution date missing/invalid/future; ")&amp;IF(AND(ISNUMBER(R20),R20&gt;0,R20&lt;TODAY()+1),"","Review date missing/invalid/future; ")&amp;IF(AND(LEN(UPPER(TRIM(CLEAN(SUBSTITUTE(S20,CHAR(160)," ")))))&gt;0,LEFT(UPPER(TRIM(S20)),10)&lt;&gt;"UNRESOLVED",ISERROR(MATCH(UPPER(TRIM(CLEAN(SUBSTITUTE(S20,CHAR(160)," ")))),Start!$H$6:$H$22,0))),"","Review disposition missing; ")&amp;IF(AND(LEN(UPPER(TRIM(CLEAN(SUBSTITUTE(T20,CHAR(160)," ")))))&gt;0,LEFT(UPPER(TRIM(T20)),10)&lt;&gt;"UNRESOLVED",ISERROR(MATCH(UPPER(TRIM(CLEAN(SUBSTITUTE(T20,CHAR(160)," ")))),Start!$H$6:$H$22,0))),"","Permit or records-only basis missing; ")&amp;IF(AND(LEN(UPPER(TRIM(CLEAN(SUBSTITUTE(U20,CHAR(160)," ")))))&gt;0,LEFT(UPPER(TRIM(U20)),10)&lt;&gt;"UNRESOLVED",ISERROR(MATCH(UPPER(TRIM(CLEAN(SUBSTITUTE(U20,CHAR(160)," ")))),Start!$H$6:$H$22,0))),"","Actual examiner missing; ")&amp;IF(AND(ISNUMBER(Q20),ISNUMBER(R20),R20&lt;Q20),"Review precedes execution; ",""))=0,"Documentation recorded; review required",IF(AND(LEN(UPPER(TRIM(CLEAN(SUBSTITUTE(D20,CHAR(160)," ")))))&gt;0,LEFT(UPPER(TRIM(D20)),10)&lt;&gt;"UNRESOLVED",ISERROR(MATCH(UPPER(TRIM(CLEAN(SUBSTITUTE(D20,CHAR(160)," ")))),Start!$H$6:$H$22,0))),"","Criterion missing; ")&amp;IF(AND(LEN(UPPER(TRIM(CLEAN(SUBSTITUTE(I20,CHAR(160)," ")))))&gt;0,LEFT(UPPER(TRIM(I20)),10)&lt;&gt;"UNRESOLVED",ISERROR(MATCH(UPPER(TRIM(CLEAN(SUBSTITUTE(I20,CHAR(160)," ")))),Start!$H$6:$H$22,0))),"","Population/period missing; ")&amp;IF(AND(LEN(UPPER(TRIM(CLEAN(SUBSTITUTE(J20,CHAR(160)," ")))))&gt;0,LEFT(UPPER(TRIM(J20)),10)&lt;&gt;"UNRESOLVED",ISERROR(MATCH(UPPER(TRIM(CLEAN(SUBSTITUTE(J20,CHAR(160)," ")))),Start!$H$6:$H$22,0))),"","Sample IDs/count missing; ")&amp;IF(AND(LEN(UPPER(TRIM(CLEAN(SUBSTITUTE(N20,CHAR(160)," ")))))&gt;0,LEFT(UPPER(TRIM(N20)),10)&lt;&gt;"UNRESOLVED",ISERROR(MATCH(UPPER(TRIM(CLEAN(SUBSTITUTE(N20,CHAR(160)," ")))),Start!$H$6:$H$22,0))),"","Sample rationale missing; ")&amp;IF(AND(LEN(UPPER(TRIM(CLEAN(SUBSTITUTE(K20,CHAR(160)," ")))))&gt;0,LEFT(UPPER(TRIM(K20)),10)&lt;&gt;"UNRESOLVED",ISERROR(MATCH(UPPER(TRIM(CLEAN(SUBSTITUTE(K20,CHAR(160)," ")))),Start!$H$6:$H$22,0))),"","Method missing; ")&amp;IF(AND(LEN(UPPER(TRIM(CLEAN(SUBSTITUTE(O20,CHAR(160)," ")))))&gt;0,LEFT(UPPER(TRIM(O20)),10)&lt;&gt;"UNRESOLVED",ISERROR(MATCH(UPPER(TRIM(CLEAN(SUBSTITUTE(O20,CHAR(160)," ")))),Start!$H$6:$H$22,0))),"","Observations missing; ")&amp;IF(AND(LEN(UPPER(TRIM(CLEAN(SUBSTITUTE(M20,CHAR(160)," ")))))&gt;0,LEFT(UPPER(TRIM(M20)),10)&lt;&gt;"UNRESOLVED",ISERROR(MATCH(UPPER(TRIM(CLEAN(SUBSTITUTE(M20,CHAR(160)," ")))),Start!$H$6:$H$22,0))),"","Evidence references missing; ")&amp;IF(AND(LEN(UPPER(TRIM(CLEAN(SUBSTITUTE(P20,CHAR(160)," ")))))&gt;0,LEFT(UPPER(TRIM(P20)),10)&lt;&gt;"UNRESOLVED",ISERROR(MATCH(UPPER(TRIM(CLEAN(SUBSTITUTE(P20,CHAR(160)," ")))),Start!$H$6:$H$22,0))),"","Reviewer missing; ")&amp;IF(AND(ISNUMBER(Q20),Q20&gt;0,Q20&lt;TODAY()+1),"","Execution date missing/invalid/future; ")&amp;IF(AND(ISNUMBER(R20),R20&gt;0,R20&lt;TODAY()+1),"","Review date missing/invalid/future; ")&amp;IF(AND(LEN(UPPER(TRIM(CLEAN(SUBSTITUTE(S20,CHAR(160)," ")))))&gt;0,LEFT(UPPER(TRIM(S20)),10)&lt;&gt;"UNRESOLVED",ISERROR(MATCH(UPPER(TRIM(CLEAN(SUBSTITUTE(S20,CHAR(160)," ")))),Start!$H$6:$H$22,0))),"","Review disposition missing; ")&amp;IF(AND(LEN(UPPER(TRIM(CLEAN(SUBSTITUTE(T20,CHAR(160)," ")))))&gt;0,LEFT(UPPER(TRIM(T20)),10)&lt;&gt;"UNRESOLVED",ISERROR(MATCH(UPPER(TRIM(CLEAN(SUBSTITUTE(T20,CHAR(160)," ")))),Start!$H$6:$H$22,0))),"","Permit or records-only basis missing; ")&amp;IF(AND(LEN(UPPER(TRIM(CLEAN(SUBSTITUTE(U20,CHAR(160)," ")))))&gt;0,LEFT(UPPER(TRIM(U20)),10)&lt;&gt;"UNRESOLVED",ISERROR(MATCH(UPPER(TRIM(CLEAN(SUBSTITUTE(U20,CHAR(160)," ")))),Start!$H$6:$H$22,0))),"","Actual examiner missing; ")&amp;IF(AND(ISNUMBER(Q20),ISNUMBER(R20),R20&lt;Q20),"Review precedes execution; ","")))),"Invalid status; use a listed value")</f>
        <v>Examination pending</v>
      </c>
    </row>
    <row r="21" ht="55" customHeight="1">
      <c r="A21" s="56" t="str">
        <v>P09</v>
      </c>
      <c r="B21" s="56" t="str">
        <v>PSC</v>
      </c>
      <c r="C21" s="56" t="inlineStr">
        <is>
          <t xml:space="preserve">Supply chain and third party risk</t>
        </is>
      </c>
      <c r="D21" s="56" t="str">
        <v>1200.18(a)(9),1200.11</v>
      </c>
      <c r="E21" s="56" t="inlineStr">
        <is>
          <t xml:space="preserve">Examine vendor and affiliate risk evaluation, minimum practices, due diligence and biennial policy reassessment. Trace a high risk provider through contract, change, monitoring and exit.</t>
        </is>
      </c>
      <c r="F21" s="56" t="str">
        <v>Risk tier rationale, assessed evidence, contract controls, subcontractor dependencies and exit plan</v>
      </c>
      <c r="G21" s="56" t="str">
        <v>Assurance period and service coverage verified. A report logo or questionnaire alone is insufficient.</v>
      </c>
      <c r="H21" s="56" t="str">
        <v>Vendor owner</v>
      </c>
      <c r="I21" s="61"/>
      <c r="J21" s="61"/>
      <c r="K21" s="61"/>
      <c r="L21" s="61" t="str">
        <v>Not examined</v>
      </c>
      <c r="M21" s="61"/>
      <c r="N21" s="61"/>
      <c r="O21" s="61"/>
      <c r="P21" s="61"/>
      <c r="Q21" s="62"/>
      <c r="R21" s="62"/>
      <c r="S21" s="61"/>
      <c r="T21" s="61"/>
      <c r="U21" s="61" t="str"/>
      <c r="V21" s="63" t="str">
        <f>IF(OR(EXACT(L21,"Not examined"),EXACT(L21,"Evidence requested"),EXACT(L21,"Supported"),EXACT(L21,"Exception found"),EXACT(L21,"Not applicable with basis")),IF(L21="Not applicable with basis",IF(LEN(IF(AND(LEN(UPPER(TRIM(CLEAN(SUBSTITUTE(M21,CHAR(160)," ")))))&gt;0,LEFT(UPPER(TRIM(M21)),10)&lt;&gt;"UNRESOLVED",ISERROR(MATCH(UPPER(TRIM(CLEAN(SUBSTITUTE(M21,CHAR(160)," ")))),Start!$H$6:$H$22,0))),"","Exclusion basis/evidence missing; ")&amp;IF(AND(LEN(UPPER(TRIM(CLEAN(SUBSTITUTE(P21,CHAR(160)," ")))))&gt;0,LEFT(UPPER(TRIM(P21)),10)&lt;&gt;"UNRESOLVED",ISERROR(MATCH(UPPER(TRIM(CLEAN(SUBSTITUTE(P21,CHAR(160)," ")))),Start!$H$6:$H$22,0))),"","Reviewer missing; ")&amp;IF(AND(ISNUMBER(R21),R21&gt;0,R21&lt;TODAY()+1),"","Review date missing/invalid/future; ")&amp;IF(AND(LEN(UPPER(TRIM(CLEAN(SUBSTITUTE(S21,CHAR(160)," ")))))&gt;0,LEFT(UPPER(TRIM(S21)),10)&lt;&gt;"UNRESOLVED",ISERROR(MATCH(UPPER(TRIM(CLEAN(SUBSTITUTE(S21,CHAR(160)," ")))),Start!$H$6:$H$22,0))),"","Review disposition missing; ")&amp;"")=0,"Documentation recorded; review required",IF(AND(LEN(UPPER(TRIM(CLEAN(SUBSTITUTE(M21,CHAR(160)," ")))))&gt;0,LEFT(UPPER(TRIM(M21)),10)&lt;&gt;"UNRESOLVED",ISERROR(MATCH(UPPER(TRIM(CLEAN(SUBSTITUTE(M21,CHAR(160)," ")))),Start!$H$6:$H$22,0))),"","Exclusion basis/evidence missing; ")&amp;IF(AND(LEN(UPPER(TRIM(CLEAN(SUBSTITUTE(P21,CHAR(160)," ")))))&gt;0,LEFT(UPPER(TRIM(P21)),10)&lt;&gt;"UNRESOLVED",ISERROR(MATCH(UPPER(TRIM(CLEAN(SUBSTITUTE(P21,CHAR(160)," ")))),Start!$H$6:$H$22,0))),"","Reviewer missing; ")&amp;IF(AND(ISNUMBER(R21),R21&gt;0,R21&lt;TODAY()+1),"","Review date missing/invalid/future; ")&amp;IF(AND(LEN(UPPER(TRIM(CLEAN(SUBSTITUTE(S21,CHAR(160)," ")))))&gt;0,LEFT(UPPER(TRIM(S21)),10)&lt;&gt;"UNRESOLVED",ISERROR(MATCH(UPPER(TRIM(CLEAN(SUBSTITUTE(S21,CHAR(160)," ")))),Start!$H$6:$H$22,0))),"","Review disposition missing; ")&amp;""),IF(OR(L21="Not examined",L21="Evidence requested"),"Examination pending",IF(LEN(IF(AND(LEN(UPPER(TRIM(CLEAN(SUBSTITUTE(D21,CHAR(160)," ")))))&gt;0,LEFT(UPPER(TRIM(D21)),10)&lt;&gt;"UNRESOLVED",ISERROR(MATCH(UPPER(TRIM(CLEAN(SUBSTITUTE(D21,CHAR(160)," ")))),Start!$H$6:$H$22,0))),"","Criterion missing; ")&amp;IF(AND(LEN(UPPER(TRIM(CLEAN(SUBSTITUTE(I21,CHAR(160)," ")))))&gt;0,LEFT(UPPER(TRIM(I21)),10)&lt;&gt;"UNRESOLVED",ISERROR(MATCH(UPPER(TRIM(CLEAN(SUBSTITUTE(I21,CHAR(160)," ")))),Start!$H$6:$H$22,0))),"","Population/period missing; ")&amp;IF(AND(LEN(UPPER(TRIM(CLEAN(SUBSTITUTE(J21,CHAR(160)," ")))))&gt;0,LEFT(UPPER(TRIM(J21)),10)&lt;&gt;"UNRESOLVED",ISERROR(MATCH(UPPER(TRIM(CLEAN(SUBSTITUTE(J21,CHAR(160)," ")))),Start!$H$6:$H$22,0))),"","Sample IDs/count missing; ")&amp;IF(AND(LEN(UPPER(TRIM(CLEAN(SUBSTITUTE(N21,CHAR(160)," ")))))&gt;0,LEFT(UPPER(TRIM(N21)),10)&lt;&gt;"UNRESOLVED",ISERROR(MATCH(UPPER(TRIM(CLEAN(SUBSTITUTE(N21,CHAR(160)," ")))),Start!$H$6:$H$22,0))),"","Sample rationale missing; ")&amp;IF(AND(LEN(UPPER(TRIM(CLEAN(SUBSTITUTE(K21,CHAR(160)," ")))))&gt;0,LEFT(UPPER(TRIM(K21)),10)&lt;&gt;"UNRESOLVED",ISERROR(MATCH(UPPER(TRIM(CLEAN(SUBSTITUTE(K21,CHAR(160)," ")))),Start!$H$6:$H$22,0))),"","Method missing; ")&amp;IF(AND(LEN(UPPER(TRIM(CLEAN(SUBSTITUTE(O21,CHAR(160)," ")))))&gt;0,LEFT(UPPER(TRIM(O21)),10)&lt;&gt;"UNRESOLVED",ISERROR(MATCH(UPPER(TRIM(CLEAN(SUBSTITUTE(O21,CHAR(160)," ")))),Start!$H$6:$H$22,0))),"","Observations missing; ")&amp;IF(AND(LEN(UPPER(TRIM(CLEAN(SUBSTITUTE(M21,CHAR(160)," ")))))&gt;0,LEFT(UPPER(TRIM(M21)),10)&lt;&gt;"UNRESOLVED",ISERROR(MATCH(UPPER(TRIM(CLEAN(SUBSTITUTE(M21,CHAR(160)," ")))),Start!$H$6:$H$22,0))),"","Evidence references missing; ")&amp;IF(AND(LEN(UPPER(TRIM(CLEAN(SUBSTITUTE(P21,CHAR(160)," ")))))&gt;0,LEFT(UPPER(TRIM(P21)),10)&lt;&gt;"UNRESOLVED",ISERROR(MATCH(UPPER(TRIM(CLEAN(SUBSTITUTE(P21,CHAR(160)," ")))),Start!$H$6:$H$22,0))),"","Reviewer missing; ")&amp;IF(AND(ISNUMBER(Q21),Q21&gt;0,Q21&lt;TODAY()+1),"","Execution date missing/invalid/future; ")&amp;IF(AND(ISNUMBER(R21),R21&gt;0,R21&lt;TODAY()+1),"","Review date missing/invalid/future; ")&amp;IF(AND(LEN(UPPER(TRIM(CLEAN(SUBSTITUTE(S21,CHAR(160)," ")))))&gt;0,LEFT(UPPER(TRIM(S21)),10)&lt;&gt;"UNRESOLVED",ISERROR(MATCH(UPPER(TRIM(CLEAN(SUBSTITUTE(S21,CHAR(160)," ")))),Start!$H$6:$H$22,0))),"","Review disposition missing; ")&amp;IF(AND(LEN(UPPER(TRIM(CLEAN(SUBSTITUTE(T21,CHAR(160)," ")))))&gt;0,LEFT(UPPER(TRIM(T21)),10)&lt;&gt;"UNRESOLVED",ISERROR(MATCH(UPPER(TRIM(CLEAN(SUBSTITUTE(T21,CHAR(160)," ")))),Start!$H$6:$H$22,0))),"","Permit or records-only basis missing; ")&amp;IF(AND(LEN(UPPER(TRIM(CLEAN(SUBSTITUTE(U21,CHAR(160)," ")))))&gt;0,LEFT(UPPER(TRIM(U21)),10)&lt;&gt;"UNRESOLVED",ISERROR(MATCH(UPPER(TRIM(CLEAN(SUBSTITUTE(U21,CHAR(160)," ")))),Start!$H$6:$H$22,0))),"","Actual examiner missing; ")&amp;IF(AND(ISNUMBER(Q21),ISNUMBER(R21),R21&lt;Q21),"Review precedes execution; ",""))=0,"Documentation recorded; review required",IF(AND(LEN(UPPER(TRIM(CLEAN(SUBSTITUTE(D21,CHAR(160)," ")))))&gt;0,LEFT(UPPER(TRIM(D21)),10)&lt;&gt;"UNRESOLVED",ISERROR(MATCH(UPPER(TRIM(CLEAN(SUBSTITUTE(D21,CHAR(160)," ")))),Start!$H$6:$H$22,0))),"","Criterion missing; ")&amp;IF(AND(LEN(UPPER(TRIM(CLEAN(SUBSTITUTE(I21,CHAR(160)," ")))))&gt;0,LEFT(UPPER(TRIM(I21)),10)&lt;&gt;"UNRESOLVED",ISERROR(MATCH(UPPER(TRIM(CLEAN(SUBSTITUTE(I21,CHAR(160)," ")))),Start!$H$6:$H$22,0))),"","Population/period missing; ")&amp;IF(AND(LEN(UPPER(TRIM(CLEAN(SUBSTITUTE(J21,CHAR(160)," ")))))&gt;0,LEFT(UPPER(TRIM(J21)),10)&lt;&gt;"UNRESOLVED",ISERROR(MATCH(UPPER(TRIM(CLEAN(SUBSTITUTE(J21,CHAR(160)," ")))),Start!$H$6:$H$22,0))),"","Sample IDs/count missing; ")&amp;IF(AND(LEN(UPPER(TRIM(CLEAN(SUBSTITUTE(N21,CHAR(160)," ")))))&gt;0,LEFT(UPPER(TRIM(N21)),10)&lt;&gt;"UNRESOLVED",ISERROR(MATCH(UPPER(TRIM(CLEAN(SUBSTITUTE(N21,CHAR(160)," ")))),Start!$H$6:$H$22,0))),"","Sample rationale missing; ")&amp;IF(AND(LEN(UPPER(TRIM(CLEAN(SUBSTITUTE(K21,CHAR(160)," ")))))&gt;0,LEFT(UPPER(TRIM(K21)),10)&lt;&gt;"UNRESOLVED",ISERROR(MATCH(UPPER(TRIM(CLEAN(SUBSTITUTE(K21,CHAR(160)," ")))),Start!$H$6:$H$22,0))),"","Method missing; ")&amp;IF(AND(LEN(UPPER(TRIM(CLEAN(SUBSTITUTE(O21,CHAR(160)," ")))))&gt;0,LEFT(UPPER(TRIM(O21)),10)&lt;&gt;"UNRESOLVED",ISERROR(MATCH(UPPER(TRIM(CLEAN(SUBSTITUTE(O21,CHAR(160)," ")))),Start!$H$6:$H$22,0))),"","Observations missing; ")&amp;IF(AND(LEN(UPPER(TRIM(CLEAN(SUBSTITUTE(M21,CHAR(160)," ")))))&gt;0,LEFT(UPPER(TRIM(M21)),10)&lt;&gt;"UNRESOLVED",ISERROR(MATCH(UPPER(TRIM(CLEAN(SUBSTITUTE(M21,CHAR(160)," ")))),Start!$H$6:$H$22,0))),"","Evidence references missing; ")&amp;IF(AND(LEN(UPPER(TRIM(CLEAN(SUBSTITUTE(P21,CHAR(160)," ")))))&gt;0,LEFT(UPPER(TRIM(P21)),10)&lt;&gt;"UNRESOLVED",ISERROR(MATCH(UPPER(TRIM(CLEAN(SUBSTITUTE(P21,CHAR(160)," ")))),Start!$H$6:$H$22,0))),"","Reviewer missing; ")&amp;IF(AND(ISNUMBER(Q21),Q21&gt;0,Q21&lt;TODAY()+1),"","Execution date missing/invalid/future; ")&amp;IF(AND(ISNUMBER(R21),R21&gt;0,R21&lt;TODAY()+1),"","Review date missing/invalid/future; ")&amp;IF(AND(LEN(UPPER(TRIM(CLEAN(SUBSTITUTE(S21,CHAR(160)," ")))))&gt;0,LEFT(UPPER(TRIM(S21)),10)&lt;&gt;"UNRESOLVED",ISERROR(MATCH(UPPER(TRIM(CLEAN(SUBSTITUTE(S21,CHAR(160)," ")))),Start!$H$6:$H$22,0))),"","Review disposition missing; ")&amp;IF(AND(LEN(UPPER(TRIM(CLEAN(SUBSTITUTE(T21,CHAR(160)," ")))))&gt;0,LEFT(UPPER(TRIM(T21)),10)&lt;&gt;"UNRESOLVED",ISERROR(MATCH(UPPER(TRIM(CLEAN(SUBSTITUTE(T21,CHAR(160)," ")))),Start!$H$6:$H$22,0))),"","Permit or records-only basis missing; ")&amp;IF(AND(LEN(UPPER(TRIM(CLEAN(SUBSTITUTE(U21,CHAR(160)," ")))))&gt;0,LEFT(UPPER(TRIM(U21)),10)&lt;&gt;"UNRESOLVED",ISERROR(MATCH(UPPER(TRIM(CLEAN(SUBSTITUTE(U21,CHAR(160)," ")))),Start!$H$6:$H$22,0))),"","Actual examiner missing; ")&amp;IF(AND(ISNUMBER(Q21),ISNUMBER(R21),R21&lt;Q21),"Review precedes execution; ","")))),"Invalid status; use a listed value")</f>
        <v>Examination pending</v>
      </c>
    </row>
    <row r="22" ht="55" customHeight="1">
      <c r="A22" s="58" t="str">
        <v>P10</v>
      </c>
      <c r="B22" s="58" t="str">
        <v>PSC</v>
      </c>
      <c r="C22" s="58" t="str">
        <v>IT to OT incident segmentation</v>
      </c>
      <c r="D22" s="58" t="str">
        <v>1200.18(a)(10),1200.3(a)(17),1200.16(b)(10)</v>
      </c>
      <c r="E22" s="58" t="str">
        <v>Use approved diagrams and rule exports to map identity, DNS, jump hosts, time, historians and shared recovery dependencies. Walk through a controlled isolation decision. Test in a representative lab or separate approved window.</v>
      </c>
      <c r="F22" s="58" t="str">
        <v>Dependency map, isolation runbook, authority, baseline, stop conditions and restoration record</v>
      </c>
      <c r="G22" s="58" t="str">
        <v>No live disconnection or active OT scan under document review authority. Record untested paths and service consequences.</v>
      </c>
      <c r="H22" s="58" t="str">
        <v>OT operating owner</v>
      </c>
      <c r="I22" s="61"/>
      <c r="J22" s="61"/>
      <c r="K22" s="61"/>
      <c r="L22" s="61" t="str">
        <v>Not examined</v>
      </c>
      <c r="M22" s="61"/>
      <c r="N22" s="61"/>
      <c r="O22" s="61"/>
      <c r="P22" s="61"/>
      <c r="Q22" s="62"/>
      <c r="R22" s="62"/>
      <c r="S22" s="61"/>
      <c r="T22" s="61"/>
      <c r="U22" s="61" t="str"/>
      <c r="V22" s="63" t="str">
        <f>IF(OR(EXACT(L22,"Not examined"),EXACT(L22,"Evidence requested"),EXACT(L22,"Supported"),EXACT(L22,"Exception found"),EXACT(L22,"Not applicable with basis")),IF(L22="Not applicable with basis",IF(LEN(IF(AND(LEN(UPPER(TRIM(CLEAN(SUBSTITUTE(M22,CHAR(160)," ")))))&gt;0,LEFT(UPPER(TRIM(M22)),10)&lt;&gt;"UNRESOLVED",ISERROR(MATCH(UPPER(TRIM(CLEAN(SUBSTITUTE(M22,CHAR(160)," ")))),Start!$H$6:$H$22,0))),"","Exclusion basis/evidence missing; ")&amp;IF(AND(LEN(UPPER(TRIM(CLEAN(SUBSTITUTE(P22,CHAR(160)," ")))))&gt;0,LEFT(UPPER(TRIM(P22)),10)&lt;&gt;"UNRESOLVED",ISERROR(MATCH(UPPER(TRIM(CLEAN(SUBSTITUTE(P22,CHAR(160)," ")))),Start!$H$6:$H$22,0))),"","Reviewer missing; ")&amp;IF(AND(ISNUMBER(R22),R22&gt;0,R22&lt;TODAY()+1),"","Review date missing/invalid/future; ")&amp;IF(AND(LEN(UPPER(TRIM(CLEAN(SUBSTITUTE(S22,CHAR(160)," ")))))&gt;0,LEFT(UPPER(TRIM(S22)),10)&lt;&gt;"UNRESOLVED",ISERROR(MATCH(UPPER(TRIM(CLEAN(SUBSTITUTE(S22,CHAR(160)," ")))),Start!$H$6:$H$22,0))),"","Review disposition missing; ")&amp;"")=0,"Documentation recorded; review required",IF(AND(LEN(UPPER(TRIM(CLEAN(SUBSTITUTE(M22,CHAR(160)," ")))))&gt;0,LEFT(UPPER(TRIM(M22)),10)&lt;&gt;"UNRESOLVED",ISERROR(MATCH(UPPER(TRIM(CLEAN(SUBSTITUTE(M22,CHAR(160)," ")))),Start!$H$6:$H$22,0))),"","Exclusion basis/evidence missing; ")&amp;IF(AND(LEN(UPPER(TRIM(CLEAN(SUBSTITUTE(P22,CHAR(160)," ")))))&gt;0,LEFT(UPPER(TRIM(P22)),10)&lt;&gt;"UNRESOLVED",ISERROR(MATCH(UPPER(TRIM(CLEAN(SUBSTITUTE(P22,CHAR(160)," ")))),Start!$H$6:$H$22,0))),"","Reviewer missing; ")&amp;IF(AND(ISNUMBER(R22),R22&gt;0,R22&lt;TODAY()+1),"","Review date missing/invalid/future; ")&amp;IF(AND(LEN(UPPER(TRIM(CLEAN(SUBSTITUTE(S22,CHAR(160)," ")))))&gt;0,LEFT(UPPER(TRIM(S22)),10)&lt;&gt;"UNRESOLVED",ISERROR(MATCH(UPPER(TRIM(CLEAN(SUBSTITUTE(S22,CHAR(160)," ")))),Start!$H$6:$H$22,0))),"","Review disposition missing; ")&amp;""),IF(OR(L22="Not examined",L22="Evidence requested"),"Examination pending",IF(LEN(IF(AND(LEN(UPPER(TRIM(CLEAN(SUBSTITUTE(D22,CHAR(160)," ")))))&gt;0,LEFT(UPPER(TRIM(D22)),10)&lt;&gt;"UNRESOLVED",ISERROR(MATCH(UPPER(TRIM(CLEAN(SUBSTITUTE(D22,CHAR(160)," ")))),Start!$H$6:$H$22,0))),"","Criterion missing; ")&amp;IF(AND(LEN(UPPER(TRIM(CLEAN(SUBSTITUTE(I22,CHAR(160)," ")))))&gt;0,LEFT(UPPER(TRIM(I22)),10)&lt;&gt;"UNRESOLVED",ISERROR(MATCH(UPPER(TRIM(CLEAN(SUBSTITUTE(I22,CHAR(160)," ")))),Start!$H$6:$H$22,0))),"","Population/period missing; ")&amp;IF(AND(LEN(UPPER(TRIM(CLEAN(SUBSTITUTE(J22,CHAR(160)," ")))))&gt;0,LEFT(UPPER(TRIM(J22)),10)&lt;&gt;"UNRESOLVED",ISERROR(MATCH(UPPER(TRIM(CLEAN(SUBSTITUTE(J22,CHAR(160)," ")))),Start!$H$6:$H$22,0))),"","Sample IDs/count missing; ")&amp;IF(AND(LEN(UPPER(TRIM(CLEAN(SUBSTITUTE(N22,CHAR(160)," ")))))&gt;0,LEFT(UPPER(TRIM(N22)),10)&lt;&gt;"UNRESOLVED",ISERROR(MATCH(UPPER(TRIM(CLEAN(SUBSTITUTE(N22,CHAR(160)," ")))),Start!$H$6:$H$22,0))),"","Sample rationale missing; ")&amp;IF(AND(LEN(UPPER(TRIM(CLEAN(SUBSTITUTE(K22,CHAR(160)," ")))))&gt;0,LEFT(UPPER(TRIM(K22)),10)&lt;&gt;"UNRESOLVED",ISERROR(MATCH(UPPER(TRIM(CLEAN(SUBSTITUTE(K22,CHAR(160)," ")))),Start!$H$6:$H$22,0))),"","Method missing; ")&amp;IF(AND(LEN(UPPER(TRIM(CLEAN(SUBSTITUTE(O22,CHAR(160)," ")))))&gt;0,LEFT(UPPER(TRIM(O22)),10)&lt;&gt;"UNRESOLVED",ISERROR(MATCH(UPPER(TRIM(CLEAN(SUBSTITUTE(O22,CHAR(160)," ")))),Start!$H$6:$H$22,0))),"","Observations missing; ")&amp;IF(AND(LEN(UPPER(TRIM(CLEAN(SUBSTITUTE(M22,CHAR(160)," ")))))&gt;0,LEFT(UPPER(TRIM(M22)),10)&lt;&gt;"UNRESOLVED",ISERROR(MATCH(UPPER(TRIM(CLEAN(SUBSTITUTE(M22,CHAR(160)," ")))),Start!$H$6:$H$22,0))),"","Evidence references missing; ")&amp;IF(AND(LEN(UPPER(TRIM(CLEAN(SUBSTITUTE(P22,CHAR(160)," ")))))&gt;0,LEFT(UPPER(TRIM(P22)),10)&lt;&gt;"UNRESOLVED",ISERROR(MATCH(UPPER(TRIM(CLEAN(SUBSTITUTE(P22,CHAR(160)," ")))),Start!$H$6:$H$22,0))),"","Reviewer missing; ")&amp;IF(AND(ISNUMBER(Q22),Q22&gt;0,Q22&lt;TODAY()+1),"","Execution date missing/invalid/future; ")&amp;IF(AND(ISNUMBER(R22),R22&gt;0,R22&lt;TODAY()+1),"","Review date missing/invalid/future; ")&amp;IF(AND(LEN(UPPER(TRIM(CLEAN(SUBSTITUTE(S22,CHAR(160)," ")))))&gt;0,LEFT(UPPER(TRIM(S22)),10)&lt;&gt;"UNRESOLVED",ISERROR(MATCH(UPPER(TRIM(CLEAN(SUBSTITUTE(S22,CHAR(160)," ")))),Start!$H$6:$H$22,0))),"","Review disposition missing; ")&amp;IF(AND(LEN(UPPER(TRIM(CLEAN(SUBSTITUTE(T22,CHAR(160)," ")))))&gt;0,LEFT(UPPER(TRIM(T22)),10)&lt;&gt;"UNRESOLVED",ISERROR(MATCH(UPPER(TRIM(CLEAN(SUBSTITUTE(T22,CHAR(160)," ")))),Start!$H$6:$H$22,0))),"","Permit or records-only basis missing; ")&amp;IF(AND(LEN(UPPER(TRIM(CLEAN(SUBSTITUTE(U22,CHAR(160)," ")))))&gt;0,LEFT(UPPER(TRIM(U22)),10)&lt;&gt;"UNRESOLVED",ISERROR(MATCH(UPPER(TRIM(CLEAN(SUBSTITUTE(U22,CHAR(160)," ")))),Start!$H$6:$H$22,0))),"","Actual examiner missing; ")&amp;IF(AND(ISNUMBER(Q22),ISNUMBER(R22),R22&lt;Q22),"Review precedes execution; ",""))=0,"Documentation recorded; review required",IF(AND(LEN(UPPER(TRIM(CLEAN(SUBSTITUTE(D22,CHAR(160)," ")))))&gt;0,LEFT(UPPER(TRIM(D22)),10)&lt;&gt;"UNRESOLVED",ISERROR(MATCH(UPPER(TRIM(CLEAN(SUBSTITUTE(D22,CHAR(160)," ")))),Start!$H$6:$H$22,0))),"","Criterion missing; ")&amp;IF(AND(LEN(UPPER(TRIM(CLEAN(SUBSTITUTE(I22,CHAR(160)," ")))))&gt;0,LEFT(UPPER(TRIM(I22)),10)&lt;&gt;"UNRESOLVED",ISERROR(MATCH(UPPER(TRIM(CLEAN(SUBSTITUTE(I22,CHAR(160)," ")))),Start!$H$6:$H$22,0))),"","Population/period missing; ")&amp;IF(AND(LEN(UPPER(TRIM(CLEAN(SUBSTITUTE(J22,CHAR(160)," ")))))&gt;0,LEFT(UPPER(TRIM(J22)),10)&lt;&gt;"UNRESOLVED",ISERROR(MATCH(UPPER(TRIM(CLEAN(SUBSTITUTE(J22,CHAR(160)," ")))),Start!$H$6:$H$22,0))),"","Sample IDs/count missing; ")&amp;IF(AND(LEN(UPPER(TRIM(CLEAN(SUBSTITUTE(N22,CHAR(160)," ")))))&gt;0,LEFT(UPPER(TRIM(N22)),10)&lt;&gt;"UNRESOLVED",ISERROR(MATCH(UPPER(TRIM(CLEAN(SUBSTITUTE(N22,CHAR(160)," ")))),Start!$H$6:$H$22,0))),"","Sample rationale missing; ")&amp;IF(AND(LEN(UPPER(TRIM(CLEAN(SUBSTITUTE(K22,CHAR(160)," ")))))&gt;0,LEFT(UPPER(TRIM(K22)),10)&lt;&gt;"UNRESOLVED",ISERROR(MATCH(UPPER(TRIM(CLEAN(SUBSTITUTE(K22,CHAR(160)," ")))),Start!$H$6:$H$22,0))),"","Method missing; ")&amp;IF(AND(LEN(UPPER(TRIM(CLEAN(SUBSTITUTE(O22,CHAR(160)," ")))))&gt;0,LEFT(UPPER(TRIM(O22)),10)&lt;&gt;"UNRESOLVED",ISERROR(MATCH(UPPER(TRIM(CLEAN(SUBSTITUTE(O22,CHAR(160)," ")))),Start!$H$6:$H$22,0))),"","Observations missing; ")&amp;IF(AND(LEN(UPPER(TRIM(CLEAN(SUBSTITUTE(M22,CHAR(160)," ")))))&gt;0,LEFT(UPPER(TRIM(M22)),10)&lt;&gt;"UNRESOLVED",ISERROR(MATCH(UPPER(TRIM(CLEAN(SUBSTITUTE(M22,CHAR(160)," ")))),Start!$H$6:$H$22,0))),"","Evidence references missing; ")&amp;IF(AND(LEN(UPPER(TRIM(CLEAN(SUBSTITUTE(P22,CHAR(160)," ")))))&gt;0,LEFT(UPPER(TRIM(P22)),10)&lt;&gt;"UNRESOLVED",ISERROR(MATCH(UPPER(TRIM(CLEAN(SUBSTITUTE(P22,CHAR(160)," ")))),Start!$H$6:$H$22,0))),"","Reviewer missing; ")&amp;IF(AND(ISNUMBER(Q22),Q22&gt;0,Q22&lt;TODAY()+1),"","Execution date missing/invalid/future; ")&amp;IF(AND(ISNUMBER(R22),R22&gt;0,R22&lt;TODAY()+1),"","Review date missing/invalid/future; ")&amp;IF(AND(LEN(UPPER(TRIM(CLEAN(SUBSTITUTE(S22,CHAR(160)," ")))))&gt;0,LEFT(UPPER(TRIM(S22)),10)&lt;&gt;"UNRESOLVED",ISERROR(MATCH(UPPER(TRIM(CLEAN(SUBSTITUTE(S22,CHAR(160)," ")))),Start!$H$6:$H$22,0))),"","Review disposition missing; ")&amp;IF(AND(LEN(UPPER(TRIM(CLEAN(SUBSTITUTE(T22,CHAR(160)," ")))))&gt;0,LEFT(UPPER(TRIM(T22)),10)&lt;&gt;"UNRESOLVED",ISERROR(MATCH(UPPER(TRIM(CLEAN(SUBSTITUTE(T22,CHAR(160)," ")))),Start!$H$6:$H$22,0))),"","Permit or records-only basis missing; ")&amp;IF(AND(LEN(UPPER(TRIM(CLEAN(SUBSTITUTE(U22,CHAR(160)," ")))))&gt;0,LEFT(UPPER(TRIM(U22)),10)&lt;&gt;"UNRESOLVED",ISERROR(MATCH(UPPER(TRIM(CLEAN(SUBSTITUTE(U22,CHAR(160)," ")))),Start!$H$6:$H$22,0))),"","Actual examiner missing; ")&amp;IF(AND(ISNUMBER(Q22),ISNUMBER(R22),R22&lt;Q22),"Review precedes execution; ","")))),"Invalid status; use a listed value")</f>
        <v>Examination pending</v>
      </c>
    </row>
    <row r="23" ht="55" customHeight="1">
      <c r="A23" s="56" t="str">
        <v>P11</v>
      </c>
      <c r="B23" s="56" t="str">
        <v>PSC</v>
      </c>
      <c r="C23" s="56" t="str">
        <v>All Part 1200 duties and certification</v>
      </c>
      <c r="D23" s="56" t="str">
        <v>1200.18(a)(11),1200.17-1200.25</v>
      </c>
      <c r="E23" s="56" t="inlineStr">
        <is>
          <t xml:space="preserve">Reconcile the complete obligation matrix, phase in schedule, yearly qualified third party audit available by September 15, staff requests, notification readiness and June 30 certification from 2027. Resolve first year timing with DPS.</t>
        </is>
      </c>
      <c r="F23" s="56" t="str">
        <v>Clause matrix, audit scope, auditor qualifications, request log, certificate support and submission receipts</v>
      </c>
      <c r="G23" s="56" t="inlineStr">
        <is>
          <t xml:space="preserve">The eleven audit areas sit within the full rule mapping. No certification generated from a checklist score.</t>
        </is>
      </c>
      <c r="H23" s="56" t="str">
        <v>Compliance owner</v>
      </c>
      <c r="I23" s="61"/>
      <c r="J23" s="61"/>
      <c r="K23" s="61"/>
      <c r="L23" s="61" t="str">
        <v>Not examined</v>
      </c>
      <c r="M23" s="61"/>
      <c r="N23" s="61"/>
      <c r="O23" s="61"/>
      <c r="P23" s="61"/>
      <c r="Q23" s="62"/>
      <c r="R23" s="62"/>
      <c r="S23" s="61"/>
      <c r="T23" s="61"/>
      <c r="U23" s="61" t="str"/>
      <c r="V23" s="63" t="str">
        <f>IF(OR(EXACT(L23,"Not examined"),EXACT(L23,"Evidence requested"),EXACT(L23,"Supported"),EXACT(L23,"Exception found"),EXACT(L23,"Not applicable with basis")),IF(L23="Not applicable with basis",IF(LEN(IF(AND(LEN(UPPER(TRIM(CLEAN(SUBSTITUTE(M23,CHAR(160)," ")))))&gt;0,LEFT(UPPER(TRIM(M23)),10)&lt;&gt;"UNRESOLVED",ISERROR(MATCH(UPPER(TRIM(CLEAN(SUBSTITUTE(M23,CHAR(160)," ")))),Start!$H$6:$H$22,0))),"","Exclusion basis/evidence missing; ")&amp;IF(AND(LEN(UPPER(TRIM(CLEAN(SUBSTITUTE(P23,CHAR(160)," ")))))&gt;0,LEFT(UPPER(TRIM(P23)),10)&lt;&gt;"UNRESOLVED",ISERROR(MATCH(UPPER(TRIM(CLEAN(SUBSTITUTE(P23,CHAR(160)," ")))),Start!$H$6:$H$22,0))),"","Reviewer missing; ")&amp;IF(AND(ISNUMBER(R23),R23&gt;0,R23&lt;TODAY()+1),"","Review date missing/invalid/future; ")&amp;IF(AND(LEN(UPPER(TRIM(CLEAN(SUBSTITUTE(S23,CHAR(160)," ")))))&gt;0,LEFT(UPPER(TRIM(S23)),10)&lt;&gt;"UNRESOLVED",ISERROR(MATCH(UPPER(TRIM(CLEAN(SUBSTITUTE(S23,CHAR(160)," ")))),Start!$H$6:$H$22,0))),"","Review disposition missing; ")&amp;"")=0,"Documentation recorded; review required",IF(AND(LEN(UPPER(TRIM(CLEAN(SUBSTITUTE(M23,CHAR(160)," ")))))&gt;0,LEFT(UPPER(TRIM(M23)),10)&lt;&gt;"UNRESOLVED",ISERROR(MATCH(UPPER(TRIM(CLEAN(SUBSTITUTE(M23,CHAR(160)," ")))),Start!$H$6:$H$22,0))),"","Exclusion basis/evidence missing; ")&amp;IF(AND(LEN(UPPER(TRIM(CLEAN(SUBSTITUTE(P23,CHAR(160)," ")))))&gt;0,LEFT(UPPER(TRIM(P23)),10)&lt;&gt;"UNRESOLVED",ISERROR(MATCH(UPPER(TRIM(CLEAN(SUBSTITUTE(P23,CHAR(160)," ")))),Start!$H$6:$H$22,0))),"","Reviewer missing; ")&amp;IF(AND(ISNUMBER(R23),R23&gt;0,R23&lt;TODAY()+1),"","Review date missing/invalid/future; ")&amp;IF(AND(LEN(UPPER(TRIM(CLEAN(SUBSTITUTE(S23,CHAR(160)," ")))))&gt;0,LEFT(UPPER(TRIM(S23)),10)&lt;&gt;"UNRESOLVED",ISERROR(MATCH(UPPER(TRIM(CLEAN(SUBSTITUTE(S23,CHAR(160)," ")))),Start!$H$6:$H$22,0))),"","Review disposition missing; ")&amp;""),IF(OR(L23="Not examined",L23="Evidence requested"),"Examination pending",IF(LEN(IF(AND(LEN(UPPER(TRIM(CLEAN(SUBSTITUTE(D23,CHAR(160)," ")))))&gt;0,LEFT(UPPER(TRIM(D23)),10)&lt;&gt;"UNRESOLVED",ISERROR(MATCH(UPPER(TRIM(CLEAN(SUBSTITUTE(D23,CHAR(160)," ")))),Start!$H$6:$H$22,0))),"","Criterion missing; ")&amp;IF(AND(LEN(UPPER(TRIM(CLEAN(SUBSTITUTE(I23,CHAR(160)," ")))))&gt;0,LEFT(UPPER(TRIM(I23)),10)&lt;&gt;"UNRESOLVED",ISERROR(MATCH(UPPER(TRIM(CLEAN(SUBSTITUTE(I23,CHAR(160)," ")))),Start!$H$6:$H$22,0))),"","Population/period missing; ")&amp;IF(AND(LEN(UPPER(TRIM(CLEAN(SUBSTITUTE(J23,CHAR(160)," ")))))&gt;0,LEFT(UPPER(TRIM(J23)),10)&lt;&gt;"UNRESOLVED",ISERROR(MATCH(UPPER(TRIM(CLEAN(SUBSTITUTE(J23,CHAR(160)," ")))),Start!$H$6:$H$22,0))),"","Sample IDs/count missing; ")&amp;IF(AND(LEN(UPPER(TRIM(CLEAN(SUBSTITUTE(N23,CHAR(160)," ")))))&gt;0,LEFT(UPPER(TRIM(N23)),10)&lt;&gt;"UNRESOLVED",ISERROR(MATCH(UPPER(TRIM(CLEAN(SUBSTITUTE(N23,CHAR(160)," ")))),Start!$H$6:$H$22,0))),"","Sample rationale missing; ")&amp;IF(AND(LEN(UPPER(TRIM(CLEAN(SUBSTITUTE(K23,CHAR(160)," ")))))&gt;0,LEFT(UPPER(TRIM(K23)),10)&lt;&gt;"UNRESOLVED",ISERROR(MATCH(UPPER(TRIM(CLEAN(SUBSTITUTE(K23,CHAR(160)," ")))),Start!$H$6:$H$22,0))),"","Method missing; ")&amp;IF(AND(LEN(UPPER(TRIM(CLEAN(SUBSTITUTE(O23,CHAR(160)," ")))))&gt;0,LEFT(UPPER(TRIM(O23)),10)&lt;&gt;"UNRESOLVED",ISERROR(MATCH(UPPER(TRIM(CLEAN(SUBSTITUTE(O23,CHAR(160)," ")))),Start!$H$6:$H$22,0))),"","Observations missing; ")&amp;IF(AND(LEN(UPPER(TRIM(CLEAN(SUBSTITUTE(M23,CHAR(160)," ")))))&gt;0,LEFT(UPPER(TRIM(M23)),10)&lt;&gt;"UNRESOLVED",ISERROR(MATCH(UPPER(TRIM(CLEAN(SUBSTITUTE(M23,CHAR(160)," ")))),Start!$H$6:$H$22,0))),"","Evidence references missing; ")&amp;IF(AND(LEN(UPPER(TRIM(CLEAN(SUBSTITUTE(P23,CHAR(160)," ")))))&gt;0,LEFT(UPPER(TRIM(P23)),10)&lt;&gt;"UNRESOLVED",ISERROR(MATCH(UPPER(TRIM(CLEAN(SUBSTITUTE(P23,CHAR(160)," ")))),Start!$H$6:$H$22,0))),"","Reviewer missing; ")&amp;IF(AND(ISNUMBER(Q23),Q23&gt;0,Q23&lt;TODAY()+1),"","Execution date missing/invalid/future; ")&amp;IF(AND(ISNUMBER(R23),R23&gt;0,R23&lt;TODAY()+1),"","Review date missing/invalid/future; ")&amp;IF(AND(LEN(UPPER(TRIM(CLEAN(SUBSTITUTE(S23,CHAR(160)," ")))))&gt;0,LEFT(UPPER(TRIM(S23)),10)&lt;&gt;"UNRESOLVED",ISERROR(MATCH(UPPER(TRIM(CLEAN(SUBSTITUTE(S23,CHAR(160)," ")))),Start!$H$6:$H$22,0))),"","Review disposition missing; ")&amp;IF(AND(LEN(UPPER(TRIM(CLEAN(SUBSTITUTE(T23,CHAR(160)," ")))))&gt;0,LEFT(UPPER(TRIM(T23)),10)&lt;&gt;"UNRESOLVED",ISERROR(MATCH(UPPER(TRIM(CLEAN(SUBSTITUTE(T23,CHAR(160)," ")))),Start!$H$6:$H$22,0))),"","Permit or records-only basis missing; ")&amp;IF(AND(LEN(UPPER(TRIM(CLEAN(SUBSTITUTE(U23,CHAR(160)," ")))))&gt;0,LEFT(UPPER(TRIM(U23)),10)&lt;&gt;"UNRESOLVED",ISERROR(MATCH(UPPER(TRIM(CLEAN(SUBSTITUTE(U23,CHAR(160)," ")))),Start!$H$6:$H$22,0))),"","Actual examiner missing; ")&amp;IF(AND(ISNUMBER(Q23),ISNUMBER(R23),R23&lt;Q23),"Review precedes execution; ",""))=0,"Documentation recorded; review required",IF(AND(LEN(UPPER(TRIM(CLEAN(SUBSTITUTE(D23,CHAR(160)," ")))))&gt;0,LEFT(UPPER(TRIM(D23)),10)&lt;&gt;"UNRESOLVED",ISERROR(MATCH(UPPER(TRIM(CLEAN(SUBSTITUTE(D23,CHAR(160)," ")))),Start!$H$6:$H$22,0))),"","Criterion missing; ")&amp;IF(AND(LEN(UPPER(TRIM(CLEAN(SUBSTITUTE(I23,CHAR(160)," ")))))&gt;0,LEFT(UPPER(TRIM(I23)),10)&lt;&gt;"UNRESOLVED",ISERROR(MATCH(UPPER(TRIM(CLEAN(SUBSTITUTE(I23,CHAR(160)," ")))),Start!$H$6:$H$22,0))),"","Population/period missing; ")&amp;IF(AND(LEN(UPPER(TRIM(CLEAN(SUBSTITUTE(J23,CHAR(160)," ")))))&gt;0,LEFT(UPPER(TRIM(J23)),10)&lt;&gt;"UNRESOLVED",ISERROR(MATCH(UPPER(TRIM(CLEAN(SUBSTITUTE(J23,CHAR(160)," ")))),Start!$H$6:$H$22,0))),"","Sample IDs/count missing; ")&amp;IF(AND(LEN(UPPER(TRIM(CLEAN(SUBSTITUTE(N23,CHAR(160)," ")))))&gt;0,LEFT(UPPER(TRIM(N23)),10)&lt;&gt;"UNRESOLVED",ISERROR(MATCH(UPPER(TRIM(CLEAN(SUBSTITUTE(N23,CHAR(160)," ")))),Start!$H$6:$H$22,0))),"","Sample rationale missing; ")&amp;IF(AND(LEN(UPPER(TRIM(CLEAN(SUBSTITUTE(K23,CHAR(160)," ")))))&gt;0,LEFT(UPPER(TRIM(K23)),10)&lt;&gt;"UNRESOLVED",ISERROR(MATCH(UPPER(TRIM(CLEAN(SUBSTITUTE(K23,CHAR(160)," ")))),Start!$H$6:$H$22,0))),"","Method missing; ")&amp;IF(AND(LEN(UPPER(TRIM(CLEAN(SUBSTITUTE(O23,CHAR(160)," ")))))&gt;0,LEFT(UPPER(TRIM(O23)),10)&lt;&gt;"UNRESOLVED",ISERROR(MATCH(UPPER(TRIM(CLEAN(SUBSTITUTE(O23,CHAR(160)," ")))),Start!$H$6:$H$22,0))),"","Observations missing; ")&amp;IF(AND(LEN(UPPER(TRIM(CLEAN(SUBSTITUTE(M23,CHAR(160)," ")))))&gt;0,LEFT(UPPER(TRIM(M23)),10)&lt;&gt;"UNRESOLVED",ISERROR(MATCH(UPPER(TRIM(CLEAN(SUBSTITUTE(M23,CHAR(160)," ")))),Start!$H$6:$H$22,0))),"","Evidence references missing; ")&amp;IF(AND(LEN(UPPER(TRIM(CLEAN(SUBSTITUTE(P23,CHAR(160)," ")))))&gt;0,LEFT(UPPER(TRIM(P23)),10)&lt;&gt;"UNRESOLVED",ISERROR(MATCH(UPPER(TRIM(CLEAN(SUBSTITUTE(P23,CHAR(160)," ")))),Start!$H$6:$H$22,0))),"","Reviewer missing; ")&amp;IF(AND(ISNUMBER(Q23),Q23&gt;0,Q23&lt;TODAY()+1),"","Execution date missing/invalid/future; ")&amp;IF(AND(ISNUMBER(R23),R23&gt;0,R23&lt;TODAY()+1),"","Review date missing/invalid/future; ")&amp;IF(AND(LEN(UPPER(TRIM(CLEAN(SUBSTITUTE(S23,CHAR(160)," ")))))&gt;0,LEFT(UPPER(TRIM(S23)),10)&lt;&gt;"UNRESOLVED",ISERROR(MATCH(UPPER(TRIM(CLEAN(SUBSTITUTE(S23,CHAR(160)," ")))),Start!$H$6:$H$22,0))),"","Review disposition missing; ")&amp;IF(AND(LEN(UPPER(TRIM(CLEAN(SUBSTITUTE(T23,CHAR(160)," ")))))&gt;0,LEFT(UPPER(TRIM(T23)),10)&lt;&gt;"UNRESOLVED",ISERROR(MATCH(UPPER(TRIM(CLEAN(SUBSTITUTE(T23,CHAR(160)," ")))),Start!$H$6:$H$22,0))),"","Permit or records-only basis missing; ")&amp;IF(AND(LEN(UPPER(TRIM(CLEAN(SUBSTITUTE(U23,CHAR(160)," ")))))&gt;0,LEFT(UPPER(TRIM(U23)),10)&lt;&gt;"UNRESOLVED",ISERROR(MATCH(UPPER(TRIM(CLEAN(SUBSTITUTE(U23,CHAR(160)," ")))),Start!$H$6:$H$22,0))),"","Actual examiner missing; ")&amp;IF(AND(ISNUMBER(Q23),ISNUMBER(R23),R23&lt;Q23),"Review precedes execution; ","")))),"Invalid status; use a listed value")</f>
        <v>Examination pending</v>
      </c>
    </row>
    <row r="24" ht="55" customHeight="1">
      <c r="A24" s="58" t="str">
        <v>P12</v>
      </c>
      <c r="B24" s="58" t="str">
        <v>PSC</v>
      </c>
      <c r="C24" s="58" t="str">
        <v>Forensic and credit monitoring readiness</v>
      </c>
      <c r="D24" s="58" t="str">
        <v>1200.19,1200.20</v>
      </c>
      <c r="E24" s="58" t="inlineStr">
        <is>
          <t xml:space="preserve">Inspect executed forensic vendor and credit monitoring contracts. Verify response capability, investigative reporting and credit service capabilities. Exercise an offer covering at least one year from offer when GBL resident notice is required.</t>
        </is>
      </c>
      <c r="F24" s="58" t="str">
        <v>Contract terms, activation route, capacity, covered capabilities and offer/payment arrangements</v>
      </c>
      <c r="G24" s="58" t="str">
        <v>Retainer not represented as proof of completed investigation. Duty subject to transition and actual incident facts.</v>
      </c>
      <c r="H24" s="58" t="str">
        <v>Incident commander</v>
      </c>
      <c r="I24" s="61"/>
      <c r="J24" s="61"/>
      <c r="K24" s="61"/>
      <c r="L24" s="61" t="str">
        <v>Not examined</v>
      </c>
      <c r="M24" s="61"/>
      <c r="N24" s="61"/>
      <c r="O24" s="61"/>
      <c r="P24" s="61"/>
      <c r="Q24" s="62"/>
      <c r="R24" s="62"/>
      <c r="S24" s="61"/>
      <c r="T24" s="61"/>
      <c r="U24" s="61" t="str"/>
      <c r="V24" s="63" t="str">
        <f>IF(OR(EXACT(L24,"Not examined"),EXACT(L24,"Evidence requested"),EXACT(L24,"Supported"),EXACT(L24,"Exception found"),EXACT(L24,"Not applicable with basis")),IF(L24="Not applicable with basis",IF(LEN(IF(AND(LEN(UPPER(TRIM(CLEAN(SUBSTITUTE(M24,CHAR(160)," ")))))&gt;0,LEFT(UPPER(TRIM(M24)),10)&lt;&gt;"UNRESOLVED",ISERROR(MATCH(UPPER(TRIM(CLEAN(SUBSTITUTE(M24,CHAR(160)," ")))),Start!$H$6:$H$22,0))),"","Exclusion basis/evidence missing; ")&amp;IF(AND(LEN(UPPER(TRIM(CLEAN(SUBSTITUTE(P24,CHAR(160)," ")))))&gt;0,LEFT(UPPER(TRIM(P24)),10)&lt;&gt;"UNRESOLVED",ISERROR(MATCH(UPPER(TRIM(CLEAN(SUBSTITUTE(P24,CHAR(160)," ")))),Start!$H$6:$H$22,0))),"","Reviewer missing; ")&amp;IF(AND(ISNUMBER(R24),R24&gt;0,R24&lt;TODAY()+1),"","Review date missing/invalid/future; ")&amp;IF(AND(LEN(UPPER(TRIM(CLEAN(SUBSTITUTE(S24,CHAR(160)," ")))))&gt;0,LEFT(UPPER(TRIM(S24)),10)&lt;&gt;"UNRESOLVED",ISERROR(MATCH(UPPER(TRIM(CLEAN(SUBSTITUTE(S24,CHAR(160)," ")))),Start!$H$6:$H$22,0))),"","Review disposition missing; ")&amp;"")=0,"Documentation recorded; review required",IF(AND(LEN(UPPER(TRIM(CLEAN(SUBSTITUTE(M24,CHAR(160)," ")))))&gt;0,LEFT(UPPER(TRIM(M24)),10)&lt;&gt;"UNRESOLVED",ISERROR(MATCH(UPPER(TRIM(CLEAN(SUBSTITUTE(M24,CHAR(160)," ")))),Start!$H$6:$H$22,0))),"","Exclusion basis/evidence missing; ")&amp;IF(AND(LEN(UPPER(TRIM(CLEAN(SUBSTITUTE(P24,CHAR(160)," ")))))&gt;0,LEFT(UPPER(TRIM(P24)),10)&lt;&gt;"UNRESOLVED",ISERROR(MATCH(UPPER(TRIM(CLEAN(SUBSTITUTE(P24,CHAR(160)," ")))),Start!$H$6:$H$22,0))),"","Reviewer missing; ")&amp;IF(AND(ISNUMBER(R24),R24&gt;0,R24&lt;TODAY()+1),"","Review date missing/invalid/future; ")&amp;IF(AND(LEN(UPPER(TRIM(CLEAN(SUBSTITUTE(S24,CHAR(160)," ")))))&gt;0,LEFT(UPPER(TRIM(S24)),10)&lt;&gt;"UNRESOLVED",ISERROR(MATCH(UPPER(TRIM(CLEAN(SUBSTITUTE(S24,CHAR(160)," ")))),Start!$H$6:$H$22,0))),"","Review disposition missing; ")&amp;""),IF(OR(L24="Not examined",L24="Evidence requested"),"Examination pending",IF(LEN(IF(AND(LEN(UPPER(TRIM(CLEAN(SUBSTITUTE(D24,CHAR(160)," ")))))&gt;0,LEFT(UPPER(TRIM(D24)),10)&lt;&gt;"UNRESOLVED",ISERROR(MATCH(UPPER(TRIM(CLEAN(SUBSTITUTE(D24,CHAR(160)," ")))),Start!$H$6:$H$22,0))),"","Criterion missing; ")&amp;IF(AND(LEN(UPPER(TRIM(CLEAN(SUBSTITUTE(I24,CHAR(160)," ")))))&gt;0,LEFT(UPPER(TRIM(I24)),10)&lt;&gt;"UNRESOLVED",ISERROR(MATCH(UPPER(TRIM(CLEAN(SUBSTITUTE(I24,CHAR(160)," ")))),Start!$H$6:$H$22,0))),"","Population/period missing; ")&amp;IF(AND(LEN(UPPER(TRIM(CLEAN(SUBSTITUTE(J24,CHAR(160)," ")))))&gt;0,LEFT(UPPER(TRIM(J24)),10)&lt;&gt;"UNRESOLVED",ISERROR(MATCH(UPPER(TRIM(CLEAN(SUBSTITUTE(J24,CHAR(160)," ")))),Start!$H$6:$H$22,0))),"","Sample IDs/count missing; ")&amp;IF(AND(LEN(UPPER(TRIM(CLEAN(SUBSTITUTE(N24,CHAR(160)," ")))))&gt;0,LEFT(UPPER(TRIM(N24)),10)&lt;&gt;"UNRESOLVED",ISERROR(MATCH(UPPER(TRIM(CLEAN(SUBSTITUTE(N24,CHAR(160)," ")))),Start!$H$6:$H$22,0))),"","Sample rationale missing; ")&amp;IF(AND(LEN(UPPER(TRIM(CLEAN(SUBSTITUTE(K24,CHAR(160)," ")))))&gt;0,LEFT(UPPER(TRIM(K24)),10)&lt;&gt;"UNRESOLVED",ISERROR(MATCH(UPPER(TRIM(CLEAN(SUBSTITUTE(K24,CHAR(160)," ")))),Start!$H$6:$H$22,0))),"","Method missing; ")&amp;IF(AND(LEN(UPPER(TRIM(CLEAN(SUBSTITUTE(O24,CHAR(160)," ")))))&gt;0,LEFT(UPPER(TRIM(O24)),10)&lt;&gt;"UNRESOLVED",ISERROR(MATCH(UPPER(TRIM(CLEAN(SUBSTITUTE(O24,CHAR(160)," ")))),Start!$H$6:$H$22,0))),"","Observations missing; ")&amp;IF(AND(LEN(UPPER(TRIM(CLEAN(SUBSTITUTE(M24,CHAR(160)," ")))))&gt;0,LEFT(UPPER(TRIM(M24)),10)&lt;&gt;"UNRESOLVED",ISERROR(MATCH(UPPER(TRIM(CLEAN(SUBSTITUTE(M24,CHAR(160)," ")))),Start!$H$6:$H$22,0))),"","Evidence references missing; ")&amp;IF(AND(LEN(UPPER(TRIM(CLEAN(SUBSTITUTE(P24,CHAR(160)," ")))))&gt;0,LEFT(UPPER(TRIM(P24)),10)&lt;&gt;"UNRESOLVED",ISERROR(MATCH(UPPER(TRIM(CLEAN(SUBSTITUTE(P24,CHAR(160)," ")))),Start!$H$6:$H$22,0))),"","Reviewer missing; ")&amp;IF(AND(ISNUMBER(Q24),Q24&gt;0,Q24&lt;TODAY()+1),"","Execution date missing/invalid/future; ")&amp;IF(AND(ISNUMBER(R24),R24&gt;0,R24&lt;TODAY()+1),"","Review date missing/invalid/future; ")&amp;IF(AND(LEN(UPPER(TRIM(CLEAN(SUBSTITUTE(S24,CHAR(160)," ")))))&gt;0,LEFT(UPPER(TRIM(S24)),10)&lt;&gt;"UNRESOLVED",ISERROR(MATCH(UPPER(TRIM(CLEAN(SUBSTITUTE(S24,CHAR(160)," ")))),Start!$H$6:$H$22,0))),"","Review disposition missing; ")&amp;IF(AND(LEN(UPPER(TRIM(CLEAN(SUBSTITUTE(T24,CHAR(160)," ")))))&gt;0,LEFT(UPPER(TRIM(T24)),10)&lt;&gt;"UNRESOLVED",ISERROR(MATCH(UPPER(TRIM(CLEAN(SUBSTITUTE(T24,CHAR(160)," ")))),Start!$H$6:$H$22,0))),"","Permit or records-only basis missing; ")&amp;IF(AND(LEN(UPPER(TRIM(CLEAN(SUBSTITUTE(U24,CHAR(160)," ")))))&gt;0,LEFT(UPPER(TRIM(U24)),10)&lt;&gt;"UNRESOLVED",ISERROR(MATCH(UPPER(TRIM(CLEAN(SUBSTITUTE(U24,CHAR(160)," ")))),Start!$H$6:$H$22,0))),"","Actual examiner missing; ")&amp;IF(AND(ISNUMBER(Q24),ISNUMBER(R24),R24&lt;Q24),"Review precedes execution; ",""))=0,"Documentation recorded; review required",IF(AND(LEN(UPPER(TRIM(CLEAN(SUBSTITUTE(D24,CHAR(160)," ")))))&gt;0,LEFT(UPPER(TRIM(D24)),10)&lt;&gt;"UNRESOLVED",ISERROR(MATCH(UPPER(TRIM(CLEAN(SUBSTITUTE(D24,CHAR(160)," ")))),Start!$H$6:$H$22,0))),"","Criterion missing; ")&amp;IF(AND(LEN(UPPER(TRIM(CLEAN(SUBSTITUTE(I24,CHAR(160)," ")))))&gt;0,LEFT(UPPER(TRIM(I24)),10)&lt;&gt;"UNRESOLVED",ISERROR(MATCH(UPPER(TRIM(CLEAN(SUBSTITUTE(I24,CHAR(160)," ")))),Start!$H$6:$H$22,0))),"","Population/period missing; ")&amp;IF(AND(LEN(UPPER(TRIM(CLEAN(SUBSTITUTE(J24,CHAR(160)," ")))))&gt;0,LEFT(UPPER(TRIM(J24)),10)&lt;&gt;"UNRESOLVED",ISERROR(MATCH(UPPER(TRIM(CLEAN(SUBSTITUTE(J24,CHAR(160)," ")))),Start!$H$6:$H$22,0))),"","Sample IDs/count missing; ")&amp;IF(AND(LEN(UPPER(TRIM(CLEAN(SUBSTITUTE(N24,CHAR(160)," ")))))&gt;0,LEFT(UPPER(TRIM(N24)),10)&lt;&gt;"UNRESOLVED",ISERROR(MATCH(UPPER(TRIM(CLEAN(SUBSTITUTE(N24,CHAR(160)," ")))),Start!$H$6:$H$22,0))),"","Sample rationale missing; ")&amp;IF(AND(LEN(UPPER(TRIM(CLEAN(SUBSTITUTE(K24,CHAR(160)," ")))))&gt;0,LEFT(UPPER(TRIM(K24)),10)&lt;&gt;"UNRESOLVED",ISERROR(MATCH(UPPER(TRIM(CLEAN(SUBSTITUTE(K24,CHAR(160)," ")))),Start!$H$6:$H$22,0))),"","Method missing; ")&amp;IF(AND(LEN(UPPER(TRIM(CLEAN(SUBSTITUTE(O24,CHAR(160)," ")))))&gt;0,LEFT(UPPER(TRIM(O24)),10)&lt;&gt;"UNRESOLVED",ISERROR(MATCH(UPPER(TRIM(CLEAN(SUBSTITUTE(O24,CHAR(160)," ")))),Start!$H$6:$H$22,0))),"","Observations missing; ")&amp;IF(AND(LEN(UPPER(TRIM(CLEAN(SUBSTITUTE(M24,CHAR(160)," ")))))&gt;0,LEFT(UPPER(TRIM(M24)),10)&lt;&gt;"UNRESOLVED",ISERROR(MATCH(UPPER(TRIM(CLEAN(SUBSTITUTE(M24,CHAR(160)," ")))),Start!$H$6:$H$22,0))),"","Evidence references missing; ")&amp;IF(AND(LEN(UPPER(TRIM(CLEAN(SUBSTITUTE(P24,CHAR(160)," ")))))&gt;0,LEFT(UPPER(TRIM(P24)),10)&lt;&gt;"UNRESOLVED",ISERROR(MATCH(UPPER(TRIM(CLEAN(SUBSTITUTE(P24,CHAR(160)," ")))),Start!$H$6:$H$22,0))),"","Reviewer missing; ")&amp;IF(AND(ISNUMBER(Q24),Q24&gt;0,Q24&lt;TODAY()+1),"","Execution date missing/invalid/future; ")&amp;IF(AND(ISNUMBER(R24),R24&gt;0,R24&lt;TODAY()+1),"","Review date missing/invalid/future; ")&amp;IF(AND(LEN(UPPER(TRIM(CLEAN(SUBSTITUTE(S24,CHAR(160)," ")))))&gt;0,LEFT(UPPER(TRIM(S24)),10)&lt;&gt;"UNRESOLVED",ISERROR(MATCH(UPPER(TRIM(CLEAN(SUBSTITUTE(S24,CHAR(160)," ")))),Start!$H$6:$H$22,0))),"","Review disposition missing; ")&amp;IF(AND(LEN(UPPER(TRIM(CLEAN(SUBSTITUTE(T24,CHAR(160)," ")))))&gt;0,LEFT(UPPER(TRIM(T24)),10)&lt;&gt;"UNRESOLVED",ISERROR(MATCH(UPPER(TRIM(CLEAN(SUBSTITUTE(T24,CHAR(160)," ")))),Start!$H$6:$H$22,0))),"","Permit or records-only basis missing; ")&amp;IF(AND(LEN(UPPER(TRIM(CLEAN(SUBSTITUTE(U24,CHAR(160)," ")))))&gt;0,LEFT(UPPER(TRIM(U24)),10)&lt;&gt;"UNRESOLVED",ISERROR(MATCH(UPPER(TRIM(CLEAN(SUBSTITUTE(U24,CHAR(160)," ")))),Start!$H$6:$H$22,0))),"","Actual examiner missing; ")&amp;IF(AND(ISNUMBER(Q24),ISNUMBER(R24),R24&lt;Q24),"Review precedes execution; ","")))),"Invalid status; use a listed value")</f>
        <v>Examination pending</v>
      </c>
    </row>
    <row r="25" ht="55" customHeight="1">
      <c r="A25" s="56" t="str">
        <v>D01</v>
      </c>
      <c r="B25" s="56" t="str">
        <v>DFS</v>
      </c>
      <c r="C25" s="56" t="str">
        <v>DFS coverage, exemption and Class A</v>
      </c>
      <c r="D25" s="56" t="str">
        <v>500.1(d),(e),500.19</v>
      </c>
      <c r="E25" s="56" t="str">
        <v>Verify license or required authorization for each entity. Calculate Class A metrics using the correct affiliate sharing rules. Test exemption criteria and preserve filing evidence. Identify duties retained by a partial exemption.</v>
      </c>
      <c r="F25" s="56" t="inlineStr">
        <is>
          <t xml:space="preserve">License record, group calculations, section level exemption matrix and filed notice</t>
        </is>
      </c>
      <c r="G25" s="56" t="str">
        <v>No exemption inferred from utility ownership or a checked box. A partial exemption retains specified controls and notices.</v>
      </c>
      <c r="H25" s="56" t="str">
        <v>Compliance owner</v>
      </c>
      <c r="I25" s="61"/>
      <c r="J25" s="61"/>
      <c r="K25" s="61"/>
      <c r="L25" s="61" t="str">
        <v>Not examined</v>
      </c>
      <c r="M25" s="61"/>
      <c r="N25" s="61"/>
      <c r="O25" s="61"/>
      <c r="P25" s="61"/>
      <c r="Q25" s="62"/>
      <c r="R25" s="62"/>
      <c r="S25" s="61"/>
      <c r="T25" s="61"/>
      <c r="U25" s="61" t="str"/>
      <c r="V25" s="63" t="str">
        <f>IF(OR(EXACT(L25,"Not examined"),EXACT(L25,"Evidence requested"),EXACT(L25,"Supported"),EXACT(L25,"Exception found"),EXACT(L25,"Not applicable with basis")),IF(L25="Not applicable with basis",IF(LEN(IF(AND(LEN(UPPER(TRIM(CLEAN(SUBSTITUTE(M25,CHAR(160)," ")))))&gt;0,LEFT(UPPER(TRIM(M25)),10)&lt;&gt;"UNRESOLVED",ISERROR(MATCH(UPPER(TRIM(CLEAN(SUBSTITUTE(M25,CHAR(160)," ")))),Start!$H$6:$H$22,0))),"","Exclusion basis/evidence missing; ")&amp;IF(AND(LEN(UPPER(TRIM(CLEAN(SUBSTITUTE(P25,CHAR(160)," ")))))&gt;0,LEFT(UPPER(TRIM(P25)),10)&lt;&gt;"UNRESOLVED",ISERROR(MATCH(UPPER(TRIM(CLEAN(SUBSTITUTE(P25,CHAR(160)," ")))),Start!$H$6:$H$22,0))),"","Reviewer missing; ")&amp;IF(AND(ISNUMBER(R25),R25&gt;0,R25&lt;TODAY()+1),"","Review date missing/invalid/future; ")&amp;IF(AND(LEN(UPPER(TRIM(CLEAN(SUBSTITUTE(S25,CHAR(160)," ")))))&gt;0,LEFT(UPPER(TRIM(S25)),10)&lt;&gt;"UNRESOLVED",ISERROR(MATCH(UPPER(TRIM(CLEAN(SUBSTITUTE(S25,CHAR(160)," ")))),Start!$H$6:$H$22,0))),"","Review disposition missing; ")&amp;"")=0,"Documentation recorded; review required",IF(AND(LEN(UPPER(TRIM(CLEAN(SUBSTITUTE(M25,CHAR(160)," ")))))&gt;0,LEFT(UPPER(TRIM(M25)),10)&lt;&gt;"UNRESOLVED",ISERROR(MATCH(UPPER(TRIM(CLEAN(SUBSTITUTE(M25,CHAR(160)," ")))),Start!$H$6:$H$22,0))),"","Exclusion basis/evidence missing; ")&amp;IF(AND(LEN(UPPER(TRIM(CLEAN(SUBSTITUTE(P25,CHAR(160)," ")))))&gt;0,LEFT(UPPER(TRIM(P25)),10)&lt;&gt;"UNRESOLVED",ISERROR(MATCH(UPPER(TRIM(CLEAN(SUBSTITUTE(P25,CHAR(160)," ")))),Start!$H$6:$H$22,0))),"","Reviewer missing; ")&amp;IF(AND(ISNUMBER(R25),R25&gt;0,R25&lt;TODAY()+1),"","Review date missing/invalid/future; ")&amp;IF(AND(LEN(UPPER(TRIM(CLEAN(SUBSTITUTE(S25,CHAR(160)," ")))))&gt;0,LEFT(UPPER(TRIM(S25)),10)&lt;&gt;"UNRESOLVED",ISERROR(MATCH(UPPER(TRIM(CLEAN(SUBSTITUTE(S25,CHAR(160)," ")))),Start!$H$6:$H$22,0))),"","Review disposition missing; ")&amp;""),IF(OR(L25="Not examined",L25="Evidence requested"),"Examination pending",IF(LEN(IF(AND(LEN(UPPER(TRIM(CLEAN(SUBSTITUTE(D25,CHAR(160)," ")))))&gt;0,LEFT(UPPER(TRIM(D25)),10)&lt;&gt;"UNRESOLVED",ISERROR(MATCH(UPPER(TRIM(CLEAN(SUBSTITUTE(D25,CHAR(160)," ")))),Start!$H$6:$H$22,0))),"","Criterion missing; ")&amp;IF(AND(LEN(UPPER(TRIM(CLEAN(SUBSTITUTE(I25,CHAR(160)," ")))))&gt;0,LEFT(UPPER(TRIM(I25)),10)&lt;&gt;"UNRESOLVED",ISERROR(MATCH(UPPER(TRIM(CLEAN(SUBSTITUTE(I25,CHAR(160)," ")))),Start!$H$6:$H$22,0))),"","Population/period missing; ")&amp;IF(AND(LEN(UPPER(TRIM(CLEAN(SUBSTITUTE(J25,CHAR(160)," ")))))&gt;0,LEFT(UPPER(TRIM(J25)),10)&lt;&gt;"UNRESOLVED",ISERROR(MATCH(UPPER(TRIM(CLEAN(SUBSTITUTE(J25,CHAR(160)," ")))),Start!$H$6:$H$22,0))),"","Sample IDs/count missing; ")&amp;IF(AND(LEN(UPPER(TRIM(CLEAN(SUBSTITUTE(N25,CHAR(160)," ")))))&gt;0,LEFT(UPPER(TRIM(N25)),10)&lt;&gt;"UNRESOLVED",ISERROR(MATCH(UPPER(TRIM(CLEAN(SUBSTITUTE(N25,CHAR(160)," ")))),Start!$H$6:$H$22,0))),"","Sample rationale missing; ")&amp;IF(AND(LEN(UPPER(TRIM(CLEAN(SUBSTITUTE(K25,CHAR(160)," ")))))&gt;0,LEFT(UPPER(TRIM(K25)),10)&lt;&gt;"UNRESOLVED",ISERROR(MATCH(UPPER(TRIM(CLEAN(SUBSTITUTE(K25,CHAR(160)," ")))),Start!$H$6:$H$22,0))),"","Method missing; ")&amp;IF(AND(LEN(UPPER(TRIM(CLEAN(SUBSTITUTE(O25,CHAR(160)," ")))))&gt;0,LEFT(UPPER(TRIM(O25)),10)&lt;&gt;"UNRESOLVED",ISERROR(MATCH(UPPER(TRIM(CLEAN(SUBSTITUTE(O25,CHAR(160)," ")))),Start!$H$6:$H$22,0))),"","Observations missing; ")&amp;IF(AND(LEN(UPPER(TRIM(CLEAN(SUBSTITUTE(M25,CHAR(160)," ")))))&gt;0,LEFT(UPPER(TRIM(M25)),10)&lt;&gt;"UNRESOLVED",ISERROR(MATCH(UPPER(TRIM(CLEAN(SUBSTITUTE(M25,CHAR(160)," ")))),Start!$H$6:$H$22,0))),"","Evidence references missing; ")&amp;IF(AND(LEN(UPPER(TRIM(CLEAN(SUBSTITUTE(P25,CHAR(160)," ")))))&gt;0,LEFT(UPPER(TRIM(P25)),10)&lt;&gt;"UNRESOLVED",ISERROR(MATCH(UPPER(TRIM(CLEAN(SUBSTITUTE(P25,CHAR(160)," ")))),Start!$H$6:$H$22,0))),"","Reviewer missing; ")&amp;IF(AND(ISNUMBER(Q25),Q25&gt;0,Q25&lt;TODAY()+1),"","Execution date missing/invalid/future; ")&amp;IF(AND(ISNUMBER(R25),R25&gt;0,R25&lt;TODAY()+1),"","Review date missing/invalid/future; ")&amp;IF(AND(LEN(UPPER(TRIM(CLEAN(SUBSTITUTE(S25,CHAR(160)," ")))))&gt;0,LEFT(UPPER(TRIM(S25)),10)&lt;&gt;"UNRESOLVED",ISERROR(MATCH(UPPER(TRIM(CLEAN(SUBSTITUTE(S25,CHAR(160)," ")))),Start!$H$6:$H$22,0))),"","Review disposition missing; ")&amp;IF(AND(LEN(UPPER(TRIM(CLEAN(SUBSTITUTE(T25,CHAR(160)," ")))))&gt;0,LEFT(UPPER(TRIM(T25)),10)&lt;&gt;"UNRESOLVED",ISERROR(MATCH(UPPER(TRIM(CLEAN(SUBSTITUTE(T25,CHAR(160)," ")))),Start!$H$6:$H$22,0))),"","Permit or records-only basis missing; ")&amp;IF(AND(LEN(UPPER(TRIM(CLEAN(SUBSTITUTE(U25,CHAR(160)," ")))))&gt;0,LEFT(UPPER(TRIM(U25)),10)&lt;&gt;"UNRESOLVED",ISERROR(MATCH(UPPER(TRIM(CLEAN(SUBSTITUTE(U25,CHAR(160)," ")))),Start!$H$6:$H$22,0))),"","Actual examiner missing; ")&amp;IF(AND(ISNUMBER(Q25),ISNUMBER(R25),R25&lt;Q25),"Review precedes execution; ",""))=0,"Documentation recorded; review required",IF(AND(LEN(UPPER(TRIM(CLEAN(SUBSTITUTE(D25,CHAR(160)," ")))))&gt;0,LEFT(UPPER(TRIM(D25)),10)&lt;&gt;"UNRESOLVED",ISERROR(MATCH(UPPER(TRIM(CLEAN(SUBSTITUTE(D25,CHAR(160)," ")))),Start!$H$6:$H$22,0))),"","Criterion missing; ")&amp;IF(AND(LEN(UPPER(TRIM(CLEAN(SUBSTITUTE(I25,CHAR(160)," ")))))&gt;0,LEFT(UPPER(TRIM(I25)),10)&lt;&gt;"UNRESOLVED",ISERROR(MATCH(UPPER(TRIM(CLEAN(SUBSTITUTE(I25,CHAR(160)," ")))),Start!$H$6:$H$22,0))),"","Population/period missing; ")&amp;IF(AND(LEN(UPPER(TRIM(CLEAN(SUBSTITUTE(J25,CHAR(160)," ")))))&gt;0,LEFT(UPPER(TRIM(J25)),10)&lt;&gt;"UNRESOLVED",ISERROR(MATCH(UPPER(TRIM(CLEAN(SUBSTITUTE(J25,CHAR(160)," ")))),Start!$H$6:$H$22,0))),"","Sample IDs/count missing; ")&amp;IF(AND(LEN(UPPER(TRIM(CLEAN(SUBSTITUTE(N25,CHAR(160)," ")))))&gt;0,LEFT(UPPER(TRIM(N25)),10)&lt;&gt;"UNRESOLVED",ISERROR(MATCH(UPPER(TRIM(CLEAN(SUBSTITUTE(N25,CHAR(160)," ")))),Start!$H$6:$H$22,0))),"","Sample rationale missing; ")&amp;IF(AND(LEN(UPPER(TRIM(CLEAN(SUBSTITUTE(K25,CHAR(160)," ")))))&gt;0,LEFT(UPPER(TRIM(K25)),10)&lt;&gt;"UNRESOLVED",ISERROR(MATCH(UPPER(TRIM(CLEAN(SUBSTITUTE(K25,CHAR(160)," ")))),Start!$H$6:$H$22,0))),"","Method missing; ")&amp;IF(AND(LEN(UPPER(TRIM(CLEAN(SUBSTITUTE(O25,CHAR(160)," ")))))&gt;0,LEFT(UPPER(TRIM(O25)),10)&lt;&gt;"UNRESOLVED",ISERROR(MATCH(UPPER(TRIM(CLEAN(SUBSTITUTE(O25,CHAR(160)," ")))),Start!$H$6:$H$22,0))),"","Observations missing; ")&amp;IF(AND(LEN(UPPER(TRIM(CLEAN(SUBSTITUTE(M25,CHAR(160)," ")))))&gt;0,LEFT(UPPER(TRIM(M25)),10)&lt;&gt;"UNRESOLVED",ISERROR(MATCH(UPPER(TRIM(CLEAN(SUBSTITUTE(M25,CHAR(160)," ")))),Start!$H$6:$H$22,0))),"","Evidence references missing; ")&amp;IF(AND(LEN(UPPER(TRIM(CLEAN(SUBSTITUTE(P25,CHAR(160)," ")))))&gt;0,LEFT(UPPER(TRIM(P25)),10)&lt;&gt;"UNRESOLVED",ISERROR(MATCH(UPPER(TRIM(CLEAN(SUBSTITUTE(P25,CHAR(160)," ")))),Start!$H$6:$H$22,0))),"","Reviewer missing; ")&amp;IF(AND(ISNUMBER(Q25),Q25&gt;0,Q25&lt;TODAY()+1),"","Execution date missing/invalid/future; ")&amp;IF(AND(ISNUMBER(R25),R25&gt;0,R25&lt;TODAY()+1),"","Review date missing/invalid/future; ")&amp;IF(AND(LEN(UPPER(TRIM(CLEAN(SUBSTITUTE(S25,CHAR(160)," ")))))&gt;0,LEFT(UPPER(TRIM(S25)),10)&lt;&gt;"UNRESOLVED",ISERROR(MATCH(UPPER(TRIM(CLEAN(SUBSTITUTE(S25,CHAR(160)," ")))),Start!$H$6:$H$22,0))),"","Review disposition missing; ")&amp;IF(AND(LEN(UPPER(TRIM(CLEAN(SUBSTITUTE(T25,CHAR(160)," ")))))&gt;0,LEFT(UPPER(TRIM(T25)),10)&lt;&gt;"UNRESOLVED",ISERROR(MATCH(UPPER(TRIM(CLEAN(SUBSTITUTE(T25,CHAR(160)," ")))),Start!$H$6:$H$22,0))),"","Permit or records-only basis missing; ")&amp;IF(AND(LEN(UPPER(TRIM(CLEAN(SUBSTITUTE(U25,CHAR(160)," ")))))&gt;0,LEFT(UPPER(TRIM(U25)),10)&lt;&gt;"UNRESOLVED",ISERROR(MATCH(UPPER(TRIM(CLEAN(SUBSTITUTE(U25,CHAR(160)," ")))),Start!$H$6:$H$22,0))),"","Actual examiner missing; ")&amp;IF(AND(ISNUMBER(Q25),ISNUMBER(R25),R25&lt;Q25),"Review precedes execution; ","")))),"Invalid status; use a listed value")</f>
        <v>Examination pending</v>
      </c>
    </row>
    <row r="26" ht="55" customHeight="1">
      <c r="A26" s="58" t="str">
        <v>D02</v>
      </c>
      <c r="B26" s="58" t="str">
        <v>DFS</v>
      </c>
      <c r="C26" s="58" t="str">
        <v>Program, policies and governing body</v>
      </c>
      <c r="D26" s="58" t="str">
        <v>500.2-500.4</v>
      </c>
      <c r="E26" s="58" t="inlineStr">
        <is>
          <t xml:space="preserve">Inspect annual policy approval, CISO appointment, annual written report and timely material issue escalation. Trace governing body oversight, understanding and resources to actual decisions.</t>
        </is>
      </c>
      <c r="F26" s="58" t="str">
        <v>Policy approval, CISO reports, material issue records and oversight minutes</v>
      </c>
      <c r="G26" s="58" t="str">
        <v>Adopting affiliate controls retains entity accountability and examination access. Apply actual exemptions.</v>
      </c>
      <c r="H26" s="58" t="str">
        <v>CISO</v>
      </c>
      <c r="I26" s="61"/>
      <c r="J26" s="61"/>
      <c r="K26" s="61"/>
      <c r="L26" s="61" t="str">
        <v>Not examined</v>
      </c>
      <c r="M26" s="61"/>
      <c r="N26" s="61"/>
      <c r="O26" s="61"/>
      <c r="P26" s="61"/>
      <c r="Q26" s="62"/>
      <c r="R26" s="62"/>
      <c r="S26" s="61"/>
      <c r="T26" s="61"/>
      <c r="U26" s="61" t="str"/>
      <c r="V26" s="63" t="str">
        <f>IF(OR(EXACT(L26,"Not examined"),EXACT(L26,"Evidence requested"),EXACT(L26,"Supported"),EXACT(L26,"Exception found"),EXACT(L26,"Not applicable with basis")),IF(L26="Not applicable with basis",IF(LEN(IF(AND(LEN(UPPER(TRIM(CLEAN(SUBSTITUTE(M26,CHAR(160)," ")))))&gt;0,LEFT(UPPER(TRIM(M26)),10)&lt;&gt;"UNRESOLVED",ISERROR(MATCH(UPPER(TRIM(CLEAN(SUBSTITUTE(M26,CHAR(160)," ")))),Start!$H$6:$H$22,0))),"","Exclusion basis/evidence missing; ")&amp;IF(AND(LEN(UPPER(TRIM(CLEAN(SUBSTITUTE(P26,CHAR(160)," ")))))&gt;0,LEFT(UPPER(TRIM(P26)),10)&lt;&gt;"UNRESOLVED",ISERROR(MATCH(UPPER(TRIM(CLEAN(SUBSTITUTE(P26,CHAR(160)," ")))),Start!$H$6:$H$22,0))),"","Reviewer missing; ")&amp;IF(AND(ISNUMBER(R26),R26&gt;0,R26&lt;TODAY()+1),"","Review date missing/invalid/future; ")&amp;IF(AND(LEN(UPPER(TRIM(CLEAN(SUBSTITUTE(S26,CHAR(160)," ")))))&gt;0,LEFT(UPPER(TRIM(S26)),10)&lt;&gt;"UNRESOLVED",ISERROR(MATCH(UPPER(TRIM(CLEAN(SUBSTITUTE(S26,CHAR(160)," ")))),Start!$H$6:$H$22,0))),"","Review disposition missing; ")&amp;"")=0,"Documentation recorded; review required",IF(AND(LEN(UPPER(TRIM(CLEAN(SUBSTITUTE(M26,CHAR(160)," ")))))&gt;0,LEFT(UPPER(TRIM(M26)),10)&lt;&gt;"UNRESOLVED",ISERROR(MATCH(UPPER(TRIM(CLEAN(SUBSTITUTE(M26,CHAR(160)," ")))),Start!$H$6:$H$22,0))),"","Exclusion basis/evidence missing; ")&amp;IF(AND(LEN(UPPER(TRIM(CLEAN(SUBSTITUTE(P26,CHAR(160)," ")))))&gt;0,LEFT(UPPER(TRIM(P26)),10)&lt;&gt;"UNRESOLVED",ISERROR(MATCH(UPPER(TRIM(CLEAN(SUBSTITUTE(P26,CHAR(160)," ")))),Start!$H$6:$H$22,0))),"","Reviewer missing; ")&amp;IF(AND(ISNUMBER(R26),R26&gt;0,R26&lt;TODAY()+1),"","Review date missing/invalid/future; ")&amp;IF(AND(LEN(UPPER(TRIM(CLEAN(SUBSTITUTE(S26,CHAR(160)," ")))))&gt;0,LEFT(UPPER(TRIM(S26)),10)&lt;&gt;"UNRESOLVED",ISERROR(MATCH(UPPER(TRIM(CLEAN(SUBSTITUTE(S26,CHAR(160)," ")))),Start!$H$6:$H$22,0))),"","Review disposition missing; ")&amp;""),IF(OR(L26="Not examined",L26="Evidence requested"),"Examination pending",IF(LEN(IF(AND(LEN(UPPER(TRIM(CLEAN(SUBSTITUTE(D26,CHAR(160)," ")))))&gt;0,LEFT(UPPER(TRIM(D26)),10)&lt;&gt;"UNRESOLVED",ISERROR(MATCH(UPPER(TRIM(CLEAN(SUBSTITUTE(D26,CHAR(160)," ")))),Start!$H$6:$H$22,0))),"","Criterion missing; ")&amp;IF(AND(LEN(UPPER(TRIM(CLEAN(SUBSTITUTE(I26,CHAR(160)," ")))))&gt;0,LEFT(UPPER(TRIM(I26)),10)&lt;&gt;"UNRESOLVED",ISERROR(MATCH(UPPER(TRIM(CLEAN(SUBSTITUTE(I26,CHAR(160)," ")))),Start!$H$6:$H$22,0))),"","Population/period missing; ")&amp;IF(AND(LEN(UPPER(TRIM(CLEAN(SUBSTITUTE(J26,CHAR(160)," ")))))&gt;0,LEFT(UPPER(TRIM(J26)),10)&lt;&gt;"UNRESOLVED",ISERROR(MATCH(UPPER(TRIM(CLEAN(SUBSTITUTE(J26,CHAR(160)," ")))),Start!$H$6:$H$22,0))),"","Sample IDs/count missing; ")&amp;IF(AND(LEN(UPPER(TRIM(CLEAN(SUBSTITUTE(N26,CHAR(160)," ")))))&gt;0,LEFT(UPPER(TRIM(N26)),10)&lt;&gt;"UNRESOLVED",ISERROR(MATCH(UPPER(TRIM(CLEAN(SUBSTITUTE(N26,CHAR(160)," ")))),Start!$H$6:$H$22,0))),"","Sample rationale missing; ")&amp;IF(AND(LEN(UPPER(TRIM(CLEAN(SUBSTITUTE(K26,CHAR(160)," ")))))&gt;0,LEFT(UPPER(TRIM(K26)),10)&lt;&gt;"UNRESOLVED",ISERROR(MATCH(UPPER(TRIM(CLEAN(SUBSTITUTE(K26,CHAR(160)," ")))),Start!$H$6:$H$22,0))),"","Method missing; ")&amp;IF(AND(LEN(UPPER(TRIM(CLEAN(SUBSTITUTE(O26,CHAR(160)," ")))))&gt;0,LEFT(UPPER(TRIM(O26)),10)&lt;&gt;"UNRESOLVED",ISERROR(MATCH(UPPER(TRIM(CLEAN(SUBSTITUTE(O26,CHAR(160)," ")))),Start!$H$6:$H$22,0))),"","Observations missing; ")&amp;IF(AND(LEN(UPPER(TRIM(CLEAN(SUBSTITUTE(M26,CHAR(160)," ")))))&gt;0,LEFT(UPPER(TRIM(M26)),10)&lt;&gt;"UNRESOLVED",ISERROR(MATCH(UPPER(TRIM(CLEAN(SUBSTITUTE(M26,CHAR(160)," ")))),Start!$H$6:$H$22,0))),"","Evidence references missing; ")&amp;IF(AND(LEN(UPPER(TRIM(CLEAN(SUBSTITUTE(P26,CHAR(160)," ")))))&gt;0,LEFT(UPPER(TRIM(P26)),10)&lt;&gt;"UNRESOLVED",ISERROR(MATCH(UPPER(TRIM(CLEAN(SUBSTITUTE(P26,CHAR(160)," ")))),Start!$H$6:$H$22,0))),"","Reviewer missing; ")&amp;IF(AND(ISNUMBER(Q26),Q26&gt;0,Q26&lt;TODAY()+1),"","Execution date missing/invalid/future; ")&amp;IF(AND(ISNUMBER(R26),R26&gt;0,R26&lt;TODAY()+1),"","Review date missing/invalid/future; ")&amp;IF(AND(LEN(UPPER(TRIM(CLEAN(SUBSTITUTE(S26,CHAR(160)," ")))))&gt;0,LEFT(UPPER(TRIM(S26)),10)&lt;&gt;"UNRESOLVED",ISERROR(MATCH(UPPER(TRIM(CLEAN(SUBSTITUTE(S26,CHAR(160)," ")))),Start!$H$6:$H$22,0))),"","Review disposition missing; ")&amp;IF(AND(LEN(UPPER(TRIM(CLEAN(SUBSTITUTE(T26,CHAR(160)," ")))))&gt;0,LEFT(UPPER(TRIM(T26)),10)&lt;&gt;"UNRESOLVED",ISERROR(MATCH(UPPER(TRIM(CLEAN(SUBSTITUTE(T26,CHAR(160)," ")))),Start!$H$6:$H$22,0))),"","Permit or records-only basis missing; ")&amp;IF(AND(LEN(UPPER(TRIM(CLEAN(SUBSTITUTE(U26,CHAR(160)," ")))))&gt;0,LEFT(UPPER(TRIM(U26)),10)&lt;&gt;"UNRESOLVED",ISERROR(MATCH(UPPER(TRIM(CLEAN(SUBSTITUTE(U26,CHAR(160)," ")))),Start!$H$6:$H$22,0))),"","Actual examiner missing; ")&amp;IF(AND(ISNUMBER(Q26),ISNUMBER(R26),R26&lt;Q26),"Review precedes execution; ",""))=0,"Documentation recorded; review required",IF(AND(LEN(UPPER(TRIM(CLEAN(SUBSTITUTE(D26,CHAR(160)," ")))))&gt;0,LEFT(UPPER(TRIM(D26)),10)&lt;&gt;"UNRESOLVED",ISERROR(MATCH(UPPER(TRIM(CLEAN(SUBSTITUTE(D26,CHAR(160)," ")))),Start!$H$6:$H$22,0))),"","Criterion missing; ")&amp;IF(AND(LEN(UPPER(TRIM(CLEAN(SUBSTITUTE(I26,CHAR(160)," ")))))&gt;0,LEFT(UPPER(TRIM(I26)),10)&lt;&gt;"UNRESOLVED",ISERROR(MATCH(UPPER(TRIM(CLEAN(SUBSTITUTE(I26,CHAR(160)," ")))),Start!$H$6:$H$22,0))),"","Population/period missing; ")&amp;IF(AND(LEN(UPPER(TRIM(CLEAN(SUBSTITUTE(J26,CHAR(160)," ")))))&gt;0,LEFT(UPPER(TRIM(J26)),10)&lt;&gt;"UNRESOLVED",ISERROR(MATCH(UPPER(TRIM(CLEAN(SUBSTITUTE(J26,CHAR(160)," ")))),Start!$H$6:$H$22,0))),"","Sample IDs/count missing; ")&amp;IF(AND(LEN(UPPER(TRIM(CLEAN(SUBSTITUTE(N26,CHAR(160)," ")))))&gt;0,LEFT(UPPER(TRIM(N26)),10)&lt;&gt;"UNRESOLVED",ISERROR(MATCH(UPPER(TRIM(CLEAN(SUBSTITUTE(N26,CHAR(160)," ")))),Start!$H$6:$H$22,0))),"","Sample rationale missing; ")&amp;IF(AND(LEN(UPPER(TRIM(CLEAN(SUBSTITUTE(K26,CHAR(160)," ")))))&gt;0,LEFT(UPPER(TRIM(K26)),10)&lt;&gt;"UNRESOLVED",ISERROR(MATCH(UPPER(TRIM(CLEAN(SUBSTITUTE(K26,CHAR(160)," ")))),Start!$H$6:$H$22,0))),"","Method missing; ")&amp;IF(AND(LEN(UPPER(TRIM(CLEAN(SUBSTITUTE(O26,CHAR(160)," ")))))&gt;0,LEFT(UPPER(TRIM(O26)),10)&lt;&gt;"UNRESOLVED",ISERROR(MATCH(UPPER(TRIM(CLEAN(SUBSTITUTE(O26,CHAR(160)," ")))),Start!$H$6:$H$22,0))),"","Observations missing; ")&amp;IF(AND(LEN(UPPER(TRIM(CLEAN(SUBSTITUTE(M26,CHAR(160)," ")))))&gt;0,LEFT(UPPER(TRIM(M26)),10)&lt;&gt;"UNRESOLVED",ISERROR(MATCH(UPPER(TRIM(CLEAN(SUBSTITUTE(M26,CHAR(160)," ")))),Start!$H$6:$H$22,0))),"","Evidence references missing; ")&amp;IF(AND(LEN(UPPER(TRIM(CLEAN(SUBSTITUTE(P26,CHAR(160)," ")))))&gt;0,LEFT(UPPER(TRIM(P26)),10)&lt;&gt;"UNRESOLVED",ISERROR(MATCH(UPPER(TRIM(CLEAN(SUBSTITUTE(P26,CHAR(160)," ")))),Start!$H$6:$H$22,0))),"","Reviewer missing; ")&amp;IF(AND(ISNUMBER(Q26),Q26&gt;0,Q26&lt;TODAY()+1),"","Execution date missing/invalid/future; ")&amp;IF(AND(ISNUMBER(R26),R26&gt;0,R26&lt;TODAY()+1),"","Review date missing/invalid/future; ")&amp;IF(AND(LEN(UPPER(TRIM(CLEAN(SUBSTITUTE(S26,CHAR(160)," ")))))&gt;0,LEFT(UPPER(TRIM(S26)),10)&lt;&gt;"UNRESOLVED",ISERROR(MATCH(UPPER(TRIM(CLEAN(SUBSTITUTE(S26,CHAR(160)," ")))),Start!$H$6:$H$22,0))),"","Review disposition missing; ")&amp;IF(AND(LEN(UPPER(TRIM(CLEAN(SUBSTITUTE(T26,CHAR(160)," ")))))&gt;0,LEFT(UPPER(TRIM(T26)),10)&lt;&gt;"UNRESOLVED",ISERROR(MATCH(UPPER(TRIM(CLEAN(SUBSTITUTE(T26,CHAR(160)," ")))),Start!$H$6:$H$22,0))),"","Permit or records-only basis missing; ")&amp;IF(AND(LEN(UPPER(TRIM(CLEAN(SUBSTITUTE(U26,CHAR(160)," ")))))&gt;0,LEFT(UPPER(TRIM(U26)),10)&lt;&gt;"UNRESOLVED",ISERROR(MATCH(UPPER(TRIM(CLEAN(SUBSTITUTE(U26,CHAR(160)," ")))),Start!$H$6:$H$22,0))),"","Actual examiner missing; ")&amp;IF(AND(ISNUMBER(Q26),ISNUMBER(R26),R26&lt;Q26),"Review precedes execution; ","")))),"Invalid status; use a listed value")</f>
        <v>Examination pending</v>
      </c>
    </row>
    <row r="27" ht="55" customHeight="1">
      <c r="A27" s="56" t="str">
        <v>D03</v>
      </c>
      <c r="B27" s="56" t="str">
        <v>DFS</v>
      </c>
      <c r="C27" s="56" t="str">
        <v>Risk assessment and treatment</v>
      </c>
      <c r="D27" s="56" t="str">
        <v>500.9; September 2026 DFS guidance</v>
      </c>
      <c r="E27" s="56" t="inlineStr">
        <is>
          <t xml:space="preserve">Reconcile scope to inventory, NPI flows, business processes, cloud and third parties. Inspect annual review/update and material change updates. Trace threat, vulnerability, control evidence and residual risk to treatment decisions.</t>
        </is>
      </c>
      <c r="F27" s="56" t="str">
        <v>Method criteria, assessment, control linkage, named treatment owners and approval</v>
      </c>
      <c r="G27" s="56" t="inlineStr">
        <is>
          <t xml:space="preserve">Missing systems and unsupported residual risk conclusions remain visible. Guidance good practices labeled separately.</t>
        </is>
      </c>
      <c r="H27" s="56" t="str">
        <v>Risk manager</v>
      </c>
      <c r="I27" s="61"/>
      <c r="J27" s="61"/>
      <c r="K27" s="61"/>
      <c r="L27" s="61" t="str">
        <v>Not examined</v>
      </c>
      <c r="M27" s="61"/>
      <c r="N27" s="61"/>
      <c r="O27" s="61"/>
      <c r="P27" s="61"/>
      <c r="Q27" s="62"/>
      <c r="R27" s="62"/>
      <c r="S27" s="61"/>
      <c r="T27" s="61"/>
      <c r="U27" s="61" t="str"/>
      <c r="V27" s="63" t="str">
        <f>IF(OR(EXACT(L27,"Not examined"),EXACT(L27,"Evidence requested"),EXACT(L27,"Supported"),EXACT(L27,"Exception found"),EXACT(L27,"Not applicable with basis")),IF(L27="Not applicable with basis",IF(LEN(IF(AND(LEN(UPPER(TRIM(CLEAN(SUBSTITUTE(M27,CHAR(160)," ")))))&gt;0,LEFT(UPPER(TRIM(M27)),10)&lt;&gt;"UNRESOLVED",ISERROR(MATCH(UPPER(TRIM(CLEAN(SUBSTITUTE(M27,CHAR(160)," ")))),Start!$H$6:$H$22,0))),"","Exclusion basis/evidence missing; ")&amp;IF(AND(LEN(UPPER(TRIM(CLEAN(SUBSTITUTE(P27,CHAR(160)," ")))))&gt;0,LEFT(UPPER(TRIM(P27)),10)&lt;&gt;"UNRESOLVED",ISERROR(MATCH(UPPER(TRIM(CLEAN(SUBSTITUTE(P27,CHAR(160)," ")))),Start!$H$6:$H$22,0))),"","Reviewer missing; ")&amp;IF(AND(ISNUMBER(R27),R27&gt;0,R27&lt;TODAY()+1),"","Review date missing/invalid/future; ")&amp;IF(AND(LEN(UPPER(TRIM(CLEAN(SUBSTITUTE(S27,CHAR(160)," ")))))&gt;0,LEFT(UPPER(TRIM(S27)),10)&lt;&gt;"UNRESOLVED",ISERROR(MATCH(UPPER(TRIM(CLEAN(SUBSTITUTE(S27,CHAR(160)," ")))),Start!$H$6:$H$22,0))),"","Review disposition missing; ")&amp;"")=0,"Documentation recorded; review required",IF(AND(LEN(UPPER(TRIM(CLEAN(SUBSTITUTE(M27,CHAR(160)," ")))))&gt;0,LEFT(UPPER(TRIM(M27)),10)&lt;&gt;"UNRESOLVED",ISERROR(MATCH(UPPER(TRIM(CLEAN(SUBSTITUTE(M27,CHAR(160)," ")))),Start!$H$6:$H$22,0))),"","Exclusion basis/evidence missing; ")&amp;IF(AND(LEN(UPPER(TRIM(CLEAN(SUBSTITUTE(P27,CHAR(160)," ")))))&gt;0,LEFT(UPPER(TRIM(P27)),10)&lt;&gt;"UNRESOLVED",ISERROR(MATCH(UPPER(TRIM(CLEAN(SUBSTITUTE(P27,CHAR(160)," ")))),Start!$H$6:$H$22,0))),"","Reviewer missing; ")&amp;IF(AND(ISNUMBER(R27),R27&gt;0,R27&lt;TODAY()+1),"","Review date missing/invalid/future; ")&amp;IF(AND(LEN(UPPER(TRIM(CLEAN(SUBSTITUTE(S27,CHAR(160)," ")))))&gt;0,LEFT(UPPER(TRIM(S27)),10)&lt;&gt;"UNRESOLVED",ISERROR(MATCH(UPPER(TRIM(CLEAN(SUBSTITUTE(S27,CHAR(160)," ")))),Start!$H$6:$H$22,0))),"","Review disposition missing; ")&amp;""),IF(OR(L27="Not examined",L27="Evidence requested"),"Examination pending",IF(LEN(IF(AND(LEN(UPPER(TRIM(CLEAN(SUBSTITUTE(D27,CHAR(160)," ")))))&gt;0,LEFT(UPPER(TRIM(D27)),10)&lt;&gt;"UNRESOLVED",ISERROR(MATCH(UPPER(TRIM(CLEAN(SUBSTITUTE(D27,CHAR(160)," ")))),Start!$H$6:$H$22,0))),"","Criterion missing; ")&amp;IF(AND(LEN(UPPER(TRIM(CLEAN(SUBSTITUTE(I27,CHAR(160)," ")))))&gt;0,LEFT(UPPER(TRIM(I27)),10)&lt;&gt;"UNRESOLVED",ISERROR(MATCH(UPPER(TRIM(CLEAN(SUBSTITUTE(I27,CHAR(160)," ")))),Start!$H$6:$H$22,0))),"","Population/period missing; ")&amp;IF(AND(LEN(UPPER(TRIM(CLEAN(SUBSTITUTE(J27,CHAR(160)," ")))))&gt;0,LEFT(UPPER(TRIM(J27)),10)&lt;&gt;"UNRESOLVED",ISERROR(MATCH(UPPER(TRIM(CLEAN(SUBSTITUTE(J27,CHAR(160)," ")))),Start!$H$6:$H$22,0))),"","Sample IDs/count missing; ")&amp;IF(AND(LEN(UPPER(TRIM(CLEAN(SUBSTITUTE(N27,CHAR(160)," ")))))&gt;0,LEFT(UPPER(TRIM(N27)),10)&lt;&gt;"UNRESOLVED",ISERROR(MATCH(UPPER(TRIM(CLEAN(SUBSTITUTE(N27,CHAR(160)," ")))),Start!$H$6:$H$22,0))),"","Sample rationale missing; ")&amp;IF(AND(LEN(UPPER(TRIM(CLEAN(SUBSTITUTE(K27,CHAR(160)," ")))))&gt;0,LEFT(UPPER(TRIM(K27)),10)&lt;&gt;"UNRESOLVED",ISERROR(MATCH(UPPER(TRIM(CLEAN(SUBSTITUTE(K27,CHAR(160)," ")))),Start!$H$6:$H$22,0))),"","Method missing; ")&amp;IF(AND(LEN(UPPER(TRIM(CLEAN(SUBSTITUTE(O27,CHAR(160)," ")))))&gt;0,LEFT(UPPER(TRIM(O27)),10)&lt;&gt;"UNRESOLVED",ISERROR(MATCH(UPPER(TRIM(CLEAN(SUBSTITUTE(O27,CHAR(160)," ")))),Start!$H$6:$H$22,0))),"","Observations missing; ")&amp;IF(AND(LEN(UPPER(TRIM(CLEAN(SUBSTITUTE(M27,CHAR(160)," ")))))&gt;0,LEFT(UPPER(TRIM(M27)),10)&lt;&gt;"UNRESOLVED",ISERROR(MATCH(UPPER(TRIM(CLEAN(SUBSTITUTE(M27,CHAR(160)," ")))),Start!$H$6:$H$22,0))),"","Evidence references missing; ")&amp;IF(AND(LEN(UPPER(TRIM(CLEAN(SUBSTITUTE(P27,CHAR(160)," ")))))&gt;0,LEFT(UPPER(TRIM(P27)),10)&lt;&gt;"UNRESOLVED",ISERROR(MATCH(UPPER(TRIM(CLEAN(SUBSTITUTE(P27,CHAR(160)," ")))),Start!$H$6:$H$22,0))),"","Reviewer missing; ")&amp;IF(AND(ISNUMBER(Q27),Q27&gt;0,Q27&lt;TODAY()+1),"","Execution date missing/invalid/future; ")&amp;IF(AND(ISNUMBER(R27),R27&gt;0,R27&lt;TODAY()+1),"","Review date missing/invalid/future; ")&amp;IF(AND(LEN(UPPER(TRIM(CLEAN(SUBSTITUTE(S27,CHAR(160)," ")))))&gt;0,LEFT(UPPER(TRIM(S27)),10)&lt;&gt;"UNRESOLVED",ISERROR(MATCH(UPPER(TRIM(CLEAN(SUBSTITUTE(S27,CHAR(160)," ")))),Start!$H$6:$H$22,0))),"","Review disposition missing; ")&amp;IF(AND(LEN(UPPER(TRIM(CLEAN(SUBSTITUTE(T27,CHAR(160)," ")))))&gt;0,LEFT(UPPER(TRIM(T27)),10)&lt;&gt;"UNRESOLVED",ISERROR(MATCH(UPPER(TRIM(CLEAN(SUBSTITUTE(T27,CHAR(160)," ")))),Start!$H$6:$H$22,0))),"","Permit or records-only basis missing; ")&amp;IF(AND(LEN(UPPER(TRIM(CLEAN(SUBSTITUTE(U27,CHAR(160)," ")))))&gt;0,LEFT(UPPER(TRIM(U27)),10)&lt;&gt;"UNRESOLVED",ISERROR(MATCH(UPPER(TRIM(CLEAN(SUBSTITUTE(U27,CHAR(160)," ")))),Start!$H$6:$H$22,0))),"","Actual examiner missing; ")&amp;IF(AND(ISNUMBER(Q27),ISNUMBER(R27),R27&lt;Q27),"Review precedes execution; ",""))=0,"Documentation recorded; review required",IF(AND(LEN(UPPER(TRIM(CLEAN(SUBSTITUTE(D27,CHAR(160)," ")))))&gt;0,LEFT(UPPER(TRIM(D27)),10)&lt;&gt;"UNRESOLVED",ISERROR(MATCH(UPPER(TRIM(CLEAN(SUBSTITUTE(D27,CHAR(160)," ")))),Start!$H$6:$H$22,0))),"","Criterion missing; ")&amp;IF(AND(LEN(UPPER(TRIM(CLEAN(SUBSTITUTE(I27,CHAR(160)," ")))))&gt;0,LEFT(UPPER(TRIM(I27)),10)&lt;&gt;"UNRESOLVED",ISERROR(MATCH(UPPER(TRIM(CLEAN(SUBSTITUTE(I27,CHAR(160)," ")))),Start!$H$6:$H$22,0))),"","Population/period missing; ")&amp;IF(AND(LEN(UPPER(TRIM(CLEAN(SUBSTITUTE(J27,CHAR(160)," ")))))&gt;0,LEFT(UPPER(TRIM(J27)),10)&lt;&gt;"UNRESOLVED",ISERROR(MATCH(UPPER(TRIM(CLEAN(SUBSTITUTE(J27,CHAR(160)," ")))),Start!$H$6:$H$22,0))),"","Sample IDs/count missing; ")&amp;IF(AND(LEN(UPPER(TRIM(CLEAN(SUBSTITUTE(N27,CHAR(160)," ")))))&gt;0,LEFT(UPPER(TRIM(N27)),10)&lt;&gt;"UNRESOLVED",ISERROR(MATCH(UPPER(TRIM(CLEAN(SUBSTITUTE(N27,CHAR(160)," ")))),Start!$H$6:$H$22,0))),"","Sample rationale missing; ")&amp;IF(AND(LEN(UPPER(TRIM(CLEAN(SUBSTITUTE(K27,CHAR(160)," ")))))&gt;0,LEFT(UPPER(TRIM(K27)),10)&lt;&gt;"UNRESOLVED",ISERROR(MATCH(UPPER(TRIM(CLEAN(SUBSTITUTE(K27,CHAR(160)," ")))),Start!$H$6:$H$22,0))),"","Method missing; ")&amp;IF(AND(LEN(UPPER(TRIM(CLEAN(SUBSTITUTE(O27,CHAR(160)," ")))))&gt;0,LEFT(UPPER(TRIM(O27)),10)&lt;&gt;"UNRESOLVED",ISERROR(MATCH(UPPER(TRIM(CLEAN(SUBSTITUTE(O27,CHAR(160)," ")))),Start!$H$6:$H$22,0))),"","Observations missing; ")&amp;IF(AND(LEN(UPPER(TRIM(CLEAN(SUBSTITUTE(M27,CHAR(160)," ")))))&gt;0,LEFT(UPPER(TRIM(M27)),10)&lt;&gt;"UNRESOLVED",ISERROR(MATCH(UPPER(TRIM(CLEAN(SUBSTITUTE(M27,CHAR(160)," ")))),Start!$H$6:$H$22,0))),"","Evidence references missing; ")&amp;IF(AND(LEN(UPPER(TRIM(CLEAN(SUBSTITUTE(P27,CHAR(160)," ")))))&gt;0,LEFT(UPPER(TRIM(P27)),10)&lt;&gt;"UNRESOLVED",ISERROR(MATCH(UPPER(TRIM(CLEAN(SUBSTITUTE(P27,CHAR(160)," ")))),Start!$H$6:$H$22,0))),"","Reviewer missing; ")&amp;IF(AND(ISNUMBER(Q27),Q27&gt;0,Q27&lt;TODAY()+1),"","Execution date missing/invalid/future; ")&amp;IF(AND(ISNUMBER(R27),R27&gt;0,R27&lt;TODAY()+1),"","Review date missing/invalid/future; ")&amp;IF(AND(LEN(UPPER(TRIM(CLEAN(SUBSTITUTE(S27,CHAR(160)," ")))))&gt;0,LEFT(UPPER(TRIM(S27)),10)&lt;&gt;"UNRESOLVED",ISERROR(MATCH(UPPER(TRIM(CLEAN(SUBSTITUTE(S27,CHAR(160)," ")))),Start!$H$6:$H$22,0))),"","Review disposition missing; ")&amp;IF(AND(LEN(UPPER(TRIM(CLEAN(SUBSTITUTE(T27,CHAR(160)," ")))))&gt;0,LEFT(UPPER(TRIM(T27)),10)&lt;&gt;"UNRESOLVED",ISERROR(MATCH(UPPER(TRIM(CLEAN(SUBSTITUTE(T27,CHAR(160)," ")))),Start!$H$6:$H$22,0))),"","Permit or records-only basis missing; ")&amp;IF(AND(LEN(UPPER(TRIM(CLEAN(SUBSTITUTE(U27,CHAR(160)," ")))))&gt;0,LEFT(UPPER(TRIM(U27)),10)&lt;&gt;"UNRESOLVED",ISERROR(MATCH(UPPER(TRIM(CLEAN(SUBSTITUTE(U27,CHAR(160)," ")))),Start!$H$6:$H$22,0))),"","Actual examiner missing; ")&amp;IF(AND(ISNUMBER(Q27),ISNUMBER(R27),R27&lt;Q27),"Review precedes execution; ","")))),"Invalid status; use a listed value")</f>
        <v>Examination pending</v>
      </c>
    </row>
    <row r="28" ht="55" customHeight="1">
      <c r="A28" s="58" t="str">
        <v>D04</v>
      </c>
      <c r="B28" s="58" t="str">
        <v>DFS</v>
      </c>
      <c r="C28" s="58" t="str">
        <v>Vulnerability and application security</v>
      </c>
      <c r="D28" s="58" t="str">
        <v>500.5,500.8</v>
      </c>
      <c r="E28" s="58" t="inlineStr">
        <is>
          <t xml:space="preserve">Check annual inside/outside penetration testing, risk based automated scans plus manual review for systems not scanned and material change assessment. Examine secure development and at least annual CISO/designee procedure review.</t>
        </is>
      </c>
      <c r="F28" s="58" t="str">
        <v>Qualified test reports, scope, scan/manual coverage, change triggers and SDLC reviews</v>
      </c>
      <c r="G28" s="58" t="inlineStr">
        <is>
          <t xml:space="preserve">Current DFS annual penetration testing runs alongside continuous monitoring. Unsafe OT gaps escalated for a compliant approved method.</t>
        </is>
      </c>
      <c r="H28" s="58" t="str">
        <v>Technical lead</v>
      </c>
      <c r="I28" s="61"/>
      <c r="J28" s="61"/>
      <c r="K28" s="61"/>
      <c r="L28" s="61" t="str">
        <v>Not examined</v>
      </c>
      <c r="M28" s="61"/>
      <c r="N28" s="61"/>
      <c r="O28" s="61"/>
      <c r="P28" s="61"/>
      <c r="Q28" s="62"/>
      <c r="R28" s="62"/>
      <c r="S28" s="61"/>
      <c r="T28" s="61"/>
      <c r="U28" s="61" t="str"/>
      <c r="V28" s="63" t="str">
        <f>IF(OR(EXACT(L28,"Not examined"),EXACT(L28,"Evidence requested"),EXACT(L28,"Supported"),EXACT(L28,"Exception found"),EXACT(L28,"Not applicable with basis")),IF(L28="Not applicable with basis",IF(LEN(IF(AND(LEN(UPPER(TRIM(CLEAN(SUBSTITUTE(M28,CHAR(160)," ")))))&gt;0,LEFT(UPPER(TRIM(M28)),10)&lt;&gt;"UNRESOLVED",ISERROR(MATCH(UPPER(TRIM(CLEAN(SUBSTITUTE(M28,CHAR(160)," ")))),Start!$H$6:$H$22,0))),"","Exclusion basis/evidence missing; ")&amp;IF(AND(LEN(UPPER(TRIM(CLEAN(SUBSTITUTE(P28,CHAR(160)," ")))))&gt;0,LEFT(UPPER(TRIM(P28)),10)&lt;&gt;"UNRESOLVED",ISERROR(MATCH(UPPER(TRIM(CLEAN(SUBSTITUTE(P28,CHAR(160)," ")))),Start!$H$6:$H$22,0))),"","Reviewer missing; ")&amp;IF(AND(ISNUMBER(R28),R28&gt;0,R28&lt;TODAY()+1),"","Review date missing/invalid/future; ")&amp;IF(AND(LEN(UPPER(TRIM(CLEAN(SUBSTITUTE(S28,CHAR(160)," ")))))&gt;0,LEFT(UPPER(TRIM(S28)),10)&lt;&gt;"UNRESOLVED",ISERROR(MATCH(UPPER(TRIM(CLEAN(SUBSTITUTE(S28,CHAR(160)," ")))),Start!$H$6:$H$22,0))),"","Review disposition missing; ")&amp;"")=0,"Documentation recorded; review required",IF(AND(LEN(UPPER(TRIM(CLEAN(SUBSTITUTE(M28,CHAR(160)," ")))))&gt;0,LEFT(UPPER(TRIM(M28)),10)&lt;&gt;"UNRESOLVED",ISERROR(MATCH(UPPER(TRIM(CLEAN(SUBSTITUTE(M28,CHAR(160)," ")))),Start!$H$6:$H$22,0))),"","Exclusion basis/evidence missing; ")&amp;IF(AND(LEN(UPPER(TRIM(CLEAN(SUBSTITUTE(P28,CHAR(160)," ")))))&gt;0,LEFT(UPPER(TRIM(P28)),10)&lt;&gt;"UNRESOLVED",ISERROR(MATCH(UPPER(TRIM(CLEAN(SUBSTITUTE(P28,CHAR(160)," ")))),Start!$H$6:$H$22,0))),"","Reviewer missing; ")&amp;IF(AND(ISNUMBER(R28),R28&gt;0,R28&lt;TODAY()+1),"","Review date missing/invalid/future; ")&amp;IF(AND(LEN(UPPER(TRIM(CLEAN(SUBSTITUTE(S28,CHAR(160)," ")))))&gt;0,LEFT(UPPER(TRIM(S28)),10)&lt;&gt;"UNRESOLVED",ISERROR(MATCH(UPPER(TRIM(CLEAN(SUBSTITUTE(S28,CHAR(160)," ")))),Start!$H$6:$H$22,0))),"","Review disposition missing; ")&amp;""),IF(OR(L28="Not examined",L28="Evidence requested"),"Examination pending",IF(LEN(IF(AND(LEN(UPPER(TRIM(CLEAN(SUBSTITUTE(D28,CHAR(160)," ")))))&gt;0,LEFT(UPPER(TRIM(D28)),10)&lt;&gt;"UNRESOLVED",ISERROR(MATCH(UPPER(TRIM(CLEAN(SUBSTITUTE(D28,CHAR(160)," ")))),Start!$H$6:$H$22,0))),"","Criterion missing; ")&amp;IF(AND(LEN(UPPER(TRIM(CLEAN(SUBSTITUTE(I28,CHAR(160)," ")))))&gt;0,LEFT(UPPER(TRIM(I28)),10)&lt;&gt;"UNRESOLVED",ISERROR(MATCH(UPPER(TRIM(CLEAN(SUBSTITUTE(I28,CHAR(160)," ")))),Start!$H$6:$H$22,0))),"","Population/period missing; ")&amp;IF(AND(LEN(UPPER(TRIM(CLEAN(SUBSTITUTE(J28,CHAR(160)," ")))))&gt;0,LEFT(UPPER(TRIM(J28)),10)&lt;&gt;"UNRESOLVED",ISERROR(MATCH(UPPER(TRIM(CLEAN(SUBSTITUTE(J28,CHAR(160)," ")))),Start!$H$6:$H$22,0))),"","Sample IDs/count missing; ")&amp;IF(AND(LEN(UPPER(TRIM(CLEAN(SUBSTITUTE(N28,CHAR(160)," ")))))&gt;0,LEFT(UPPER(TRIM(N28)),10)&lt;&gt;"UNRESOLVED",ISERROR(MATCH(UPPER(TRIM(CLEAN(SUBSTITUTE(N28,CHAR(160)," ")))),Start!$H$6:$H$22,0))),"","Sample rationale missing; ")&amp;IF(AND(LEN(UPPER(TRIM(CLEAN(SUBSTITUTE(K28,CHAR(160)," ")))))&gt;0,LEFT(UPPER(TRIM(K28)),10)&lt;&gt;"UNRESOLVED",ISERROR(MATCH(UPPER(TRIM(CLEAN(SUBSTITUTE(K28,CHAR(160)," ")))),Start!$H$6:$H$22,0))),"","Method missing; ")&amp;IF(AND(LEN(UPPER(TRIM(CLEAN(SUBSTITUTE(O28,CHAR(160)," ")))))&gt;0,LEFT(UPPER(TRIM(O28)),10)&lt;&gt;"UNRESOLVED",ISERROR(MATCH(UPPER(TRIM(CLEAN(SUBSTITUTE(O28,CHAR(160)," ")))),Start!$H$6:$H$22,0))),"","Observations missing; ")&amp;IF(AND(LEN(UPPER(TRIM(CLEAN(SUBSTITUTE(M28,CHAR(160)," ")))))&gt;0,LEFT(UPPER(TRIM(M28)),10)&lt;&gt;"UNRESOLVED",ISERROR(MATCH(UPPER(TRIM(CLEAN(SUBSTITUTE(M28,CHAR(160)," ")))),Start!$H$6:$H$22,0))),"","Evidence references missing; ")&amp;IF(AND(LEN(UPPER(TRIM(CLEAN(SUBSTITUTE(P28,CHAR(160)," ")))))&gt;0,LEFT(UPPER(TRIM(P28)),10)&lt;&gt;"UNRESOLVED",ISERROR(MATCH(UPPER(TRIM(CLEAN(SUBSTITUTE(P28,CHAR(160)," ")))),Start!$H$6:$H$22,0))),"","Reviewer missing; ")&amp;IF(AND(ISNUMBER(Q28),Q28&gt;0,Q28&lt;TODAY()+1),"","Execution date missing/invalid/future; ")&amp;IF(AND(ISNUMBER(R28),R28&gt;0,R28&lt;TODAY()+1),"","Review date missing/invalid/future; ")&amp;IF(AND(LEN(UPPER(TRIM(CLEAN(SUBSTITUTE(S28,CHAR(160)," ")))))&gt;0,LEFT(UPPER(TRIM(S28)),10)&lt;&gt;"UNRESOLVED",ISERROR(MATCH(UPPER(TRIM(CLEAN(SUBSTITUTE(S28,CHAR(160)," ")))),Start!$H$6:$H$22,0))),"","Review disposition missing; ")&amp;IF(AND(LEN(UPPER(TRIM(CLEAN(SUBSTITUTE(T28,CHAR(160)," ")))))&gt;0,LEFT(UPPER(TRIM(T28)),10)&lt;&gt;"UNRESOLVED",ISERROR(MATCH(UPPER(TRIM(CLEAN(SUBSTITUTE(T28,CHAR(160)," ")))),Start!$H$6:$H$22,0))),"","Permit or records-only basis missing; ")&amp;IF(AND(LEN(UPPER(TRIM(CLEAN(SUBSTITUTE(U28,CHAR(160)," ")))))&gt;0,LEFT(UPPER(TRIM(U28)),10)&lt;&gt;"UNRESOLVED",ISERROR(MATCH(UPPER(TRIM(CLEAN(SUBSTITUTE(U28,CHAR(160)," ")))),Start!$H$6:$H$22,0))),"","Actual examiner missing; ")&amp;IF(AND(ISNUMBER(Q28),ISNUMBER(R28),R28&lt;Q28),"Review precedes execution; ",""))=0,"Documentation recorded; review required",IF(AND(LEN(UPPER(TRIM(CLEAN(SUBSTITUTE(D28,CHAR(160)," ")))))&gt;0,LEFT(UPPER(TRIM(D28)),10)&lt;&gt;"UNRESOLVED",ISERROR(MATCH(UPPER(TRIM(CLEAN(SUBSTITUTE(D28,CHAR(160)," ")))),Start!$H$6:$H$22,0))),"","Criterion missing; ")&amp;IF(AND(LEN(UPPER(TRIM(CLEAN(SUBSTITUTE(I28,CHAR(160)," ")))))&gt;0,LEFT(UPPER(TRIM(I28)),10)&lt;&gt;"UNRESOLVED",ISERROR(MATCH(UPPER(TRIM(CLEAN(SUBSTITUTE(I28,CHAR(160)," ")))),Start!$H$6:$H$22,0))),"","Population/period missing; ")&amp;IF(AND(LEN(UPPER(TRIM(CLEAN(SUBSTITUTE(J28,CHAR(160)," ")))))&gt;0,LEFT(UPPER(TRIM(J28)),10)&lt;&gt;"UNRESOLVED",ISERROR(MATCH(UPPER(TRIM(CLEAN(SUBSTITUTE(J28,CHAR(160)," ")))),Start!$H$6:$H$22,0))),"","Sample IDs/count missing; ")&amp;IF(AND(LEN(UPPER(TRIM(CLEAN(SUBSTITUTE(N28,CHAR(160)," ")))))&gt;0,LEFT(UPPER(TRIM(N28)),10)&lt;&gt;"UNRESOLVED",ISERROR(MATCH(UPPER(TRIM(CLEAN(SUBSTITUTE(N28,CHAR(160)," ")))),Start!$H$6:$H$22,0))),"","Sample rationale missing; ")&amp;IF(AND(LEN(UPPER(TRIM(CLEAN(SUBSTITUTE(K28,CHAR(160)," ")))))&gt;0,LEFT(UPPER(TRIM(K28)),10)&lt;&gt;"UNRESOLVED",ISERROR(MATCH(UPPER(TRIM(CLEAN(SUBSTITUTE(K28,CHAR(160)," ")))),Start!$H$6:$H$22,0))),"","Method missing; ")&amp;IF(AND(LEN(UPPER(TRIM(CLEAN(SUBSTITUTE(O28,CHAR(160)," ")))))&gt;0,LEFT(UPPER(TRIM(O28)),10)&lt;&gt;"UNRESOLVED",ISERROR(MATCH(UPPER(TRIM(CLEAN(SUBSTITUTE(O28,CHAR(160)," ")))),Start!$H$6:$H$22,0))),"","Observations missing; ")&amp;IF(AND(LEN(UPPER(TRIM(CLEAN(SUBSTITUTE(M28,CHAR(160)," ")))))&gt;0,LEFT(UPPER(TRIM(M28)),10)&lt;&gt;"UNRESOLVED",ISERROR(MATCH(UPPER(TRIM(CLEAN(SUBSTITUTE(M28,CHAR(160)," ")))),Start!$H$6:$H$22,0))),"","Evidence references missing; ")&amp;IF(AND(LEN(UPPER(TRIM(CLEAN(SUBSTITUTE(P28,CHAR(160)," ")))))&gt;0,LEFT(UPPER(TRIM(P28)),10)&lt;&gt;"UNRESOLVED",ISERROR(MATCH(UPPER(TRIM(CLEAN(SUBSTITUTE(P28,CHAR(160)," ")))),Start!$H$6:$H$22,0))),"","Reviewer missing; ")&amp;IF(AND(ISNUMBER(Q28),Q28&gt;0,Q28&lt;TODAY()+1),"","Execution date missing/invalid/future; ")&amp;IF(AND(ISNUMBER(R28),R28&gt;0,R28&lt;TODAY()+1),"","Review date missing/invalid/future; ")&amp;IF(AND(LEN(UPPER(TRIM(CLEAN(SUBSTITUTE(S28,CHAR(160)," ")))))&gt;0,LEFT(UPPER(TRIM(S28)),10)&lt;&gt;"UNRESOLVED",ISERROR(MATCH(UPPER(TRIM(CLEAN(SUBSTITUTE(S28,CHAR(160)," ")))),Start!$H$6:$H$22,0))),"","Review disposition missing; ")&amp;IF(AND(LEN(UPPER(TRIM(CLEAN(SUBSTITUTE(T28,CHAR(160)," ")))))&gt;0,LEFT(UPPER(TRIM(T28)),10)&lt;&gt;"UNRESOLVED",ISERROR(MATCH(UPPER(TRIM(CLEAN(SUBSTITUTE(T28,CHAR(160)," ")))),Start!$H$6:$H$22,0))),"","Permit or records-only basis missing; ")&amp;IF(AND(LEN(UPPER(TRIM(CLEAN(SUBSTITUTE(U28,CHAR(160)," ")))))&gt;0,LEFT(UPPER(TRIM(U28)),10)&lt;&gt;"UNRESOLVED",ISERROR(MATCH(UPPER(TRIM(CLEAN(SUBSTITUTE(U28,CHAR(160)," ")))),Start!$H$6:$H$22,0))),"","Actual examiner missing; ")&amp;IF(AND(ISNUMBER(Q28),ISNUMBER(R28),R28&lt;Q28),"Review precedes execution; ","")))),"Invalid status; use a listed value")</f>
        <v>Examination pending</v>
      </c>
    </row>
    <row r="29" ht="55" customHeight="1">
      <c r="A29" s="56" t="str">
        <v>D05</v>
      </c>
      <c r="B29" s="56" t="str">
        <v>DFS</v>
      </c>
      <c r="C29" s="56" t="str">
        <v>Access, MFA and inventory</v>
      </c>
      <c r="D29" s="56" t="str">
        <v>500.7,500.12,500.13(a)</v>
      </c>
      <c r="E29" s="56" t="inlineStr">
        <is>
          <t xml:space="preserve">Reconcile user, privileged and service accounts to system inventory. Review annual privileges and prompt leaver termination. Trace MFA coverage, direct login bypasses and written compensating controls with annual review.</t>
        </is>
      </c>
      <c r="F29" s="56" t="str">
        <v>Access population, inventory owner/location/classification/support/RTO, MFA paths and exceptions</v>
      </c>
      <c r="G29" s="56" t="inlineStr">
        <is>
          <t xml:space="preserve">Limited exemption MFA has its own scope. Public informational websites evaluated using current DFS FAQ, not a blanket login mandate.</t>
        </is>
      </c>
      <c r="H29" s="56" t="str">
        <v>Identity owner</v>
      </c>
      <c r="I29" s="61"/>
      <c r="J29" s="61"/>
      <c r="K29" s="61"/>
      <c r="L29" s="61" t="str">
        <v>Not examined</v>
      </c>
      <c r="M29" s="61"/>
      <c r="N29" s="61"/>
      <c r="O29" s="61"/>
      <c r="P29" s="61"/>
      <c r="Q29" s="62"/>
      <c r="R29" s="62"/>
      <c r="S29" s="61"/>
      <c r="T29" s="61"/>
      <c r="U29" s="61" t="str"/>
      <c r="V29" s="63" t="str">
        <f>IF(OR(EXACT(L29,"Not examined"),EXACT(L29,"Evidence requested"),EXACT(L29,"Supported"),EXACT(L29,"Exception found"),EXACT(L29,"Not applicable with basis")),IF(L29="Not applicable with basis",IF(LEN(IF(AND(LEN(UPPER(TRIM(CLEAN(SUBSTITUTE(M29,CHAR(160)," ")))))&gt;0,LEFT(UPPER(TRIM(M29)),10)&lt;&gt;"UNRESOLVED",ISERROR(MATCH(UPPER(TRIM(CLEAN(SUBSTITUTE(M29,CHAR(160)," ")))),Start!$H$6:$H$22,0))),"","Exclusion basis/evidence missing; ")&amp;IF(AND(LEN(UPPER(TRIM(CLEAN(SUBSTITUTE(P29,CHAR(160)," ")))))&gt;0,LEFT(UPPER(TRIM(P29)),10)&lt;&gt;"UNRESOLVED",ISERROR(MATCH(UPPER(TRIM(CLEAN(SUBSTITUTE(P29,CHAR(160)," ")))),Start!$H$6:$H$22,0))),"","Reviewer missing; ")&amp;IF(AND(ISNUMBER(R29),R29&gt;0,R29&lt;TODAY()+1),"","Review date missing/invalid/future; ")&amp;IF(AND(LEN(UPPER(TRIM(CLEAN(SUBSTITUTE(S29,CHAR(160)," ")))))&gt;0,LEFT(UPPER(TRIM(S29)),10)&lt;&gt;"UNRESOLVED",ISERROR(MATCH(UPPER(TRIM(CLEAN(SUBSTITUTE(S29,CHAR(160)," ")))),Start!$H$6:$H$22,0))),"","Review disposition missing; ")&amp;"")=0,"Documentation recorded; review required",IF(AND(LEN(UPPER(TRIM(CLEAN(SUBSTITUTE(M29,CHAR(160)," ")))))&gt;0,LEFT(UPPER(TRIM(M29)),10)&lt;&gt;"UNRESOLVED",ISERROR(MATCH(UPPER(TRIM(CLEAN(SUBSTITUTE(M29,CHAR(160)," ")))),Start!$H$6:$H$22,0))),"","Exclusion basis/evidence missing; ")&amp;IF(AND(LEN(UPPER(TRIM(CLEAN(SUBSTITUTE(P29,CHAR(160)," ")))))&gt;0,LEFT(UPPER(TRIM(P29)),10)&lt;&gt;"UNRESOLVED",ISERROR(MATCH(UPPER(TRIM(CLEAN(SUBSTITUTE(P29,CHAR(160)," ")))),Start!$H$6:$H$22,0))),"","Reviewer missing; ")&amp;IF(AND(ISNUMBER(R29),R29&gt;0,R29&lt;TODAY()+1),"","Review date missing/invalid/future; ")&amp;IF(AND(LEN(UPPER(TRIM(CLEAN(SUBSTITUTE(S29,CHAR(160)," ")))))&gt;0,LEFT(UPPER(TRIM(S29)),10)&lt;&gt;"UNRESOLVED",ISERROR(MATCH(UPPER(TRIM(CLEAN(SUBSTITUTE(S29,CHAR(160)," ")))),Start!$H$6:$H$22,0))),"","Review disposition missing; ")&amp;""),IF(OR(L29="Not examined",L29="Evidence requested"),"Examination pending",IF(LEN(IF(AND(LEN(UPPER(TRIM(CLEAN(SUBSTITUTE(D29,CHAR(160)," ")))))&gt;0,LEFT(UPPER(TRIM(D29)),10)&lt;&gt;"UNRESOLVED",ISERROR(MATCH(UPPER(TRIM(CLEAN(SUBSTITUTE(D29,CHAR(160)," ")))),Start!$H$6:$H$22,0))),"","Criterion missing; ")&amp;IF(AND(LEN(UPPER(TRIM(CLEAN(SUBSTITUTE(I29,CHAR(160)," ")))))&gt;0,LEFT(UPPER(TRIM(I29)),10)&lt;&gt;"UNRESOLVED",ISERROR(MATCH(UPPER(TRIM(CLEAN(SUBSTITUTE(I29,CHAR(160)," ")))),Start!$H$6:$H$22,0))),"","Population/period missing; ")&amp;IF(AND(LEN(UPPER(TRIM(CLEAN(SUBSTITUTE(J29,CHAR(160)," ")))))&gt;0,LEFT(UPPER(TRIM(J29)),10)&lt;&gt;"UNRESOLVED",ISERROR(MATCH(UPPER(TRIM(CLEAN(SUBSTITUTE(J29,CHAR(160)," ")))),Start!$H$6:$H$22,0))),"","Sample IDs/count missing; ")&amp;IF(AND(LEN(UPPER(TRIM(CLEAN(SUBSTITUTE(N29,CHAR(160)," ")))))&gt;0,LEFT(UPPER(TRIM(N29)),10)&lt;&gt;"UNRESOLVED",ISERROR(MATCH(UPPER(TRIM(CLEAN(SUBSTITUTE(N29,CHAR(160)," ")))),Start!$H$6:$H$22,0))),"","Sample rationale missing; ")&amp;IF(AND(LEN(UPPER(TRIM(CLEAN(SUBSTITUTE(K29,CHAR(160)," ")))))&gt;0,LEFT(UPPER(TRIM(K29)),10)&lt;&gt;"UNRESOLVED",ISERROR(MATCH(UPPER(TRIM(CLEAN(SUBSTITUTE(K29,CHAR(160)," ")))),Start!$H$6:$H$22,0))),"","Method missing; ")&amp;IF(AND(LEN(UPPER(TRIM(CLEAN(SUBSTITUTE(O29,CHAR(160)," ")))))&gt;0,LEFT(UPPER(TRIM(O29)),10)&lt;&gt;"UNRESOLVED",ISERROR(MATCH(UPPER(TRIM(CLEAN(SUBSTITUTE(O29,CHAR(160)," ")))),Start!$H$6:$H$22,0))),"","Observations missing; ")&amp;IF(AND(LEN(UPPER(TRIM(CLEAN(SUBSTITUTE(M29,CHAR(160)," ")))))&gt;0,LEFT(UPPER(TRIM(M29)),10)&lt;&gt;"UNRESOLVED",ISERROR(MATCH(UPPER(TRIM(CLEAN(SUBSTITUTE(M29,CHAR(160)," ")))),Start!$H$6:$H$22,0))),"","Evidence references missing; ")&amp;IF(AND(LEN(UPPER(TRIM(CLEAN(SUBSTITUTE(P29,CHAR(160)," ")))))&gt;0,LEFT(UPPER(TRIM(P29)),10)&lt;&gt;"UNRESOLVED",ISERROR(MATCH(UPPER(TRIM(CLEAN(SUBSTITUTE(P29,CHAR(160)," ")))),Start!$H$6:$H$22,0))),"","Reviewer missing; ")&amp;IF(AND(ISNUMBER(Q29),Q29&gt;0,Q29&lt;TODAY()+1),"","Execution date missing/invalid/future; ")&amp;IF(AND(ISNUMBER(R29),R29&gt;0,R29&lt;TODAY()+1),"","Review date missing/invalid/future; ")&amp;IF(AND(LEN(UPPER(TRIM(CLEAN(SUBSTITUTE(S29,CHAR(160)," ")))))&gt;0,LEFT(UPPER(TRIM(S29)),10)&lt;&gt;"UNRESOLVED",ISERROR(MATCH(UPPER(TRIM(CLEAN(SUBSTITUTE(S29,CHAR(160)," ")))),Start!$H$6:$H$22,0))),"","Review disposition missing; ")&amp;IF(AND(LEN(UPPER(TRIM(CLEAN(SUBSTITUTE(T29,CHAR(160)," ")))))&gt;0,LEFT(UPPER(TRIM(T29)),10)&lt;&gt;"UNRESOLVED",ISERROR(MATCH(UPPER(TRIM(CLEAN(SUBSTITUTE(T29,CHAR(160)," ")))),Start!$H$6:$H$22,0))),"","Permit or records-only basis missing; ")&amp;IF(AND(LEN(UPPER(TRIM(CLEAN(SUBSTITUTE(U29,CHAR(160)," ")))))&gt;0,LEFT(UPPER(TRIM(U29)),10)&lt;&gt;"UNRESOLVED",ISERROR(MATCH(UPPER(TRIM(CLEAN(SUBSTITUTE(U29,CHAR(160)," ")))),Start!$H$6:$H$22,0))),"","Actual examiner missing; ")&amp;IF(AND(ISNUMBER(Q29),ISNUMBER(R29),R29&lt;Q29),"Review precedes execution; ",""))=0,"Documentation recorded; review required",IF(AND(LEN(UPPER(TRIM(CLEAN(SUBSTITUTE(D29,CHAR(160)," ")))))&gt;0,LEFT(UPPER(TRIM(D29)),10)&lt;&gt;"UNRESOLVED",ISERROR(MATCH(UPPER(TRIM(CLEAN(SUBSTITUTE(D29,CHAR(160)," ")))),Start!$H$6:$H$22,0))),"","Criterion missing; ")&amp;IF(AND(LEN(UPPER(TRIM(CLEAN(SUBSTITUTE(I29,CHAR(160)," ")))))&gt;0,LEFT(UPPER(TRIM(I29)),10)&lt;&gt;"UNRESOLVED",ISERROR(MATCH(UPPER(TRIM(CLEAN(SUBSTITUTE(I29,CHAR(160)," ")))),Start!$H$6:$H$22,0))),"","Population/period missing; ")&amp;IF(AND(LEN(UPPER(TRIM(CLEAN(SUBSTITUTE(J29,CHAR(160)," ")))))&gt;0,LEFT(UPPER(TRIM(J29)),10)&lt;&gt;"UNRESOLVED",ISERROR(MATCH(UPPER(TRIM(CLEAN(SUBSTITUTE(J29,CHAR(160)," ")))),Start!$H$6:$H$22,0))),"","Sample IDs/count missing; ")&amp;IF(AND(LEN(UPPER(TRIM(CLEAN(SUBSTITUTE(N29,CHAR(160)," ")))))&gt;0,LEFT(UPPER(TRIM(N29)),10)&lt;&gt;"UNRESOLVED",ISERROR(MATCH(UPPER(TRIM(CLEAN(SUBSTITUTE(N29,CHAR(160)," ")))),Start!$H$6:$H$22,0))),"","Sample rationale missing; ")&amp;IF(AND(LEN(UPPER(TRIM(CLEAN(SUBSTITUTE(K29,CHAR(160)," ")))))&gt;0,LEFT(UPPER(TRIM(K29)),10)&lt;&gt;"UNRESOLVED",ISERROR(MATCH(UPPER(TRIM(CLEAN(SUBSTITUTE(K29,CHAR(160)," ")))),Start!$H$6:$H$22,0))),"","Method missing; ")&amp;IF(AND(LEN(UPPER(TRIM(CLEAN(SUBSTITUTE(O29,CHAR(160)," ")))))&gt;0,LEFT(UPPER(TRIM(O29)),10)&lt;&gt;"UNRESOLVED",ISERROR(MATCH(UPPER(TRIM(CLEAN(SUBSTITUTE(O29,CHAR(160)," ")))),Start!$H$6:$H$22,0))),"","Observations missing; ")&amp;IF(AND(LEN(UPPER(TRIM(CLEAN(SUBSTITUTE(M29,CHAR(160)," ")))))&gt;0,LEFT(UPPER(TRIM(M29)),10)&lt;&gt;"UNRESOLVED",ISERROR(MATCH(UPPER(TRIM(CLEAN(SUBSTITUTE(M29,CHAR(160)," ")))),Start!$H$6:$H$22,0))),"","Evidence references missing; ")&amp;IF(AND(LEN(UPPER(TRIM(CLEAN(SUBSTITUTE(P29,CHAR(160)," ")))))&gt;0,LEFT(UPPER(TRIM(P29)),10)&lt;&gt;"UNRESOLVED",ISERROR(MATCH(UPPER(TRIM(CLEAN(SUBSTITUTE(P29,CHAR(160)," ")))),Start!$H$6:$H$22,0))),"","Reviewer missing; ")&amp;IF(AND(ISNUMBER(Q29),Q29&gt;0,Q29&lt;TODAY()+1),"","Execution date missing/invalid/future; ")&amp;IF(AND(ISNUMBER(R29),R29&gt;0,R29&lt;TODAY()+1),"","Review date missing/invalid/future; ")&amp;IF(AND(LEN(UPPER(TRIM(CLEAN(SUBSTITUTE(S29,CHAR(160)," ")))))&gt;0,LEFT(UPPER(TRIM(S29)),10)&lt;&gt;"UNRESOLVED",ISERROR(MATCH(UPPER(TRIM(CLEAN(SUBSTITUTE(S29,CHAR(160)," ")))),Start!$H$6:$H$22,0))),"","Review disposition missing; ")&amp;IF(AND(LEN(UPPER(TRIM(CLEAN(SUBSTITUTE(T29,CHAR(160)," ")))))&gt;0,LEFT(UPPER(TRIM(T29)),10)&lt;&gt;"UNRESOLVED",ISERROR(MATCH(UPPER(TRIM(CLEAN(SUBSTITUTE(T29,CHAR(160)," ")))),Start!$H$6:$H$22,0))),"","Permit or records-only basis missing; ")&amp;IF(AND(LEN(UPPER(TRIM(CLEAN(SUBSTITUTE(U29,CHAR(160)," ")))))&gt;0,LEFT(UPPER(TRIM(U29)),10)&lt;&gt;"UNRESOLVED",ISERROR(MATCH(UPPER(TRIM(CLEAN(SUBSTITUTE(U29,CHAR(160)," ")))),Start!$H$6:$H$22,0))),"","Actual examiner missing; ")&amp;IF(AND(ISNUMBER(Q29),ISNUMBER(R29),R29&lt;Q29),"Review precedes execution; ","")))),"Invalid status; use a listed value")</f>
        <v>Examination pending</v>
      </c>
    </row>
    <row r="30" ht="55" customHeight="1">
      <c r="A30" s="58" t="str">
        <v>D06</v>
      </c>
      <c r="B30" s="58" t="str">
        <v>DFS</v>
      </c>
      <c r="C30" s="58" t="str">
        <v>Class A additional controls</v>
      </c>
      <c r="D30" s="58" t="str">
        <v>500.2(c),500.7(c),500.14(b)</v>
      </c>
      <c r="E30" s="58" t="inlineStr">
        <is>
          <t xml:space="preserve">If Class A applies, inspect risk based independent audit, privileged activity monitoring, PAM and common password blocking, EDR and centralized security alerting. Validate precise exception conditions per clause.</t>
        </is>
      </c>
      <c r="F30" s="58" t="inlineStr">
        <is>
          <t xml:space="preserve">Class determination, audit independence, coverage maps and written clause specific approvals</t>
        </is>
      </c>
      <c r="G30" s="58" t="inlineStr">
        <is>
          <t xml:space="preserve">Class A audit frequency follows the DFS rule and risk assessment, apart from the PSC yearly audit; match each exception to its control.</t>
        </is>
      </c>
      <c r="H30" s="58" t="str">
        <v>Audit lead</v>
      </c>
      <c r="I30" s="61"/>
      <c r="J30" s="61"/>
      <c r="K30" s="61"/>
      <c r="L30" s="61" t="str">
        <v>Not examined</v>
      </c>
      <c r="M30" s="61"/>
      <c r="N30" s="61"/>
      <c r="O30" s="61"/>
      <c r="P30" s="61"/>
      <c r="Q30" s="62"/>
      <c r="R30" s="62"/>
      <c r="S30" s="61"/>
      <c r="T30" s="61"/>
      <c r="U30" s="61" t="str"/>
      <c r="V30" s="63" t="str">
        <f>IF(OR(EXACT(L30,"Not examined"),EXACT(L30,"Evidence requested"),EXACT(L30,"Supported"),EXACT(L30,"Exception found"),EXACT(L30,"Not applicable with basis")),IF(L30="Not applicable with basis",IF(LEN(IF(AND(LEN(UPPER(TRIM(CLEAN(SUBSTITUTE(M30,CHAR(160)," ")))))&gt;0,LEFT(UPPER(TRIM(M30)),10)&lt;&gt;"UNRESOLVED",ISERROR(MATCH(UPPER(TRIM(CLEAN(SUBSTITUTE(M30,CHAR(160)," ")))),Start!$H$6:$H$22,0))),"","Exclusion basis/evidence missing; ")&amp;IF(AND(LEN(UPPER(TRIM(CLEAN(SUBSTITUTE(P30,CHAR(160)," ")))))&gt;0,LEFT(UPPER(TRIM(P30)),10)&lt;&gt;"UNRESOLVED",ISERROR(MATCH(UPPER(TRIM(CLEAN(SUBSTITUTE(P30,CHAR(160)," ")))),Start!$H$6:$H$22,0))),"","Reviewer missing; ")&amp;IF(AND(ISNUMBER(R30),R30&gt;0,R30&lt;TODAY()+1),"","Review date missing/invalid/future; ")&amp;IF(AND(LEN(UPPER(TRIM(CLEAN(SUBSTITUTE(S30,CHAR(160)," ")))))&gt;0,LEFT(UPPER(TRIM(S30)),10)&lt;&gt;"UNRESOLVED",ISERROR(MATCH(UPPER(TRIM(CLEAN(SUBSTITUTE(S30,CHAR(160)," ")))),Start!$H$6:$H$22,0))),"","Review disposition missing; ")&amp;"")=0,"Documentation recorded; review required",IF(AND(LEN(UPPER(TRIM(CLEAN(SUBSTITUTE(M30,CHAR(160)," ")))))&gt;0,LEFT(UPPER(TRIM(M30)),10)&lt;&gt;"UNRESOLVED",ISERROR(MATCH(UPPER(TRIM(CLEAN(SUBSTITUTE(M30,CHAR(160)," ")))),Start!$H$6:$H$22,0))),"","Exclusion basis/evidence missing; ")&amp;IF(AND(LEN(UPPER(TRIM(CLEAN(SUBSTITUTE(P30,CHAR(160)," ")))))&gt;0,LEFT(UPPER(TRIM(P30)),10)&lt;&gt;"UNRESOLVED",ISERROR(MATCH(UPPER(TRIM(CLEAN(SUBSTITUTE(P30,CHAR(160)," ")))),Start!$H$6:$H$22,0))),"","Reviewer missing; ")&amp;IF(AND(ISNUMBER(R30),R30&gt;0,R30&lt;TODAY()+1),"","Review date missing/invalid/future; ")&amp;IF(AND(LEN(UPPER(TRIM(CLEAN(SUBSTITUTE(S30,CHAR(160)," ")))))&gt;0,LEFT(UPPER(TRIM(S30)),10)&lt;&gt;"UNRESOLVED",ISERROR(MATCH(UPPER(TRIM(CLEAN(SUBSTITUTE(S30,CHAR(160)," ")))),Start!$H$6:$H$22,0))),"","Review disposition missing; ")&amp;""),IF(OR(L30="Not examined",L30="Evidence requested"),"Examination pending",IF(LEN(IF(AND(LEN(UPPER(TRIM(CLEAN(SUBSTITUTE(D30,CHAR(160)," ")))))&gt;0,LEFT(UPPER(TRIM(D30)),10)&lt;&gt;"UNRESOLVED",ISERROR(MATCH(UPPER(TRIM(CLEAN(SUBSTITUTE(D30,CHAR(160)," ")))),Start!$H$6:$H$22,0))),"","Criterion missing; ")&amp;IF(AND(LEN(UPPER(TRIM(CLEAN(SUBSTITUTE(I30,CHAR(160)," ")))))&gt;0,LEFT(UPPER(TRIM(I30)),10)&lt;&gt;"UNRESOLVED",ISERROR(MATCH(UPPER(TRIM(CLEAN(SUBSTITUTE(I30,CHAR(160)," ")))),Start!$H$6:$H$22,0))),"","Population/period missing; ")&amp;IF(AND(LEN(UPPER(TRIM(CLEAN(SUBSTITUTE(J30,CHAR(160)," ")))))&gt;0,LEFT(UPPER(TRIM(J30)),10)&lt;&gt;"UNRESOLVED",ISERROR(MATCH(UPPER(TRIM(CLEAN(SUBSTITUTE(J30,CHAR(160)," ")))),Start!$H$6:$H$22,0))),"","Sample IDs/count missing; ")&amp;IF(AND(LEN(UPPER(TRIM(CLEAN(SUBSTITUTE(N30,CHAR(160)," ")))))&gt;0,LEFT(UPPER(TRIM(N30)),10)&lt;&gt;"UNRESOLVED",ISERROR(MATCH(UPPER(TRIM(CLEAN(SUBSTITUTE(N30,CHAR(160)," ")))),Start!$H$6:$H$22,0))),"","Sample rationale missing; ")&amp;IF(AND(LEN(UPPER(TRIM(CLEAN(SUBSTITUTE(K30,CHAR(160)," ")))))&gt;0,LEFT(UPPER(TRIM(K30)),10)&lt;&gt;"UNRESOLVED",ISERROR(MATCH(UPPER(TRIM(CLEAN(SUBSTITUTE(K30,CHAR(160)," ")))),Start!$H$6:$H$22,0))),"","Method missing; ")&amp;IF(AND(LEN(UPPER(TRIM(CLEAN(SUBSTITUTE(O30,CHAR(160)," ")))))&gt;0,LEFT(UPPER(TRIM(O30)),10)&lt;&gt;"UNRESOLVED",ISERROR(MATCH(UPPER(TRIM(CLEAN(SUBSTITUTE(O30,CHAR(160)," ")))),Start!$H$6:$H$22,0))),"","Observations missing; ")&amp;IF(AND(LEN(UPPER(TRIM(CLEAN(SUBSTITUTE(M30,CHAR(160)," ")))))&gt;0,LEFT(UPPER(TRIM(M30)),10)&lt;&gt;"UNRESOLVED",ISERROR(MATCH(UPPER(TRIM(CLEAN(SUBSTITUTE(M30,CHAR(160)," ")))),Start!$H$6:$H$22,0))),"","Evidence references missing; ")&amp;IF(AND(LEN(UPPER(TRIM(CLEAN(SUBSTITUTE(P30,CHAR(160)," ")))))&gt;0,LEFT(UPPER(TRIM(P30)),10)&lt;&gt;"UNRESOLVED",ISERROR(MATCH(UPPER(TRIM(CLEAN(SUBSTITUTE(P30,CHAR(160)," ")))),Start!$H$6:$H$22,0))),"","Reviewer missing; ")&amp;IF(AND(ISNUMBER(Q30),Q30&gt;0,Q30&lt;TODAY()+1),"","Execution date missing/invalid/future; ")&amp;IF(AND(ISNUMBER(R30),R30&gt;0,R30&lt;TODAY()+1),"","Review date missing/invalid/future; ")&amp;IF(AND(LEN(UPPER(TRIM(CLEAN(SUBSTITUTE(S30,CHAR(160)," ")))))&gt;0,LEFT(UPPER(TRIM(S30)),10)&lt;&gt;"UNRESOLVED",ISERROR(MATCH(UPPER(TRIM(CLEAN(SUBSTITUTE(S30,CHAR(160)," ")))),Start!$H$6:$H$22,0))),"","Review disposition missing; ")&amp;IF(AND(LEN(UPPER(TRIM(CLEAN(SUBSTITUTE(T30,CHAR(160)," ")))))&gt;0,LEFT(UPPER(TRIM(T30)),10)&lt;&gt;"UNRESOLVED",ISERROR(MATCH(UPPER(TRIM(CLEAN(SUBSTITUTE(T30,CHAR(160)," ")))),Start!$H$6:$H$22,0))),"","Permit or records-only basis missing; ")&amp;IF(AND(LEN(UPPER(TRIM(CLEAN(SUBSTITUTE(U30,CHAR(160)," ")))))&gt;0,LEFT(UPPER(TRIM(U30)),10)&lt;&gt;"UNRESOLVED",ISERROR(MATCH(UPPER(TRIM(CLEAN(SUBSTITUTE(U30,CHAR(160)," ")))),Start!$H$6:$H$22,0))),"","Actual examiner missing; ")&amp;IF(AND(ISNUMBER(Q30),ISNUMBER(R30),R30&lt;Q30),"Review precedes execution; ",""))=0,"Documentation recorded; review required",IF(AND(LEN(UPPER(TRIM(CLEAN(SUBSTITUTE(D30,CHAR(160)," ")))))&gt;0,LEFT(UPPER(TRIM(D30)),10)&lt;&gt;"UNRESOLVED",ISERROR(MATCH(UPPER(TRIM(CLEAN(SUBSTITUTE(D30,CHAR(160)," ")))),Start!$H$6:$H$22,0))),"","Criterion missing; ")&amp;IF(AND(LEN(UPPER(TRIM(CLEAN(SUBSTITUTE(I30,CHAR(160)," ")))))&gt;0,LEFT(UPPER(TRIM(I30)),10)&lt;&gt;"UNRESOLVED",ISERROR(MATCH(UPPER(TRIM(CLEAN(SUBSTITUTE(I30,CHAR(160)," ")))),Start!$H$6:$H$22,0))),"","Population/period missing; ")&amp;IF(AND(LEN(UPPER(TRIM(CLEAN(SUBSTITUTE(J30,CHAR(160)," ")))))&gt;0,LEFT(UPPER(TRIM(J30)),10)&lt;&gt;"UNRESOLVED",ISERROR(MATCH(UPPER(TRIM(CLEAN(SUBSTITUTE(J30,CHAR(160)," ")))),Start!$H$6:$H$22,0))),"","Sample IDs/count missing; ")&amp;IF(AND(LEN(UPPER(TRIM(CLEAN(SUBSTITUTE(N30,CHAR(160)," ")))))&gt;0,LEFT(UPPER(TRIM(N30)),10)&lt;&gt;"UNRESOLVED",ISERROR(MATCH(UPPER(TRIM(CLEAN(SUBSTITUTE(N30,CHAR(160)," ")))),Start!$H$6:$H$22,0))),"","Sample rationale missing; ")&amp;IF(AND(LEN(UPPER(TRIM(CLEAN(SUBSTITUTE(K30,CHAR(160)," ")))))&gt;0,LEFT(UPPER(TRIM(K30)),10)&lt;&gt;"UNRESOLVED",ISERROR(MATCH(UPPER(TRIM(CLEAN(SUBSTITUTE(K30,CHAR(160)," ")))),Start!$H$6:$H$22,0))),"","Method missing; ")&amp;IF(AND(LEN(UPPER(TRIM(CLEAN(SUBSTITUTE(O30,CHAR(160)," ")))))&gt;0,LEFT(UPPER(TRIM(O30)),10)&lt;&gt;"UNRESOLVED",ISERROR(MATCH(UPPER(TRIM(CLEAN(SUBSTITUTE(O30,CHAR(160)," ")))),Start!$H$6:$H$22,0))),"","Observations missing; ")&amp;IF(AND(LEN(UPPER(TRIM(CLEAN(SUBSTITUTE(M30,CHAR(160)," ")))))&gt;0,LEFT(UPPER(TRIM(M30)),10)&lt;&gt;"UNRESOLVED",ISERROR(MATCH(UPPER(TRIM(CLEAN(SUBSTITUTE(M30,CHAR(160)," ")))),Start!$H$6:$H$22,0))),"","Evidence references missing; ")&amp;IF(AND(LEN(UPPER(TRIM(CLEAN(SUBSTITUTE(P30,CHAR(160)," ")))))&gt;0,LEFT(UPPER(TRIM(P30)),10)&lt;&gt;"UNRESOLVED",ISERROR(MATCH(UPPER(TRIM(CLEAN(SUBSTITUTE(P30,CHAR(160)," ")))),Start!$H$6:$H$22,0))),"","Reviewer missing; ")&amp;IF(AND(ISNUMBER(Q30),Q30&gt;0,Q30&lt;TODAY()+1),"","Execution date missing/invalid/future; ")&amp;IF(AND(ISNUMBER(R30),R30&gt;0,R30&lt;TODAY()+1),"","Review date missing/invalid/future; ")&amp;IF(AND(LEN(UPPER(TRIM(CLEAN(SUBSTITUTE(S30,CHAR(160)," ")))))&gt;0,LEFT(UPPER(TRIM(S30)),10)&lt;&gt;"UNRESOLVED",ISERROR(MATCH(UPPER(TRIM(CLEAN(SUBSTITUTE(S30,CHAR(160)," ")))),Start!$H$6:$H$22,0))),"","Review disposition missing; ")&amp;IF(AND(LEN(UPPER(TRIM(CLEAN(SUBSTITUTE(T30,CHAR(160)," ")))))&gt;0,LEFT(UPPER(TRIM(T30)),10)&lt;&gt;"UNRESOLVED",ISERROR(MATCH(UPPER(TRIM(CLEAN(SUBSTITUTE(T30,CHAR(160)," ")))),Start!$H$6:$H$22,0))),"","Permit or records-only basis missing; ")&amp;IF(AND(LEN(UPPER(TRIM(CLEAN(SUBSTITUTE(U30,CHAR(160)," ")))))&gt;0,LEFT(UPPER(TRIM(U30)),10)&lt;&gt;"UNRESOLVED",ISERROR(MATCH(UPPER(TRIM(CLEAN(SUBSTITUTE(U30,CHAR(160)," ")))),Start!$H$6:$H$22,0))),"","Actual examiner missing; ")&amp;IF(AND(ISNUMBER(Q30),ISNUMBER(R30),R30&lt;Q30),"Review precedes execution; ","")))),"Invalid status; use a listed value")</f>
        <v>Examination pending</v>
      </c>
    </row>
    <row r="31" ht="55" customHeight="1">
      <c r="A31" s="56" t="str">
        <v>D07</v>
      </c>
      <c r="B31" s="56" t="str">
        <v>DFS</v>
      </c>
      <c r="C31" s="56" t="str">
        <v>Third parties and shared services</v>
      </c>
      <c r="D31" s="56" t="str">
        <v>500.11 and affiliate program adoption</v>
      </c>
      <c r="E31" s="56" t="inlineStr">
        <is>
          <t xml:space="preserve">Assess providers through selection, contractual controls, ongoing review and exit. Review breach notice, access/MFA, encryption, subcontractors and evidence access. Trace adopted affiliate program to covered entity duties.</t>
        </is>
      </c>
      <c r="F31" s="56" t="inlineStr">
        <is>
          <t xml:space="preserve">Provider inventory, contracts, assurance scope, follow up, exit evidence and affiliate agreement</t>
        </is>
      </c>
      <c r="G31" s="56" t="inlineStr">
        <is>
          <t xml:space="preserve">Accountability stays with the covered entity. Guidance recommendations not promoted to new regulations.</t>
        </is>
      </c>
      <c r="H31" s="56" t="str">
        <v>Vendor owner</v>
      </c>
      <c r="I31" s="61"/>
      <c r="J31" s="61"/>
      <c r="K31" s="61"/>
      <c r="L31" s="61" t="str">
        <v>Not examined</v>
      </c>
      <c r="M31" s="61"/>
      <c r="N31" s="61"/>
      <c r="O31" s="61"/>
      <c r="P31" s="61"/>
      <c r="Q31" s="62"/>
      <c r="R31" s="62"/>
      <c r="S31" s="61"/>
      <c r="T31" s="61"/>
      <c r="U31" s="61" t="str"/>
      <c r="V31" s="63" t="str">
        <f>IF(OR(EXACT(L31,"Not examined"),EXACT(L31,"Evidence requested"),EXACT(L31,"Supported"),EXACT(L31,"Exception found"),EXACT(L31,"Not applicable with basis")),IF(L31="Not applicable with basis",IF(LEN(IF(AND(LEN(UPPER(TRIM(CLEAN(SUBSTITUTE(M31,CHAR(160)," ")))))&gt;0,LEFT(UPPER(TRIM(M31)),10)&lt;&gt;"UNRESOLVED",ISERROR(MATCH(UPPER(TRIM(CLEAN(SUBSTITUTE(M31,CHAR(160)," ")))),Start!$H$6:$H$22,0))),"","Exclusion basis/evidence missing; ")&amp;IF(AND(LEN(UPPER(TRIM(CLEAN(SUBSTITUTE(P31,CHAR(160)," ")))))&gt;0,LEFT(UPPER(TRIM(P31)),10)&lt;&gt;"UNRESOLVED",ISERROR(MATCH(UPPER(TRIM(CLEAN(SUBSTITUTE(P31,CHAR(160)," ")))),Start!$H$6:$H$22,0))),"","Reviewer missing; ")&amp;IF(AND(ISNUMBER(R31),R31&gt;0,R31&lt;TODAY()+1),"","Review date missing/invalid/future; ")&amp;IF(AND(LEN(UPPER(TRIM(CLEAN(SUBSTITUTE(S31,CHAR(160)," ")))))&gt;0,LEFT(UPPER(TRIM(S31)),10)&lt;&gt;"UNRESOLVED",ISERROR(MATCH(UPPER(TRIM(CLEAN(SUBSTITUTE(S31,CHAR(160)," ")))),Start!$H$6:$H$22,0))),"","Review disposition missing; ")&amp;"")=0,"Documentation recorded; review required",IF(AND(LEN(UPPER(TRIM(CLEAN(SUBSTITUTE(M31,CHAR(160)," ")))))&gt;0,LEFT(UPPER(TRIM(M31)),10)&lt;&gt;"UNRESOLVED",ISERROR(MATCH(UPPER(TRIM(CLEAN(SUBSTITUTE(M31,CHAR(160)," ")))),Start!$H$6:$H$22,0))),"","Exclusion basis/evidence missing; ")&amp;IF(AND(LEN(UPPER(TRIM(CLEAN(SUBSTITUTE(P31,CHAR(160)," ")))))&gt;0,LEFT(UPPER(TRIM(P31)),10)&lt;&gt;"UNRESOLVED",ISERROR(MATCH(UPPER(TRIM(CLEAN(SUBSTITUTE(P31,CHAR(160)," ")))),Start!$H$6:$H$22,0))),"","Reviewer missing; ")&amp;IF(AND(ISNUMBER(R31),R31&gt;0,R31&lt;TODAY()+1),"","Review date missing/invalid/future; ")&amp;IF(AND(LEN(UPPER(TRIM(CLEAN(SUBSTITUTE(S31,CHAR(160)," ")))))&gt;0,LEFT(UPPER(TRIM(S31)),10)&lt;&gt;"UNRESOLVED",ISERROR(MATCH(UPPER(TRIM(CLEAN(SUBSTITUTE(S31,CHAR(160)," ")))),Start!$H$6:$H$22,0))),"","Review disposition missing; ")&amp;""),IF(OR(L31="Not examined",L31="Evidence requested"),"Examination pending",IF(LEN(IF(AND(LEN(UPPER(TRIM(CLEAN(SUBSTITUTE(D31,CHAR(160)," ")))))&gt;0,LEFT(UPPER(TRIM(D31)),10)&lt;&gt;"UNRESOLVED",ISERROR(MATCH(UPPER(TRIM(CLEAN(SUBSTITUTE(D31,CHAR(160)," ")))),Start!$H$6:$H$22,0))),"","Criterion missing; ")&amp;IF(AND(LEN(UPPER(TRIM(CLEAN(SUBSTITUTE(I31,CHAR(160)," ")))))&gt;0,LEFT(UPPER(TRIM(I31)),10)&lt;&gt;"UNRESOLVED",ISERROR(MATCH(UPPER(TRIM(CLEAN(SUBSTITUTE(I31,CHAR(160)," ")))),Start!$H$6:$H$22,0))),"","Population/period missing; ")&amp;IF(AND(LEN(UPPER(TRIM(CLEAN(SUBSTITUTE(J31,CHAR(160)," ")))))&gt;0,LEFT(UPPER(TRIM(J31)),10)&lt;&gt;"UNRESOLVED",ISERROR(MATCH(UPPER(TRIM(CLEAN(SUBSTITUTE(J31,CHAR(160)," ")))),Start!$H$6:$H$22,0))),"","Sample IDs/count missing; ")&amp;IF(AND(LEN(UPPER(TRIM(CLEAN(SUBSTITUTE(N31,CHAR(160)," ")))))&gt;0,LEFT(UPPER(TRIM(N31)),10)&lt;&gt;"UNRESOLVED",ISERROR(MATCH(UPPER(TRIM(CLEAN(SUBSTITUTE(N31,CHAR(160)," ")))),Start!$H$6:$H$22,0))),"","Sample rationale missing; ")&amp;IF(AND(LEN(UPPER(TRIM(CLEAN(SUBSTITUTE(K31,CHAR(160)," ")))))&gt;0,LEFT(UPPER(TRIM(K31)),10)&lt;&gt;"UNRESOLVED",ISERROR(MATCH(UPPER(TRIM(CLEAN(SUBSTITUTE(K31,CHAR(160)," ")))),Start!$H$6:$H$22,0))),"","Method missing; ")&amp;IF(AND(LEN(UPPER(TRIM(CLEAN(SUBSTITUTE(O31,CHAR(160)," ")))))&gt;0,LEFT(UPPER(TRIM(O31)),10)&lt;&gt;"UNRESOLVED",ISERROR(MATCH(UPPER(TRIM(CLEAN(SUBSTITUTE(O31,CHAR(160)," ")))),Start!$H$6:$H$22,0))),"","Observations missing; ")&amp;IF(AND(LEN(UPPER(TRIM(CLEAN(SUBSTITUTE(M31,CHAR(160)," ")))))&gt;0,LEFT(UPPER(TRIM(M31)),10)&lt;&gt;"UNRESOLVED",ISERROR(MATCH(UPPER(TRIM(CLEAN(SUBSTITUTE(M31,CHAR(160)," ")))),Start!$H$6:$H$22,0))),"","Evidence references missing; ")&amp;IF(AND(LEN(UPPER(TRIM(CLEAN(SUBSTITUTE(P31,CHAR(160)," ")))))&gt;0,LEFT(UPPER(TRIM(P31)),10)&lt;&gt;"UNRESOLVED",ISERROR(MATCH(UPPER(TRIM(CLEAN(SUBSTITUTE(P31,CHAR(160)," ")))),Start!$H$6:$H$22,0))),"","Reviewer missing; ")&amp;IF(AND(ISNUMBER(Q31),Q31&gt;0,Q31&lt;TODAY()+1),"","Execution date missing/invalid/future; ")&amp;IF(AND(ISNUMBER(R31),R31&gt;0,R31&lt;TODAY()+1),"","Review date missing/invalid/future; ")&amp;IF(AND(LEN(UPPER(TRIM(CLEAN(SUBSTITUTE(S31,CHAR(160)," ")))))&gt;0,LEFT(UPPER(TRIM(S31)),10)&lt;&gt;"UNRESOLVED",ISERROR(MATCH(UPPER(TRIM(CLEAN(SUBSTITUTE(S31,CHAR(160)," ")))),Start!$H$6:$H$22,0))),"","Review disposition missing; ")&amp;IF(AND(LEN(UPPER(TRIM(CLEAN(SUBSTITUTE(T31,CHAR(160)," ")))))&gt;0,LEFT(UPPER(TRIM(T31)),10)&lt;&gt;"UNRESOLVED",ISERROR(MATCH(UPPER(TRIM(CLEAN(SUBSTITUTE(T31,CHAR(160)," ")))),Start!$H$6:$H$22,0))),"","Permit or records-only basis missing; ")&amp;IF(AND(LEN(UPPER(TRIM(CLEAN(SUBSTITUTE(U31,CHAR(160)," ")))))&gt;0,LEFT(UPPER(TRIM(U31)),10)&lt;&gt;"UNRESOLVED",ISERROR(MATCH(UPPER(TRIM(CLEAN(SUBSTITUTE(U31,CHAR(160)," ")))),Start!$H$6:$H$22,0))),"","Actual examiner missing; ")&amp;IF(AND(ISNUMBER(Q31),ISNUMBER(R31),R31&lt;Q31),"Review precedes execution; ",""))=0,"Documentation recorded; review required",IF(AND(LEN(UPPER(TRIM(CLEAN(SUBSTITUTE(D31,CHAR(160)," ")))))&gt;0,LEFT(UPPER(TRIM(D31)),10)&lt;&gt;"UNRESOLVED",ISERROR(MATCH(UPPER(TRIM(CLEAN(SUBSTITUTE(D31,CHAR(160)," ")))),Start!$H$6:$H$22,0))),"","Criterion missing; ")&amp;IF(AND(LEN(UPPER(TRIM(CLEAN(SUBSTITUTE(I31,CHAR(160)," ")))))&gt;0,LEFT(UPPER(TRIM(I31)),10)&lt;&gt;"UNRESOLVED",ISERROR(MATCH(UPPER(TRIM(CLEAN(SUBSTITUTE(I31,CHAR(160)," ")))),Start!$H$6:$H$22,0))),"","Population/period missing; ")&amp;IF(AND(LEN(UPPER(TRIM(CLEAN(SUBSTITUTE(J31,CHAR(160)," ")))))&gt;0,LEFT(UPPER(TRIM(J31)),10)&lt;&gt;"UNRESOLVED",ISERROR(MATCH(UPPER(TRIM(CLEAN(SUBSTITUTE(J31,CHAR(160)," ")))),Start!$H$6:$H$22,0))),"","Sample IDs/count missing; ")&amp;IF(AND(LEN(UPPER(TRIM(CLEAN(SUBSTITUTE(N31,CHAR(160)," ")))))&gt;0,LEFT(UPPER(TRIM(N31)),10)&lt;&gt;"UNRESOLVED",ISERROR(MATCH(UPPER(TRIM(CLEAN(SUBSTITUTE(N31,CHAR(160)," ")))),Start!$H$6:$H$22,0))),"","Sample rationale missing; ")&amp;IF(AND(LEN(UPPER(TRIM(CLEAN(SUBSTITUTE(K31,CHAR(160)," ")))))&gt;0,LEFT(UPPER(TRIM(K31)),10)&lt;&gt;"UNRESOLVED",ISERROR(MATCH(UPPER(TRIM(CLEAN(SUBSTITUTE(K31,CHAR(160)," ")))),Start!$H$6:$H$22,0))),"","Method missing; ")&amp;IF(AND(LEN(UPPER(TRIM(CLEAN(SUBSTITUTE(O31,CHAR(160)," ")))))&gt;0,LEFT(UPPER(TRIM(O31)),10)&lt;&gt;"UNRESOLVED",ISERROR(MATCH(UPPER(TRIM(CLEAN(SUBSTITUTE(O31,CHAR(160)," ")))),Start!$H$6:$H$22,0))),"","Observations missing; ")&amp;IF(AND(LEN(UPPER(TRIM(CLEAN(SUBSTITUTE(M31,CHAR(160)," ")))))&gt;0,LEFT(UPPER(TRIM(M31)),10)&lt;&gt;"UNRESOLVED",ISERROR(MATCH(UPPER(TRIM(CLEAN(SUBSTITUTE(M31,CHAR(160)," ")))),Start!$H$6:$H$22,0))),"","Evidence references missing; ")&amp;IF(AND(LEN(UPPER(TRIM(CLEAN(SUBSTITUTE(P31,CHAR(160)," ")))))&gt;0,LEFT(UPPER(TRIM(P31)),10)&lt;&gt;"UNRESOLVED",ISERROR(MATCH(UPPER(TRIM(CLEAN(SUBSTITUTE(P31,CHAR(160)," ")))),Start!$H$6:$H$22,0))),"","Reviewer missing; ")&amp;IF(AND(ISNUMBER(Q31),Q31&gt;0,Q31&lt;TODAY()+1),"","Execution date missing/invalid/future; ")&amp;IF(AND(ISNUMBER(R31),R31&gt;0,R31&lt;TODAY()+1),"","Review date missing/invalid/future; ")&amp;IF(AND(LEN(UPPER(TRIM(CLEAN(SUBSTITUTE(S31,CHAR(160)," ")))))&gt;0,LEFT(UPPER(TRIM(S31)),10)&lt;&gt;"UNRESOLVED",ISERROR(MATCH(UPPER(TRIM(CLEAN(SUBSTITUTE(S31,CHAR(160)," ")))),Start!$H$6:$H$22,0))),"","Review disposition missing; ")&amp;IF(AND(LEN(UPPER(TRIM(CLEAN(SUBSTITUTE(T31,CHAR(160)," ")))))&gt;0,LEFT(UPPER(TRIM(T31)),10)&lt;&gt;"UNRESOLVED",ISERROR(MATCH(UPPER(TRIM(CLEAN(SUBSTITUTE(T31,CHAR(160)," ")))),Start!$H$6:$H$22,0))),"","Permit or records-only basis missing; ")&amp;IF(AND(LEN(UPPER(TRIM(CLEAN(SUBSTITUTE(U31,CHAR(160)," ")))))&gt;0,LEFT(UPPER(TRIM(U31)),10)&lt;&gt;"UNRESOLVED",ISERROR(MATCH(UPPER(TRIM(CLEAN(SUBSTITUTE(U31,CHAR(160)," ")))),Start!$H$6:$H$22,0))),"","Actual examiner missing; ")&amp;IF(AND(ISNUMBER(Q31),ISNUMBER(R31),R31&lt;Q31),"Review precedes execution; ","")))),"Invalid status; use a listed value")</f>
        <v>Examination pending</v>
      </c>
    </row>
    <row r="32" ht="70" customHeight="1">
      <c r="A32" s="58" t="str">
        <v>D08</v>
      </c>
      <c r="B32" s="58" t="str">
        <v>DFS</v>
      </c>
      <c r="C32" s="58" t="str">
        <v>Encryption, logs and training</v>
      </c>
      <c r="D32" s="58" t="str">
        <v>500.6,500.14,500.15</v>
      </c>
      <c r="E32" s="58" t="inlineStr">
        <is>
          <t xml:space="preserve">Inspect external transit and at rest encryption coverage. Review written CISO approval for infeasible at rest encryption and annual review. Check financial reconstruction records at least five years, relevant security trails three years, and annual training incl social engineering.</t>
        </is>
      </c>
      <c r="F32" s="58" t="str">
        <v>Configuration evidence, written exceptions, retention test and training roster</v>
      </c>
      <c r="G32" s="58" t="inlineStr">
        <is>
          <t xml:space="preserve">No general transit encryption exception copied from PSC. Retention minima applied to defined record classes.</t>
        </is>
      </c>
      <c r="H32" s="58" t="str">
        <v>Technical lead</v>
      </c>
      <c r="I32" s="61"/>
      <c r="J32" s="61"/>
      <c r="K32" s="61"/>
      <c r="L32" s="61" t="str">
        <v>Not examined</v>
      </c>
      <c r="M32" s="61"/>
      <c r="N32" s="61"/>
      <c r="O32" s="61"/>
      <c r="P32" s="61"/>
      <c r="Q32" s="62"/>
      <c r="R32" s="62"/>
      <c r="S32" s="61"/>
      <c r="T32" s="61"/>
      <c r="U32" s="61" t="str"/>
      <c r="V32" s="63" t="str">
        <f>IF(OR(EXACT(L32,"Not examined"),EXACT(L32,"Evidence requested"),EXACT(L32,"Supported"),EXACT(L32,"Exception found"),EXACT(L32,"Not applicable with basis")),IF(L32="Not applicable with basis",IF(LEN(IF(AND(LEN(UPPER(TRIM(CLEAN(SUBSTITUTE(M32,CHAR(160)," ")))))&gt;0,LEFT(UPPER(TRIM(M32)),10)&lt;&gt;"UNRESOLVED",ISERROR(MATCH(UPPER(TRIM(CLEAN(SUBSTITUTE(M32,CHAR(160)," ")))),Start!$H$6:$H$22,0))),"","Exclusion basis/evidence missing; ")&amp;IF(AND(LEN(UPPER(TRIM(CLEAN(SUBSTITUTE(P32,CHAR(160)," ")))))&gt;0,LEFT(UPPER(TRIM(P32)),10)&lt;&gt;"UNRESOLVED",ISERROR(MATCH(UPPER(TRIM(CLEAN(SUBSTITUTE(P32,CHAR(160)," ")))),Start!$H$6:$H$22,0))),"","Reviewer missing; ")&amp;IF(AND(ISNUMBER(R32),R32&gt;0,R32&lt;TODAY()+1),"","Review date missing/invalid/future; ")&amp;IF(AND(LEN(UPPER(TRIM(CLEAN(SUBSTITUTE(S32,CHAR(160)," ")))))&gt;0,LEFT(UPPER(TRIM(S32)),10)&lt;&gt;"UNRESOLVED",ISERROR(MATCH(UPPER(TRIM(CLEAN(SUBSTITUTE(S32,CHAR(160)," ")))),Start!$H$6:$H$22,0))),"","Review disposition missing; ")&amp;"")=0,"Documentation recorded; review required",IF(AND(LEN(UPPER(TRIM(CLEAN(SUBSTITUTE(M32,CHAR(160)," ")))))&gt;0,LEFT(UPPER(TRIM(M32)),10)&lt;&gt;"UNRESOLVED",ISERROR(MATCH(UPPER(TRIM(CLEAN(SUBSTITUTE(M32,CHAR(160)," ")))),Start!$H$6:$H$22,0))),"","Exclusion basis/evidence missing; ")&amp;IF(AND(LEN(UPPER(TRIM(CLEAN(SUBSTITUTE(P32,CHAR(160)," ")))))&gt;0,LEFT(UPPER(TRIM(P32)),10)&lt;&gt;"UNRESOLVED",ISERROR(MATCH(UPPER(TRIM(CLEAN(SUBSTITUTE(P32,CHAR(160)," ")))),Start!$H$6:$H$22,0))),"","Reviewer missing; ")&amp;IF(AND(ISNUMBER(R32),R32&gt;0,R32&lt;TODAY()+1),"","Review date missing/invalid/future; ")&amp;IF(AND(LEN(UPPER(TRIM(CLEAN(SUBSTITUTE(S32,CHAR(160)," ")))))&gt;0,LEFT(UPPER(TRIM(S32)),10)&lt;&gt;"UNRESOLVED",ISERROR(MATCH(UPPER(TRIM(CLEAN(SUBSTITUTE(S32,CHAR(160)," ")))),Start!$H$6:$H$22,0))),"","Review disposition missing; ")&amp;""),IF(OR(L32="Not examined",L32="Evidence requested"),"Examination pending",IF(LEN(IF(AND(LEN(UPPER(TRIM(CLEAN(SUBSTITUTE(D32,CHAR(160)," ")))))&gt;0,LEFT(UPPER(TRIM(D32)),10)&lt;&gt;"UNRESOLVED",ISERROR(MATCH(UPPER(TRIM(CLEAN(SUBSTITUTE(D32,CHAR(160)," ")))),Start!$H$6:$H$22,0))),"","Criterion missing; ")&amp;IF(AND(LEN(UPPER(TRIM(CLEAN(SUBSTITUTE(I32,CHAR(160)," ")))))&gt;0,LEFT(UPPER(TRIM(I32)),10)&lt;&gt;"UNRESOLVED",ISERROR(MATCH(UPPER(TRIM(CLEAN(SUBSTITUTE(I32,CHAR(160)," ")))),Start!$H$6:$H$22,0))),"","Population/period missing; ")&amp;IF(AND(LEN(UPPER(TRIM(CLEAN(SUBSTITUTE(J32,CHAR(160)," ")))))&gt;0,LEFT(UPPER(TRIM(J32)),10)&lt;&gt;"UNRESOLVED",ISERROR(MATCH(UPPER(TRIM(CLEAN(SUBSTITUTE(J32,CHAR(160)," ")))),Start!$H$6:$H$22,0))),"","Sample IDs/count missing; ")&amp;IF(AND(LEN(UPPER(TRIM(CLEAN(SUBSTITUTE(N32,CHAR(160)," ")))))&gt;0,LEFT(UPPER(TRIM(N32)),10)&lt;&gt;"UNRESOLVED",ISERROR(MATCH(UPPER(TRIM(CLEAN(SUBSTITUTE(N32,CHAR(160)," ")))),Start!$H$6:$H$22,0))),"","Sample rationale missing; ")&amp;IF(AND(LEN(UPPER(TRIM(CLEAN(SUBSTITUTE(K32,CHAR(160)," ")))))&gt;0,LEFT(UPPER(TRIM(K32)),10)&lt;&gt;"UNRESOLVED",ISERROR(MATCH(UPPER(TRIM(CLEAN(SUBSTITUTE(K32,CHAR(160)," ")))),Start!$H$6:$H$22,0))),"","Method missing; ")&amp;IF(AND(LEN(UPPER(TRIM(CLEAN(SUBSTITUTE(O32,CHAR(160)," ")))))&gt;0,LEFT(UPPER(TRIM(O32)),10)&lt;&gt;"UNRESOLVED",ISERROR(MATCH(UPPER(TRIM(CLEAN(SUBSTITUTE(O32,CHAR(160)," ")))),Start!$H$6:$H$22,0))),"","Observations missing; ")&amp;IF(AND(LEN(UPPER(TRIM(CLEAN(SUBSTITUTE(M32,CHAR(160)," ")))))&gt;0,LEFT(UPPER(TRIM(M32)),10)&lt;&gt;"UNRESOLVED",ISERROR(MATCH(UPPER(TRIM(CLEAN(SUBSTITUTE(M32,CHAR(160)," ")))),Start!$H$6:$H$22,0))),"","Evidence references missing; ")&amp;IF(AND(LEN(UPPER(TRIM(CLEAN(SUBSTITUTE(P32,CHAR(160)," ")))))&gt;0,LEFT(UPPER(TRIM(P32)),10)&lt;&gt;"UNRESOLVED",ISERROR(MATCH(UPPER(TRIM(CLEAN(SUBSTITUTE(P32,CHAR(160)," ")))),Start!$H$6:$H$22,0))),"","Reviewer missing; ")&amp;IF(AND(ISNUMBER(Q32),Q32&gt;0,Q32&lt;TODAY()+1),"","Execution date missing/invalid/future; ")&amp;IF(AND(ISNUMBER(R32),R32&gt;0,R32&lt;TODAY()+1),"","Review date missing/invalid/future; ")&amp;IF(AND(LEN(UPPER(TRIM(CLEAN(SUBSTITUTE(S32,CHAR(160)," ")))))&gt;0,LEFT(UPPER(TRIM(S32)),10)&lt;&gt;"UNRESOLVED",ISERROR(MATCH(UPPER(TRIM(CLEAN(SUBSTITUTE(S32,CHAR(160)," ")))),Start!$H$6:$H$22,0))),"","Review disposition missing; ")&amp;IF(AND(LEN(UPPER(TRIM(CLEAN(SUBSTITUTE(T32,CHAR(160)," ")))))&gt;0,LEFT(UPPER(TRIM(T32)),10)&lt;&gt;"UNRESOLVED",ISERROR(MATCH(UPPER(TRIM(CLEAN(SUBSTITUTE(T32,CHAR(160)," ")))),Start!$H$6:$H$22,0))),"","Permit or records-only basis missing; ")&amp;IF(AND(LEN(UPPER(TRIM(CLEAN(SUBSTITUTE(U32,CHAR(160)," ")))))&gt;0,LEFT(UPPER(TRIM(U32)),10)&lt;&gt;"UNRESOLVED",ISERROR(MATCH(UPPER(TRIM(CLEAN(SUBSTITUTE(U32,CHAR(160)," ")))),Start!$H$6:$H$22,0))),"","Actual examiner missing; ")&amp;IF(AND(ISNUMBER(Q32),ISNUMBER(R32),R32&lt;Q32),"Review precedes execution; ",""))=0,"Documentation recorded; review required",IF(AND(LEN(UPPER(TRIM(CLEAN(SUBSTITUTE(D32,CHAR(160)," ")))))&gt;0,LEFT(UPPER(TRIM(D32)),10)&lt;&gt;"UNRESOLVED",ISERROR(MATCH(UPPER(TRIM(CLEAN(SUBSTITUTE(D32,CHAR(160)," ")))),Start!$H$6:$H$22,0))),"","Criterion missing; ")&amp;IF(AND(LEN(UPPER(TRIM(CLEAN(SUBSTITUTE(I32,CHAR(160)," ")))))&gt;0,LEFT(UPPER(TRIM(I32)),10)&lt;&gt;"UNRESOLVED",ISERROR(MATCH(UPPER(TRIM(CLEAN(SUBSTITUTE(I32,CHAR(160)," ")))),Start!$H$6:$H$22,0))),"","Population/period missing; ")&amp;IF(AND(LEN(UPPER(TRIM(CLEAN(SUBSTITUTE(J32,CHAR(160)," ")))))&gt;0,LEFT(UPPER(TRIM(J32)),10)&lt;&gt;"UNRESOLVED",ISERROR(MATCH(UPPER(TRIM(CLEAN(SUBSTITUTE(J32,CHAR(160)," ")))),Start!$H$6:$H$22,0))),"","Sample IDs/count missing; ")&amp;IF(AND(LEN(UPPER(TRIM(CLEAN(SUBSTITUTE(N32,CHAR(160)," ")))))&gt;0,LEFT(UPPER(TRIM(N32)),10)&lt;&gt;"UNRESOLVED",ISERROR(MATCH(UPPER(TRIM(CLEAN(SUBSTITUTE(N32,CHAR(160)," ")))),Start!$H$6:$H$22,0))),"","Sample rationale missing; ")&amp;IF(AND(LEN(UPPER(TRIM(CLEAN(SUBSTITUTE(K32,CHAR(160)," ")))))&gt;0,LEFT(UPPER(TRIM(K32)),10)&lt;&gt;"UNRESOLVED",ISERROR(MATCH(UPPER(TRIM(CLEAN(SUBSTITUTE(K32,CHAR(160)," ")))),Start!$H$6:$H$22,0))),"","Method missing; ")&amp;IF(AND(LEN(UPPER(TRIM(CLEAN(SUBSTITUTE(O32,CHAR(160)," ")))))&gt;0,LEFT(UPPER(TRIM(O32)),10)&lt;&gt;"UNRESOLVED",ISERROR(MATCH(UPPER(TRIM(CLEAN(SUBSTITUTE(O32,CHAR(160)," ")))),Start!$H$6:$H$22,0))),"","Observations missing; ")&amp;IF(AND(LEN(UPPER(TRIM(CLEAN(SUBSTITUTE(M32,CHAR(160)," ")))))&gt;0,LEFT(UPPER(TRIM(M32)),10)&lt;&gt;"UNRESOLVED",ISERROR(MATCH(UPPER(TRIM(CLEAN(SUBSTITUTE(M32,CHAR(160)," ")))),Start!$H$6:$H$22,0))),"","Evidence references missing; ")&amp;IF(AND(LEN(UPPER(TRIM(CLEAN(SUBSTITUTE(P32,CHAR(160)," ")))))&gt;0,LEFT(UPPER(TRIM(P32)),10)&lt;&gt;"UNRESOLVED",ISERROR(MATCH(UPPER(TRIM(CLEAN(SUBSTITUTE(P32,CHAR(160)," ")))),Start!$H$6:$H$22,0))),"","Reviewer missing; ")&amp;IF(AND(ISNUMBER(Q32),Q32&gt;0,Q32&lt;TODAY()+1),"","Execution date missing/invalid/future; ")&amp;IF(AND(ISNUMBER(R32),R32&gt;0,R32&lt;TODAY()+1),"","Review date missing/invalid/future; ")&amp;IF(AND(LEN(UPPER(TRIM(CLEAN(SUBSTITUTE(S32,CHAR(160)," ")))))&gt;0,LEFT(UPPER(TRIM(S32)),10)&lt;&gt;"UNRESOLVED",ISERROR(MATCH(UPPER(TRIM(CLEAN(SUBSTITUTE(S32,CHAR(160)," ")))),Start!$H$6:$H$22,0))),"","Review disposition missing; ")&amp;IF(AND(LEN(UPPER(TRIM(CLEAN(SUBSTITUTE(T32,CHAR(160)," ")))))&gt;0,LEFT(UPPER(TRIM(T32)),10)&lt;&gt;"UNRESOLVED",ISERROR(MATCH(UPPER(TRIM(CLEAN(SUBSTITUTE(T32,CHAR(160)," ")))),Start!$H$6:$H$22,0))),"","Permit or records-only basis missing; ")&amp;IF(AND(LEN(UPPER(TRIM(CLEAN(SUBSTITUTE(U32,CHAR(160)," ")))))&gt;0,LEFT(UPPER(TRIM(U32)),10)&lt;&gt;"UNRESOLVED",ISERROR(MATCH(UPPER(TRIM(CLEAN(SUBSTITUTE(U32,CHAR(160)," ")))),Start!$H$6:$H$22,0))),"","Actual examiner missing; ")&amp;IF(AND(ISNUMBER(Q32),ISNUMBER(R32),R32&lt;Q32),"Review precedes execution; ","")))),"Invalid status; use a listed value")</f>
        <v>Examination pending</v>
      </c>
    </row>
    <row r="33" ht="55" customHeight="1">
      <c r="A33" s="56" t="str">
        <v>D09</v>
      </c>
      <c r="B33" s="56" t="str">
        <v>DFS</v>
      </c>
      <c r="C33" s="56" t="str">
        <v>Resilience and notices</v>
      </c>
      <c r="D33" s="56" t="str">
        <v>500.16,500.17</v>
      </c>
      <c r="E33" s="56" t="inlineStr">
        <is>
          <t xml:space="preserve">Review yearly response/BCDR testing and restoration testing. Check protected backups and critical suppliers. Exercise 72 hour incident reporting, payment related 24 hour/30 day notices and April 15 certification or acknowledgment.</t>
        </is>
      </c>
      <c r="F33" s="56" t="str">
        <v>Restore results, response roles, trigger timestamps, update log and signed filing support</v>
      </c>
      <c r="G33" s="56" t="str">
        <v>Highest executive and CISO or responsible senior officer sign actual required filing. No automatic certification.</v>
      </c>
      <c r="H33" s="56" t="str">
        <v>Incident commander</v>
      </c>
      <c r="I33" s="61"/>
      <c r="J33" s="61"/>
      <c r="K33" s="61"/>
      <c r="L33" s="61" t="str">
        <v>Not examined</v>
      </c>
      <c r="M33" s="61"/>
      <c r="N33" s="61"/>
      <c r="O33" s="61"/>
      <c r="P33" s="61"/>
      <c r="Q33" s="62"/>
      <c r="R33" s="62"/>
      <c r="S33" s="61"/>
      <c r="T33" s="61"/>
      <c r="U33" s="61" t="str"/>
      <c r="V33" s="63" t="str">
        <f>IF(OR(EXACT(L33,"Not examined"),EXACT(L33,"Evidence requested"),EXACT(L33,"Supported"),EXACT(L33,"Exception found"),EXACT(L33,"Not applicable with basis")),IF(L33="Not applicable with basis",IF(LEN(IF(AND(LEN(UPPER(TRIM(CLEAN(SUBSTITUTE(M33,CHAR(160)," ")))))&gt;0,LEFT(UPPER(TRIM(M33)),10)&lt;&gt;"UNRESOLVED",ISERROR(MATCH(UPPER(TRIM(CLEAN(SUBSTITUTE(M33,CHAR(160)," ")))),Start!$H$6:$H$22,0))),"","Exclusion basis/evidence missing; ")&amp;IF(AND(LEN(UPPER(TRIM(CLEAN(SUBSTITUTE(P33,CHAR(160)," ")))))&gt;0,LEFT(UPPER(TRIM(P33)),10)&lt;&gt;"UNRESOLVED",ISERROR(MATCH(UPPER(TRIM(CLEAN(SUBSTITUTE(P33,CHAR(160)," ")))),Start!$H$6:$H$22,0))),"","Reviewer missing; ")&amp;IF(AND(ISNUMBER(R33),R33&gt;0,R33&lt;TODAY()+1),"","Review date missing/invalid/future; ")&amp;IF(AND(LEN(UPPER(TRIM(CLEAN(SUBSTITUTE(S33,CHAR(160)," ")))))&gt;0,LEFT(UPPER(TRIM(S33)),10)&lt;&gt;"UNRESOLVED",ISERROR(MATCH(UPPER(TRIM(CLEAN(SUBSTITUTE(S33,CHAR(160)," ")))),Start!$H$6:$H$22,0))),"","Review disposition missing; ")&amp;"")=0,"Documentation recorded; review required",IF(AND(LEN(UPPER(TRIM(CLEAN(SUBSTITUTE(M33,CHAR(160)," ")))))&gt;0,LEFT(UPPER(TRIM(M33)),10)&lt;&gt;"UNRESOLVED",ISERROR(MATCH(UPPER(TRIM(CLEAN(SUBSTITUTE(M33,CHAR(160)," ")))),Start!$H$6:$H$22,0))),"","Exclusion basis/evidence missing; ")&amp;IF(AND(LEN(UPPER(TRIM(CLEAN(SUBSTITUTE(P33,CHAR(160)," ")))))&gt;0,LEFT(UPPER(TRIM(P33)),10)&lt;&gt;"UNRESOLVED",ISERROR(MATCH(UPPER(TRIM(CLEAN(SUBSTITUTE(P33,CHAR(160)," ")))),Start!$H$6:$H$22,0))),"","Reviewer missing; ")&amp;IF(AND(ISNUMBER(R33),R33&gt;0,R33&lt;TODAY()+1),"","Review date missing/invalid/future; ")&amp;IF(AND(LEN(UPPER(TRIM(CLEAN(SUBSTITUTE(S33,CHAR(160)," ")))))&gt;0,LEFT(UPPER(TRIM(S33)),10)&lt;&gt;"UNRESOLVED",ISERROR(MATCH(UPPER(TRIM(CLEAN(SUBSTITUTE(S33,CHAR(160)," ")))),Start!$H$6:$H$22,0))),"","Review disposition missing; ")&amp;""),IF(OR(L33="Not examined",L33="Evidence requested"),"Examination pending",IF(LEN(IF(AND(LEN(UPPER(TRIM(CLEAN(SUBSTITUTE(D33,CHAR(160)," ")))))&gt;0,LEFT(UPPER(TRIM(D33)),10)&lt;&gt;"UNRESOLVED",ISERROR(MATCH(UPPER(TRIM(CLEAN(SUBSTITUTE(D33,CHAR(160)," ")))),Start!$H$6:$H$22,0))),"","Criterion missing; ")&amp;IF(AND(LEN(UPPER(TRIM(CLEAN(SUBSTITUTE(I33,CHAR(160)," ")))))&gt;0,LEFT(UPPER(TRIM(I33)),10)&lt;&gt;"UNRESOLVED",ISERROR(MATCH(UPPER(TRIM(CLEAN(SUBSTITUTE(I33,CHAR(160)," ")))),Start!$H$6:$H$22,0))),"","Population/period missing; ")&amp;IF(AND(LEN(UPPER(TRIM(CLEAN(SUBSTITUTE(J33,CHAR(160)," ")))))&gt;0,LEFT(UPPER(TRIM(J33)),10)&lt;&gt;"UNRESOLVED",ISERROR(MATCH(UPPER(TRIM(CLEAN(SUBSTITUTE(J33,CHAR(160)," ")))),Start!$H$6:$H$22,0))),"","Sample IDs/count missing; ")&amp;IF(AND(LEN(UPPER(TRIM(CLEAN(SUBSTITUTE(N33,CHAR(160)," ")))))&gt;0,LEFT(UPPER(TRIM(N33)),10)&lt;&gt;"UNRESOLVED",ISERROR(MATCH(UPPER(TRIM(CLEAN(SUBSTITUTE(N33,CHAR(160)," ")))),Start!$H$6:$H$22,0))),"","Sample rationale missing; ")&amp;IF(AND(LEN(UPPER(TRIM(CLEAN(SUBSTITUTE(K33,CHAR(160)," ")))))&gt;0,LEFT(UPPER(TRIM(K33)),10)&lt;&gt;"UNRESOLVED",ISERROR(MATCH(UPPER(TRIM(CLEAN(SUBSTITUTE(K33,CHAR(160)," ")))),Start!$H$6:$H$22,0))),"","Method missing; ")&amp;IF(AND(LEN(UPPER(TRIM(CLEAN(SUBSTITUTE(O33,CHAR(160)," ")))))&gt;0,LEFT(UPPER(TRIM(O33)),10)&lt;&gt;"UNRESOLVED",ISERROR(MATCH(UPPER(TRIM(CLEAN(SUBSTITUTE(O33,CHAR(160)," ")))),Start!$H$6:$H$22,0))),"","Observations missing; ")&amp;IF(AND(LEN(UPPER(TRIM(CLEAN(SUBSTITUTE(M33,CHAR(160)," ")))))&gt;0,LEFT(UPPER(TRIM(M33)),10)&lt;&gt;"UNRESOLVED",ISERROR(MATCH(UPPER(TRIM(CLEAN(SUBSTITUTE(M33,CHAR(160)," ")))),Start!$H$6:$H$22,0))),"","Evidence references missing; ")&amp;IF(AND(LEN(UPPER(TRIM(CLEAN(SUBSTITUTE(P33,CHAR(160)," ")))))&gt;0,LEFT(UPPER(TRIM(P33)),10)&lt;&gt;"UNRESOLVED",ISERROR(MATCH(UPPER(TRIM(CLEAN(SUBSTITUTE(P33,CHAR(160)," ")))),Start!$H$6:$H$22,0))),"","Reviewer missing; ")&amp;IF(AND(ISNUMBER(Q33),Q33&gt;0,Q33&lt;TODAY()+1),"","Execution date missing/invalid/future; ")&amp;IF(AND(ISNUMBER(R33),R33&gt;0,R33&lt;TODAY()+1),"","Review date missing/invalid/future; ")&amp;IF(AND(LEN(UPPER(TRIM(CLEAN(SUBSTITUTE(S33,CHAR(160)," ")))))&gt;0,LEFT(UPPER(TRIM(S33)),10)&lt;&gt;"UNRESOLVED",ISERROR(MATCH(UPPER(TRIM(CLEAN(SUBSTITUTE(S33,CHAR(160)," ")))),Start!$H$6:$H$22,0))),"","Review disposition missing; ")&amp;IF(AND(LEN(UPPER(TRIM(CLEAN(SUBSTITUTE(T33,CHAR(160)," ")))))&gt;0,LEFT(UPPER(TRIM(T33)),10)&lt;&gt;"UNRESOLVED",ISERROR(MATCH(UPPER(TRIM(CLEAN(SUBSTITUTE(T33,CHAR(160)," ")))),Start!$H$6:$H$22,0))),"","Permit or records-only basis missing; ")&amp;IF(AND(LEN(UPPER(TRIM(CLEAN(SUBSTITUTE(U33,CHAR(160)," ")))))&gt;0,LEFT(UPPER(TRIM(U33)),10)&lt;&gt;"UNRESOLVED",ISERROR(MATCH(UPPER(TRIM(CLEAN(SUBSTITUTE(U33,CHAR(160)," ")))),Start!$H$6:$H$22,0))),"","Actual examiner missing; ")&amp;IF(AND(ISNUMBER(Q33),ISNUMBER(R33),R33&lt;Q33),"Review precedes execution; ",""))=0,"Documentation recorded; review required",IF(AND(LEN(UPPER(TRIM(CLEAN(SUBSTITUTE(D33,CHAR(160)," ")))))&gt;0,LEFT(UPPER(TRIM(D33)),10)&lt;&gt;"UNRESOLVED",ISERROR(MATCH(UPPER(TRIM(CLEAN(SUBSTITUTE(D33,CHAR(160)," ")))),Start!$H$6:$H$22,0))),"","Criterion missing; ")&amp;IF(AND(LEN(UPPER(TRIM(CLEAN(SUBSTITUTE(I33,CHAR(160)," ")))))&gt;0,LEFT(UPPER(TRIM(I33)),10)&lt;&gt;"UNRESOLVED",ISERROR(MATCH(UPPER(TRIM(CLEAN(SUBSTITUTE(I33,CHAR(160)," ")))),Start!$H$6:$H$22,0))),"","Population/period missing; ")&amp;IF(AND(LEN(UPPER(TRIM(CLEAN(SUBSTITUTE(J33,CHAR(160)," ")))))&gt;0,LEFT(UPPER(TRIM(J33)),10)&lt;&gt;"UNRESOLVED",ISERROR(MATCH(UPPER(TRIM(CLEAN(SUBSTITUTE(J33,CHAR(160)," ")))),Start!$H$6:$H$22,0))),"","Sample IDs/count missing; ")&amp;IF(AND(LEN(UPPER(TRIM(CLEAN(SUBSTITUTE(N33,CHAR(160)," ")))))&gt;0,LEFT(UPPER(TRIM(N33)),10)&lt;&gt;"UNRESOLVED",ISERROR(MATCH(UPPER(TRIM(CLEAN(SUBSTITUTE(N33,CHAR(160)," ")))),Start!$H$6:$H$22,0))),"","Sample rationale missing; ")&amp;IF(AND(LEN(UPPER(TRIM(CLEAN(SUBSTITUTE(K33,CHAR(160)," ")))))&gt;0,LEFT(UPPER(TRIM(K33)),10)&lt;&gt;"UNRESOLVED",ISERROR(MATCH(UPPER(TRIM(CLEAN(SUBSTITUTE(K33,CHAR(160)," ")))),Start!$H$6:$H$22,0))),"","Method missing; ")&amp;IF(AND(LEN(UPPER(TRIM(CLEAN(SUBSTITUTE(O33,CHAR(160)," ")))))&gt;0,LEFT(UPPER(TRIM(O33)),10)&lt;&gt;"UNRESOLVED",ISERROR(MATCH(UPPER(TRIM(CLEAN(SUBSTITUTE(O33,CHAR(160)," ")))),Start!$H$6:$H$22,0))),"","Observations missing; ")&amp;IF(AND(LEN(UPPER(TRIM(CLEAN(SUBSTITUTE(M33,CHAR(160)," ")))))&gt;0,LEFT(UPPER(TRIM(M33)),10)&lt;&gt;"UNRESOLVED",ISERROR(MATCH(UPPER(TRIM(CLEAN(SUBSTITUTE(M33,CHAR(160)," ")))),Start!$H$6:$H$22,0))),"","Evidence references missing; ")&amp;IF(AND(LEN(UPPER(TRIM(CLEAN(SUBSTITUTE(P33,CHAR(160)," ")))))&gt;0,LEFT(UPPER(TRIM(P33)),10)&lt;&gt;"UNRESOLVED",ISERROR(MATCH(UPPER(TRIM(CLEAN(SUBSTITUTE(P33,CHAR(160)," ")))),Start!$H$6:$H$22,0))),"","Reviewer missing; ")&amp;IF(AND(ISNUMBER(Q33),Q33&gt;0,Q33&lt;TODAY()+1),"","Execution date missing/invalid/future; ")&amp;IF(AND(ISNUMBER(R33),R33&gt;0,R33&lt;TODAY()+1),"","Review date missing/invalid/future; ")&amp;IF(AND(LEN(UPPER(TRIM(CLEAN(SUBSTITUTE(S33,CHAR(160)," ")))))&gt;0,LEFT(UPPER(TRIM(S33)),10)&lt;&gt;"UNRESOLVED",ISERROR(MATCH(UPPER(TRIM(CLEAN(SUBSTITUTE(S33,CHAR(160)," ")))),Start!$H$6:$H$22,0))),"","Review disposition missing; ")&amp;IF(AND(LEN(UPPER(TRIM(CLEAN(SUBSTITUTE(T33,CHAR(160)," ")))))&gt;0,LEFT(UPPER(TRIM(T33)),10)&lt;&gt;"UNRESOLVED",ISERROR(MATCH(UPPER(TRIM(CLEAN(SUBSTITUTE(T33,CHAR(160)," ")))),Start!$H$6:$H$22,0))),"","Permit or records-only basis missing; ")&amp;IF(AND(LEN(UPPER(TRIM(CLEAN(SUBSTITUTE(U33,CHAR(160)," ")))))&gt;0,LEFT(UPPER(TRIM(U33)),10)&lt;&gt;"UNRESOLVED",ISERROR(MATCH(UPPER(TRIM(CLEAN(SUBSTITUTE(U33,CHAR(160)," ")))),Start!$H$6:$H$22,0))),"","Actual examiner missing; ")&amp;IF(AND(ISNUMBER(Q33),ISNUMBER(R33),R33&lt;Q33),"Review precedes execution; ","")))),"Invalid status; use a listed value")</f>
        <v>Examination pending</v>
      </c>
    </row>
    <row r="34" ht="55" customHeight="1">
      <c r="A34" s="58" t="str">
        <v>B01</v>
      </c>
      <c r="B34" s="58" t="str">
        <v>Privacy</v>
      </c>
      <c r="C34" s="58" t="inlineStr">
        <is>
          <t xml:space="preserve">Current private information classification</t>
        </is>
      </c>
      <c r="D34" s="58" t="str">
        <v>GBL 899-aa(1); STL 208(1)</v>
      </c>
      <c r="E34" s="58" t="inlineStr">
        <is>
          <t xml:space="preserve">Compare actual data categories with each statute. Include online account credentials and GBL medical/health insurance additions. Evaluate encryption and key compromise conditions. Keep usage data confidentiality and PSC NPI separate.</t>
        </is>
      </c>
      <c r="F34" s="58" t="inlineStr">
        <is>
          <t xml:space="preserve">Category by authority matrix with data owner and classification basis</t>
        </is>
      </c>
      <c r="G34" s="58" t="inlineStr">
        <is>
          <t xml:space="preserve">GBL notice follows GBL's private information definition; STL has its own.</t>
        </is>
      </c>
      <c r="H34" s="58" t="str">
        <v>Privacy lead</v>
      </c>
      <c r="I34" s="61"/>
      <c r="J34" s="61"/>
      <c r="K34" s="61"/>
      <c r="L34" s="61" t="str">
        <v>Not examined</v>
      </c>
      <c r="M34" s="61"/>
      <c r="N34" s="61"/>
      <c r="O34" s="61"/>
      <c r="P34" s="61"/>
      <c r="Q34" s="62"/>
      <c r="R34" s="62"/>
      <c r="S34" s="61"/>
      <c r="T34" s="61"/>
      <c r="U34" s="61" t="str"/>
      <c r="V34" s="63" t="str">
        <f>IF(OR(EXACT(L34,"Not examined"),EXACT(L34,"Evidence requested"),EXACT(L34,"Supported"),EXACT(L34,"Exception found"),EXACT(L34,"Not applicable with basis")),IF(L34="Not applicable with basis",IF(LEN(IF(AND(LEN(UPPER(TRIM(CLEAN(SUBSTITUTE(M34,CHAR(160)," ")))))&gt;0,LEFT(UPPER(TRIM(M34)),10)&lt;&gt;"UNRESOLVED",ISERROR(MATCH(UPPER(TRIM(CLEAN(SUBSTITUTE(M34,CHAR(160)," ")))),Start!$H$6:$H$22,0))),"","Exclusion basis/evidence missing; ")&amp;IF(AND(LEN(UPPER(TRIM(CLEAN(SUBSTITUTE(P34,CHAR(160)," ")))))&gt;0,LEFT(UPPER(TRIM(P34)),10)&lt;&gt;"UNRESOLVED",ISERROR(MATCH(UPPER(TRIM(CLEAN(SUBSTITUTE(P34,CHAR(160)," ")))),Start!$H$6:$H$22,0))),"","Reviewer missing; ")&amp;IF(AND(ISNUMBER(R34),R34&gt;0,R34&lt;TODAY()+1),"","Review date missing/invalid/future; ")&amp;IF(AND(LEN(UPPER(TRIM(CLEAN(SUBSTITUTE(S34,CHAR(160)," ")))))&gt;0,LEFT(UPPER(TRIM(S34)),10)&lt;&gt;"UNRESOLVED",ISERROR(MATCH(UPPER(TRIM(CLEAN(SUBSTITUTE(S34,CHAR(160)," ")))),Start!$H$6:$H$22,0))),"","Review disposition missing; ")&amp;"")=0,"Documentation recorded; review required",IF(AND(LEN(UPPER(TRIM(CLEAN(SUBSTITUTE(M34,CHAR(160)," ")))))&gt;0,LEFT(UPPER(TRIM(M34)),10)&lt;&gt;"UNRESOLVED",ISERROR(MATCH(UPPER(TRIM(CLEAN(SUBSTITUTE(M34,CHAR(160)," ")))),Start!$H$6:$H$22,0))),"","Exclusion basis/evidence missing; ")&amp;IF(AND(LEN(UPPER(TRIM(CLEAN(SUBSTITUTE(P34,CHAR(160)," ")))))&gt;0,LEFT(UPPER(TRIM(P34)),10)&lt;&gt;"UNRESOLVED",ISERROR(MATCH(UPPER(TRIM(CLEAN(SUBSTITUTE(P34,CHAR(160)," ")))),Start!$H$6:$H$22,0))),"","Reviewer missing; ")&amp;IF(AND(ISNUMBER(R34),R34&gt;0,R34&lt;TODAY()+1),"","Review date missing/invalid/future; ")&amp;IF(AND(LEN(UPPER(TRIM(CLEAN(SUBSTITUTE(S34,CHAR(160)," ")))))&gt;0,LEFT(UPPER(TRIM(S34)),10)&lt;&gt;"UNRESOLVED",ISERROR(MATCH(UPPER(TRIM(CLEAN(SUBSTITUTE(S34,CHAR(160)," ")))),Start!$H$6:$H$22,0))),"","Review disposition missing; ")&amp;""),IF(OR(L34="Not examined",L34="Evidence requested"),"Examination pending",IF(LEN(IF(AND(LEN(UPPER(TRIM(CLEAN(SUBSTITUTE(D34,CHAR(160)," ")))))&gt;0,LEFT(UPPER(TRIM(D34)),10)&lt;&gt;"UNRESOLVED",ISERROR(MATCH(UPPER(TRIM(CLEAN(SUBSTITUTE(D34,CHAR(160)," ")))),Start!$H$6:$H$22,0))),"","Criterion missing; ")&amp;IF(AND(LEN(UPPER(TRIM(CLEAN(SUBSTITUTE(I34,CHAR(160)," ")))))&gt;0,LEFT(UPPER(TRIM(I34)),10)&lt;&gt;"UNRESOLVED",ISERROR(MATCH(UPPER(TRIM(CLEAN(SUBSTITUTE(I34,CHAR(160)," ")))),Start!$H$6:$H$22,0))),"","Population/period missing; ")&amp;IF(AND(LEN(UPPER(TRIM(CLEAN(SUBSTITUTE(J34,CHAR(160)," ")))))&gt;0,LEFT(UPPER(TRIM(J34)),10)&lt;&gt;"UNRESOLVED",ISERROR(MATCH(UPPER(TRIM(CLEAN(SUBSTITUTE(J34,CHAR(160)," ")))),Start!$H$6:$H$22,0))),"","Sample IDs/count missing; ")&amp;IF(AND(LEN(UPPER(TRIM(CLEAN(SUBSTITUTE(N34,CHAR(160)," ")))))&gt;0,LEFT(UPPER(TRIM(N34)),10)&lt;&gt;"UNRESOLVED",ISERROR(MATCH(UPPER(TRIM(CLEAN(SUBSTITUTE(N34,CHAR(160)," ")))),Start!$H$6:$H$22,0))),"","Sample rationale missing; ")&amp;IF(AND(LEN(UPPER(TRIM(CLEAN(SUBSTITUTE(K34,CHAR(160)," ")))))&gt;0,LEFT(UPPER(TRIM(K34)),10)&lt;&gt;"UNRESOLVED",ISERROR(MATCH(UPPER(TRIM(CLEAN(SUBSTITUTE(K34,CHAR(160)," ")))),Start!$H$6:$H$22,0))),"","Method missing; ")&amp;IF(AND(LEN(UPPER(TRIM(CLEAN(SUBSTITUTE(O34,CHAR(160)," ")))))&gt;0,LEFT(UPPER(TRIM(O34)),10)&lt;&gt;"UNRESOLVED",ISERROR(MATCH(UPPER(TRIM(CLEAN(SUBSTITUTE(O34,CHAR(160)," ")))),Start!$H$6:$H$22,0))),"","Observations missing; ")&amp;IF(AND(LEN(UPPER(TRIM(CLEAN(SUBSTITUTE(M34,CHAR(160)," ")))))&gt;0,LEFT(UPPER(TRIM(M34)),10)&lt;&gt;"UNRESOLVED",ISERROR(MATCH(UPPER(TRIM(CLEAN(SUBSTITUTE(M34,CHAR(160)," ")))),Start!$H$6:$H$22,0))),"","Evidence references missing; ")&amp;IF(AND(LEN(UPPER(TRIM(CLEAN(SUBSTITUTE(P34,CHAR(160)," ")))))&gt;0,LEFT(UPPER(TRIM(P34)),10)&lt;&gt;"UNRESOLVED",ISERROR(MATCH(UPPER(TRIM(CLEAN(SUBSTITUTE(P34,CHAR(160)," ")))),Start!$H$6:$H$22,0))),"","Reviewer missing; ")&amp;IF(AND(ISNUMBER(Q34),Q34&gt;0,Q34&lt;TODAY()+1),"","Execution date missing/invalid/future; ")&amp;IF(AND(ISNUMBER(R34),R34&gt;0,R34&lt;TODAY()+1),"","Review date missing/invalid/future; ")&amp;IF(AND(LEN(UPPER(TRIM(CLEAN(SUBSTITUTE(S34,CHAR(160)," ")))))&gt;0,LEFT(UPPER(TRIM(S34)),10)&lt;&gt;"UNRESOLVED",ISERROR(MATCH(UPPER(TRIM(CLEAN(SUBSTITUTE(S34,CHAR(160)," ")))),Start!$H$6:$H$22,0))),"","Review disposition missing; ")&amp;IF(AND(LEN(UPPER(TRIM(CLEAN(SUBSTITUTE(T34,CHAR(160)," ")))))&gt;0,LEFT(UPPER(TRIM(T34)),10)&lt;&gt;"UNRESOLVED",ISERROR(MATCH(UPPER(TRIM(CLEAN(SUBSTITUTE(T34,CHAR(160)," ")))),Start!$H$6:$H$22,0))),"","Permit or records-only basis missing; ")&amp;IF(AND(LEN(UPPER(TRIM(CLEAN(SUBSTITUTE(U34,CHAR(160)," ")))))&gt;0,LEFT(UPPER(TRIM(U34)),10)&lt;&gt;"UNRESOLVED",ISERROR(MATCH(UPPER(TRIM(CLEAN(SUBSTITUTE(U34,CHAR(160)," ")))),Start!$H$6:$H$22,0))),"","Actual examiner missing; ")&amp;IF(AND(ISNUMBER(Q34),ISNUMBER(R34),R34&lt;Q34),"Review precedes execution; ",""))=0,"Documentation recorded; review required",IF(AND(LEN(UPPER(TRIM(CLEAN(SUBSTITUTE(D34,CHAR(160)," ")))))&gt;0,LEFT(UPPER(TRIM(D34)),10)&lt;&gt;"UNRESOLVED",ISERROR(MATCH(UPPER(TRIM(CLEAN(SUBSTITUTE(D34,CHAR(160)," ")))),Start!$H$6:$H$22,0))),"","Criterion missing; ")&amp;IF(AND(LEN(UPPER(TRIM(CLEAN(SUBSTITUTE(I34,CHAR(160)," ")))))&gt;0,LEFT(UPPER(TRIM(I34)),10)&lt;&gt;"UNRESOLVED",ISERROR(MATCH(UPPER(TRIM(CLEAN(SUBSTITUTE(I34,CHAR(160)," ")))),Start!$H$6:$H$22,0))),"","Population/period missing; ")&amp;IF(AND(LEN(UPPER(TRIM(CLEAN(SUBSTITUTE(J34,CHAR(160)," ")))))&gt;0,LEFT(UPPER(TRIM(J34)),10)&lt;&gt;"UNRESOLVED",ISERROR(MATCH(UPPER(TRIM(CLEAN(SUBSTITUTE(J34,CHAR(160)," ")))),Start!$H$6:$H$22,0))),"","Sample IDs/count missing; ")&amp;IF(AND(LEN(UPPER(TRIM(CLEAN(SUBSTITUTE(N34,CHAR(160)," ")))))&gt;0,LEFT(UPPER(TRIM(N34)),10)&lt;&gt;"UNRESOLVED",ISERROR(MATCH(UPPER(TRIM(CLEAN(SUBSTITUTE(N34,CHAR(160)," ")))),Start!$H$6:$H$22,0))),"","Sample rationale missing; ")&amp;IF(AND(LEN(UPPER(TRIM(CLEAN(SUBSTITUTE(K34,CHAR(160)," ")))))&gt;0,LEFT(UPPER(TRIM(K34)),10)&lt;&gt;"UNRESOLVED",ISERROR(MATCH(UPPER(TRIM(CLEAN(SUBSTITUTE(K34,CHAR(160)," ")))),Start!$H$6:$H$22,0))),"","Method missing; ")&amp;IF(AND(LEN(UPPER(TRIM(CLEAN(SUBSTITUTE(O34,CHAR(160)," ")))))&gt;0,LEFT(UPPER(TRIM(O34)),10)&lt;&gt;"UNRESOLVED",ISERROR(MATCH(UPPER(TRIM(CLEAN(SUBSTITUTE(O34,CHAR(160)," ")))),Start!$H$6:$H$22,0))),"","Observations missing; ")&amp;IF(AND(LEN(UPPER(TRIM(CLEAN(SUBSTITUTE(M34,CHAR(160)," ")))))&gt;0,LEFT(UPPER(TRIM(M34)),10)&lt;&gt;"UNRESOLVED",ISERROR(MATCH(UPPER(TRIM(CLEAN(SUBSTITUTE(M34,CHAR(160)," ")))),Start!$H$6:$H$22,0))),"","Evidence references missing; ")&amp;IF(AND(LEN(UPPER(TRIM(CLEAN(SUBSTITUTE(P34,CHAR(160)," ")))))&gt;0,LEFT(UPPER(TRIM(P34)),10)&lt;&gt;"UNRESOLVED",ISERROR(MATCH(UPPER(TRIM(CLEAN(SUBSTITUTE(P34,CHAR(160)," ")))),Start!$H$6:$H$22,0))),"","Reviewer missing; ")&amp;IF(AND(ISNUMBER(Q34),Q34&gt;0,Q34&lt;TODAY()+1),"","Execution date missing/invalid/future; ")&amp;IF(AND(ISNUMBER(R34),R34&gt;0,R34&lt;TODAY()+1),"","Review date missing/invalid/future; ")&amp;IF(AND(LEN(UPPER(TRIM(CLEAN(SUBSTITUTE(S34,CHAR(160)," ")))))&gt;0,LEFT(UPPER(TRIM(S34)),10)&lt;&gt;"UNRESOLVED",ISERROR(MATCH(UPPER(TRIM(CLEAN(SUBSTITUTE(S34,CHAR(160)," ")))),Start!$H$6:$H$22,0))),"","Review disposition missing; ")&amp;IF(AND(LEN(UPPER(TRIM(CLEAN(SUBSTITUTE(T34,CHAR(160)," ")))))&gt;0,LEFT(UPPER(TRIM(T34)),10)&lt;&gt;"UNRESOLVED",ISERROR(MATCH(UPPER(TRIM(CLEAN(SUBSTITUTE(T34,CHAR(160)," ")))),Start!$H$6:$H$22,0))),"","Permit or records-only basis missing; ")&amp;IF(AND(LEN(UPPER(TRIM(CLEAN(SUBSTITUTE(U34,CHAR(160)," ")))))&gt;0,LEFT(UPPER(TRIM(U34)),10)&lt;&gt;"UNRESOLVED",ISERROR(MATCH(UPPER(TRIM(CLEAN(SUBSTITUTE(U34,CHAR(160)," ")))),Start!$H$6:$H$22,0))),"","Actual examiner missing; ")&amp;IF(AND(ISNUMBER(Q34),ISNUMBER(R34),R34&lt;Q34),"Review precedes execution; ","")))),"Invalid status; use a listed value")</f>
        <v>Examination pending</v>
      </c>
    </row>
    <row r="35" ht="55" customHeight="1">
      <c r="A35" s="56" t="str">
        <v>B02</v>
      </c>
      <c r="B35" s="56" t="str">
        <v>Privacy</v>
      </c>
      <c r="C35" s="56" t="str">
        <v>Business breach notice and exceptions</v>
      </c>
      <c r="D35" s="56" t="str">
        <v>GBL 899-aa(2)-(8)</v>
      </c>
      <c r="E35" s="56" t="inlineStr">
        <is>
          <t xml:space="preserve">Exercise resident notice as expedient as possible without unreasonable delay and within 30 days of discovery, subject to lawful law enforcement delay. Verify owner notice immediately for maintained data and the statutory outer limit.</t>
        </is>
      </c>
      <c r="F35" s="56" t="str">
        <v>Discovery facts, notice content/method, recipients and actual delivery records</v>
      </c>
      <c r="G35" s="56" t="inlineStr">
        <is>
          <t xml:space="preserve">Report on the trigger, ahead of full forensics; 30 days is the ceiling. Exceptions documented individually.</t>
        </is>
      </c>
      <c r="H35" s="56" t="str">
        <v>Legal and incident lead</v>
      </c>
      <c r="I35" s="61"/>
      <c r="J35" s="61"/>
      <c r="K35" s="61"/>
      <c r="L35" s="61" t="str">
        <v>Not examined</v>
      </c>
      <c r="M35" s="61"/>
      <c r="N35" s="61"/>
      <c r="O35" s="61"/>
      <c r="P35" s="61"/>
      <c r="Q35" s="62"/>
      <c r="R35" s="62"/>
      <c r="S35" s="61"/>
      <c r="T35" s="61"/>
      <c r="U35" s="61" t="str"/>
      <c r="V35" s="63" t="str">
        <f>IF(OR(EXACT(L35,"Not examined"),EXACT(L35,"Evidence requested"),EXACT(L35,"Supported"),EXACT(L35,"Exception found"),EXACT(L35,"Not applicable with basis")),IF(L35="Not applicable with basis",IF(LEN(IF(AND(LEN(UPPER(TRIM(CLEAN(SUBSTITUTE(M35,CHAR(160)," ")))))&gt;0,LEFT(UPPER(TRIM(M35)),10)&lt;&gt;"UNRESOLVED",ISERROR(MATCH(UPPER(TRIM(CLEAN(SUBSTITUTE(M35,CHAR(160)," ")))),Start!$H$6:$H$22,0))),"","Exclusion basis/evidence missing; ")&amp;IF(AND(LEN(UPPER(TRIM(CLEAN(SUBSTITUTE(P35,CHAR(160)," ")))))&gt;0,LEFT(UPPER(TRIM(P35)),10)&lt;&gt;"UNRESOLVED",ISERROR(MATCH(UPPER(TRIM(CLEAN(SUBSTITUTE(P35,CHAR(160)," ")))),Start!$H$6:$H$22,0))),"","Reviewer missing; ")&amp;IF(AND(ISNUMBER(R35),R35&gt;0,R35&lt;TODAY()+1),"","Review date missing/invalid/future; ")&amp;IF(AND(LEN(UPPER(TRIM(CLEAN(SUBSTITUTE(S35,CHAR(160)," ")))))&gt;0,LEFT(UPPER(TRIM(S35)),10)&lt;&gt;"UNRESOLVED",ISERROR(MATCH(UPPER(TRIM(CLEAN(SUBSTITUTE(S35,CHAR(160)," ")))),Start!$H$6:$H$22,0))),"","Review disposition missing; ")&amp;"")=0,"Documentation recorded; review required",IF(AND(LEN(UPPER(TRIM(CLEAN(SUBSTITUTE(M35,CHAR(160)," ")))))&gt;0,LEFT(UPPER(TRIM(M35)),10)&lt;&gt;"UNRESOLVED",ISERROR(MATCH(UPPER(TRIM(CLEAN(SUBSTITUTE(M35,CHAR(160)," ")))),Start!$H$6:$H$22,0))),"","Exclusion basis/evidence missing; ")&amp;IF(AND(LEN(UPPER(TRIM(CLEAN(SUBSTITUTE(P35,CHAR(160)," ")))))&gt;0,LEFT(UPPER(TRIM(P35)),10)&lt;&gt;"UNRESOLVED",ISERROR(MATCH(UPPER(TRIM(CLEAN(SUBSTITUTE(P35,CHAR(160)," ")))),Start!$H$6:$H$22,0))),"","Reviewer missing; ")&amp;IF(AND(ISNUMBER(R35),R35&gt;0,R35&lt;TODAY()+1),"","Review date missing/invalid/future; ")&amp;IF(AND(LEN(UPPER(TRIM(CLEAN(SUBSTITUTE(S35,CHAR(160)," ")))))&gt;0,LEFT(UPPER(TRIM(S35)),10)&lt;&gt;"UNRESOLVED",ISERROR(MATCH(UPPER(TRIM(CLEAN(SUBSTITUTE(S35,CHAR(160)," ")))),Start!$H$6:$H$22,0))),"","Review disposition missing; ")&amp;""),IF(OR(L35="Not examined",L35="Evidence requested"),"Examination pending",IF(LEN(IF(AND(LEN(UPPER(TRIM(CLEAN(SUBSTITUTE(D35,CHAR(160)," ")))))&gt;0,LEFT(UPPER(TRIM(D35)),10)&lt;&gt;"UNRESOLVED",ISERROR(MATCH(UPPER(TRIM(CLEAN(SUBSTITUTE(D35,CHAR(160)," ")))),Start!$H$6:$H$22,0))),"","Criterion missing; ")&amp;IF(AND(LEN(UPPER(TRIM(CLEAN(SUBSTITUTE(I35,CHAR(160)," ")))))&gt;0,LEFT(UPPER(TRIM(I35)),10)&lt;&gt;"UNRESOLVED",ISERROR(MATCH(UPPER(TRIM(CLEAN(SUBSTITUTE(I35,CHAR(160)," ")))),Start!$H$6:$H$22,0))),"","Population/period missing; ")&amp;IF(AND(LEN(UPPER(TRIM(CLEAN(SUBSTITUTE(J35,CHAR(160)," ")))))&gt;0,LEFT(UPPER(TRIM(J35)),10)&lt;&gt;"UNRESOLVED",ISERROR(MATCH(UPPER(TRIM(CLEAN(SUBSTITUTE(J35,CHAR(160)," ")))),Start!$H$6:$H$22,0))),"","Sample IDs/count missing; ")&amp;IF(AND(LEN(UPPER(TRIM(CLEAN(SUBSTITUTE(N35,CHAR(160)," ")))))&gt;0,LEFT(UPPER(TRIM(N35)),10)&lt;&gt;"UNRESOLVED",ISERROR(MATCH(UPPER(TRIM(CLEAN(SUBSTITUTE(N35,CHAR(160)," ")))),Start!$H$6:$H$22,0))),"","Sample rationale missing; ")&amp;IF(AND(LEN(UPPER(TRIM(CLEAN(SUBSTITUTE(K35,CHAR(160)," ")))))&gt;0,LEFT(UPPER(TRIM(K35)),10)&lt;&gt;"UNRESOLVED",ISERROR(MATCH(UPPER(TRIM(CLEAN(SUBSTITUTE(K35,CHAR(160)," ")))),Start!$H$6:$H$22,0))),"","Method missing; ")&amp;IF(AND(LEN(UPPER(TRIM(CLEAN(SUBSTITUTE(O35,CHAR(160)," ")))))&gt;0,LEFT(UPPER(TRIM(O35)),10)&lt;&gt;"UNRESOLVED",ISERROR(MATCH(UPPER(TRIM(CLEAN(SUBSTITUTE(O35,CHAR(160)," ")))),Start!$H$6:$H$22,0))),"","Observations missing; ")&amp;IF(AND(LEN(UPPER(TRIM(CLEAN(SUBSTITUTE(M35,CHAR(160)," ")))))&gt;0,LEFT(UPPER(TRIM(M35)),10)&lt;&gt;"UNRESOLVED",ISERROR(MATCH(UPPER(TRIM(CLEAN(SUBSTITUTE(M35,CHAR(160)," ")))),Start!$H$6:$H$22,0))),"","Evidence references missing; ")&amp;IF(AND(LEN(UPPER(TRIM(CLEAN(SUBSTITUTE(P35,CHAR(160)," ")))))&gt;0,LEFT(UPPER(TRIM(P35)),10)&lt;&gt;"UNRESOLVED",ISERROR(MATCH(UPPER(TRIM(CLEAN(SUBSTITUTE(P35,CHAR(160)," ")))),Start!$H$6:$H$22,0))),"","Reviewer missing; ")&amp;IF(AND(ISNUMBER(Q35),Q35&gt;0,Q35&lt;TODAY()+1),"","Execution date missing/invalid/future; ")&amp;IF(AND(ISNUMBER(R35),R35&gt;0,R35&lt;TODAY()+1),"","Review date missing/invalid/future; ")&amp;IF(AND(LEN(UPPER(TRIM(CLEAN(SUBSTITUTE(S35,CHAR(160)," ")))))&gt;0,LEFT(UPPER(TRIM(S35)),10)&lt;&gt;"UNRESOLVED",ISERROR(MATCH(UPPER(TRIM(CLEAN(SUBSTITUTE(S35,CHAR(160)," ")))),Start!$H$6:$H$22,0))),"","Review disposition missing; ")&amp;IF(AND(LEN(UPPER(TRIM(CLEAN(SUBSTITUTE(T35,CHAR(160)," ")))))&gt;0,LEFT(UPPER(TRIM(T35)),10)&lt;&gt;"UNRESOLVED",ISERROR(MATCH(UPPER(TRIM(CLEAN(SUBSTITUTE(T35,CHAR(160)," ")))),Start!$H$6:$H$22,0))),"","Permit or records-only basis missing; ")&amp;IF(AND(LEN(UPPER(TRIM(CLEAN(SUBSTITUTE(U35,CHAR(160)," ")))))&gt;0,LEFT(UPPER(TRIM(U35)),10)&lt;&gt;"UNRESOLVED",ISERROR(MATCH(UPPER(TRIM(CLEAN(SUBSTITUTE(U35,CHAR(160)," ")))),Start!$H$6:$H$22,0))),"","Actual examiner missing; ")&amp;IF(AND(ISNUMBER(Q35),ISNUMBER(R35),R35&lt;Q35),"Review precedes execution; ",""))=0,"Documentation recorded; review required",IF(AND(LEN(UPPER(TRIM(CLEAN(SUBSTITUTE(D35,CHAR(160)," ")))))&gt;0,LEFT(UPPER(TRIM(D35)),10)&lt;&gt;"UNRESOLVED",ISERROR(MATCH(UPPER(TRIM(CLEAN(SUBSTITUTE(D35,CHAR(160)," ")))),Start!$H$6:$H$22,0))),"","Criterion missing; ")&amp;IF(AND(LEN(UPPER(TRIM(CLEAN(SUBSTITUTE(I35,CHAR(160)," ")))))&gt;0,LEFT(UPPER(TRIM(I35)),10)&lt;&gt;"UNRESOLVED",ISERROR(MATCH(UPPER(TRIM(CLEAN(SUBSTITUTE(I35,CHAR(160)," ")))),Start!$H$6:$H$22,0))),"","Population/period missing; ")&amp;IF(AND(LEN(UPPER(TRIM(CLEAN(SUBSTITUTE(J35,CHAR(160)," ")))))&gt;0,LEFT(UPPER(TRIM(J35)),10)&lt;&gt;"UNRESOLVED",ISERROR(MATCH(UPPER(TRIM(CLEAN(SUBSTITUTE(J35,CHAR(160)," ")))),Start!$H$6:$H$22,0))),"","Sample IDs/count missing; ")&amp;IF(AND(LEN(UPPER(TRIM(CLEAN(SUBSTITUTE(N35,CHAR(160)," ")))))&gt;0,LEFT(UPPER(TRIM(N35)),10)&lt;&gt;"UNRESOLVED",ISERROR(MATCH(UPPER(TRIM(CLEAN(SUBSTITUTE(N35,CHAR(160)," ")))),Start!$H$6:$H$22,0))),"","Sample rationale missing; ")&amp;IF(AND(LEN(UPPER(TRIM(CLEAN(SUBSTITUTE(K35,CHAR(160)," ")))))&gt;0,LEFT(UPPER(TRIM(K35)),10)&lt;&gt;"UNRESOLVED",ISERROR(MATCH(UPPER(TRIM(CLEAN(SUBSTITUTE(K35,CHAR(160)," ")))),Start!$H$6:$H$22,0))),"","Method missing; ")&amp;IF(AND(LEN(UPPER(TRIM(CLEAN(SUBSTITUTE(O35,CHAR(160)," ")))))&gt;0,LEFT(UPPER(TRIM(O35)),10)&lt;&gt;"UNRESOLVED",ISERROR(MATCH(UPPER(TRIM(CLEAN(SUBSTITUTE(O35,CHAR(160)," ")))),Start!$H$6:$H$22,0))),"","Observations missing; ")&amp;IF(AND(LEN(UPPER(TRIM(CLEAN(SUBSTITUTE(M35,CHAR(160)," ")))))&gt;0,LEFT(UPPER(TRIM(M35)),10)&lt;&gt;"UNRESOLVED",ISERROR(MATCH(UPPER(TRIM(CLEAN(SUBSTITUTE(M35,CHAR(160)," ")))),Start!$H$6:$H$22,0))),"","Evidence references missing; ")&amp;IF(AND(LEN(UPPER(TRIM(CLEAN(SUBSTITUTE(P35,CHAR(160)," ")))))&gt;0,LEFT(UPPER(TRIM(P35)),10)&lt;&gt;"UNRESOLVED",ISERROR(MATCH(UPPER(TRIM(CLEAN(SUBSTITUTE(P35,CHAR(160)," ")))),Start!$H$6:$H$22,0))),"","Reviewer missing; ")&amp;IF(AND(ISNUMBER(Q35),Q35&gt;0,Q35&lt;TODAY()+1),"","Execution date missing/invalid/future; ")&amp;IF(AND(ISNUMBER(R35),R35&gt;0,R35&lt;TODAY()+1),"","Review date missing/invalid/future; ")&amp;IF(AND(LEN(UPPER(TRIM(CLEAN(SUBSTITUTE(S35,CHAR(160)," ")))))&gt;0,LEFT(UPPER(TRIM(S35)),10)&lt;&gt;"UNRESOLVED",ISERROR(MATCH(UPPER(TRIM(CLEAN(SUBSTITUTE(S35,CHAR(160)," ")))),Start!$H$6:$H$22,0))),"","Review disposition missing; ")&amp;IF(AND(LEN(UPPER(TRIM(CLEAN(SUBSTITUTE(T35,CHAR(160)," ")))))&gt;0,LEFT(UPPER(TRIM(T35)),10)&lt;&gt;"UNRESOLVED",ISERROR(MATCH(UPPER(TRIM(CLEAN(SUBSTITUTE(T35,CHAR(160)," ")))),Start!$H$6:$H$22,0))),"","Permit or records-only basis missing; ")&amp;IF(AND(LEN(UPPER(TRIM(CLEAN(SUBSTITUTE(U35,CHAR(160)," ")))))&gt;0,LEFT(UPPER(TRIM(U35)),10)&lt;&gt;"UNRESOLVED",ISERROR(MATCH(UPPER(TRIM(CLEAN(SUBSTITUTE(U35,CHAR(160)," ")))),Start!$H$6:$H$22,0))),"","Actual examiner missing; ")&amp;IF(AND(ISNUMBER(Q35),ISNUMBER(R35),R35&lt;Q35),"Review precedes execution; ","")))),"Invalid status; use a listed value")</f>
        <v>Examination pending</v>
      </c>
    </row>
    <row r="36" ht="55" customHeight="1">
      <c r="A36" s="58" t="str">
        <v>B03</v>
      </c>
      <c r="B36" s="58" t="str">
        <v>Privacy</v>
      </c>
      <c r="C36" s="58" t="str">
        <v>State and municipal notification procedures</v>
      </c>
      <c r="D36" s="58" t="str">
        <v>STL 208(1)(c),(2),(3),(7),(10)</v>
      </c>
      <c r="E36" s="58" t="str">
        <v>For a state entity apply its notification and ITS consultation procedure. For a local agency retrieve the required local policy/law and check consistency with section 208. Resolve charter and GBL overlap with counsel.</v>
      </c>
      <c r="F36" s="58" t="str">
        <v>Charter analysis, adopted local policy, state consultation records and recipient matrix</v>
      </c>
      <c r="G36" s="58" t="inlineStr">
        <is>
          <t xml:space="preserve">No automatic state entity classification for municipal ownership. No fabricated universal municipal 30 day clock.</t>
        </is>
      </c>
      <c r="H36" s="58" t="str">
        <v>Compliance owner</v>
      </c>
      <c r="I36" s="61"/>
      <c r="J36" s="61"/>
      <c r="K36" s="61"/>
      <c r="L36" s="61" t="str">
        <v>Not examined</v>
      </c>
      <c r="M36" s="61"/>
      <c r="N36" s="61"/>
      <c r="O36" s="61"/>
      <c r="P36" s="61"/>
      <c r="Q36" s="62"/>
      <c r="R36" s="62"/>
      <c r="S36" s="61"/>
      <c r="T36" s="61"/>
      <c r="U36" s="61" t="str"/>
      <c r="V36" s="63" t="str">
        <f>IF(OR(EXACT(L36,"Not examined"),EXACT(L36,"Evidence requested"),EXACT(L36,"Supported"),EXACT(L36,"Exception found"),EXACT(L36,"Not applicable with basis")),IF(L36="Not applicable with basis",IF(LEN(IF(AND(LEN(UPPER(TRIM(CLEAN(SUBSTITUTE(M36,CHAR(160)," ")))))&gt;0,LEFT(UPPER(TRIM(M36)),10)&lt;&gt;"UNRESOLVED",ISERROR(MATCH(UPPER(TRIM(CLEAN(SUBSTITUTE(M36,CHAR(160)," ")))),Start!$H$6:$H$22,0))),"","Exclusion basis/evidence missing; ")&amp;IF(AND(LEN(UPPER(TRIM(CLEAN(SUBSTITUTE(P36,CHAR(160)," ")))))&gt;0,LEFT(UPPER(TRIM(P36)),10)&lt;&gt;"UNRESOLVED",ISERROR(MATCH(UPPER(TRIM(CLEAN(SUBSTITUTE(P36,CHAR(160)," ")))),Start!$H$6:$H$22,0))),"","Reviewer missing; ")&amp;IF(AND(ISNUMBER(R36),R36&gt;0,R36&lt;TODAY()+1),"","Review date missing/invalid/future; ")&amp;IF(AND(LEN(UPPER(TRIM(CLEAN(SUBSTITUTE(S36,CHAR(160)," ")))))&gt;0,LEFT(UPPER(TRIM(S36)),10)&lt;&gt;"UNRESOLVED",ISERROR(MATCH(UPPER(TRIM(CLEAN(SUBSTITUTE(S36,CHAR(160)," ")))),Start!$H$6:$H$22,0))),"","Review disposition missing; ")&amp;"")=0,"Documentation recorded; review required",IF(AND(LEN(UPPER(TRIM(CLEAN(SUBSTITUTE(M36,CHAR(160)," ")))))&gt;0,LEFT(UPPER(TRIM(M36)),10)&lt;&gt;"UNRESOLVED",ISERROR(MATCH(UPPER(TRIM(CLEAN(SUBSTITUTE(M36,CHAR(160)," ")))),Start!$H$6:$H$22,0))),"","Exclusion basis/evidence missing; ")&amp;IF(AND(LEN(UPPER(TRIM(CLEAN(SUBSTITUTE(P36,CHAR(160)," ")))))&gt;0,LEFT(UPPER(TRIM(P36)),10)&lt;&gt;"UNRESOLVED",ISERROR(MATCH(UPPER(TRIM(CLEAN(SUBSTITUTE(P36,CHAR(160)," ")))),Start!$H$6:$H$22,0))),"","Reviewer missing; ")&amp;IF(AND(ISNUMBER(R36),R36&gt;0,R36&lt;TODAY()+1),"","Review date missing/invalid/future; ")&amp;IF(AND(LEN(UPPER(TRIM(CLEAN(SUBSTITUTE(S36,CHAR(160)," ")))))&gt;0,LEFT(UPPER(TRIM(S36)),10)&lt;&gt;"UNRESOLVED",ISERROR(MATCH(UPPER(TRIM(CLEAN(SUBSTITUTE(S36,CHAR(160)," ")))),Start!$H$6:$H$22,0))),"","Review disposition missing; ")&amp;""),IF(OR(L36="Not examined",L36="Evidence requested"),"Examination pending",IF(LEN(IF(AND(LEN(UPPER(TRIM(CLEAN(SUBSTITUTE(D36,CHAR(160)," ")))))&gt;0,LEFT(UPPER(TRIM(D36)),10)&lt;&gt;"UNRESOLVED",ISERROR(MATCH(UPPER(TRIM(CLEAN(SUBSTITUTE(D36,CHAR(160)," ")))),Start!$H$6:$H$22,0))),"","Criterion missing; ")&amp;IF(AND(LEN(UPPER(TRIM(CLEAN(SUBSTITUTE(I36,CHAR(160)," ")))))&gt;0,LEFT(UPPER(TRIM(I36)),10)&lt;&gt;"UNRESOLVED",ISERROR(MATCH(UPPER(TRIM(CLEAN(SUBSTITUTE(I36,CHAR(160)," ")))),Start!$H$6:$H$22,0))),"","Population/period missing; ")&amp;IF(AND(LEN(UPPER(TRIM(CLEAN(SUBSTITUTE(J36,CHAR(160)," ")))))&gt;0,LEFT(UPPER(TRIM(J36)),10)&lt;&gt;"UNRESOLVED",ISERROR(MATCH(UPPER(TRIM(CLEAN(SUBSTITUTE(J36,CHAR(160)," ")))),Start!$H$6:$H$22,0))),"","Sample IDs/count missing; ")&amp;IF(AND(LEN(UPPER(TRIM(CLEAN(SUBSTITUTE(N36,CHAR(160)," ")))))&gt;0,LEFT(UPPER(TRIM(N36)),10)&lt;&gt;"UNRESOLVED",ISERROR(MATCH(UPPER(TRIM(CLEAN(SUBSTITUTE(N36,CHAR(160)," ")))),Start!$H$6:$H$22,0))),"","Sample rationale missing; ")&amp;IF(AND(LEN(UPPER(TRIM(CLEAN(SUBSTITUTE(K36,CHAR(160)," ")))))&gt;0,LEFT(UPPER(TRIM(K36)),10)&lt;&gt;"UNRESOLVED",ISERROR(MATCH(UPPER(TRIM(CLEAN(SUBSTITUTE(K36,CHAR(160)," ")))),Start!$H$6:$H$22,0))),"","Method missing; ")&amp;IF(AND(LEN(UPPER(TRIM(CLEAN(SUBSTITUTE(O36,CHAR(160)," ")))))&gt;0,LEFT(UPPER(TRIM(O36)),10)&lt;&gt;"UNRESOLVED",ISERROR(MATCH(UPPER(TRIM(CLEAN(SUBSTITUTE(O36,CHAR(160)," ")))),Start!$H$6:$H$22,0))),"","Observations missing; ")&amp;IF(AND(LEN(UPPER(TRIM(CLEAN(SUBSTITUTE(M36,CHAR(160)," ")))))&gt;0,LEFT(UPPER(TRIM(M36)),10)&lt;&gt;"UNRESOLVED",ISERROR(MATCH(UPPER(TRIM(CLEAN(SUBSTITUTE(M36,CHAR(160)," ")))),Start!$H$6:$H$22,0))),"","Evidence references missing; ")&amp;IF(AND(LEN(UPPER(TRIM(CLEAN(SUBSTITUTE(P36,CHAR(160)," ")))))&gt;0,LEFT(UPPER(TRIM(P36)),10)&lt;&gt;"UNRESOLVED",ISERROR(MATCH(UPPER(TRIM(CLEAN(SUBSTITUTE(P36,CHAR(160)," ")))),Start!$H$6:$H$22,0))),"","Reviewer missing; ")&amp;IF(AND(ISNUMBER(Q36),Q36&gt;0,Q36&lt;TODAY()+1),"","Execution date missing/invalid/future; ")&amp;IF(AND(ISNUMBER(R36),R36&gt;0,R36&lt;TODAY()+1),"","Review date missing/invalid/future; ")&amp;IF(AND(LEN(UPPER(TRIM(CLEAN(SUBSTITUTE(S36,CHAR(160)," ")))))&gt;0,LEFT(UPPER(TRIM(S36)),10)&lt;&gt;"UNRESOLVED",ISERROR(MATCH(UPPER(TRIM(CLEAN(SUBSTITUTE(S36,CHAR(160)," ")))),Start!$H$6:$H$22,0))),"","Review disposition missing; ")&amp;IF(AND(LEN(UPPER(TRIM(CLEAN(SUBSTITUTE(T36,CHAR(160)," ")))))&gt;0,LEFT(UPPER(TRIM(T36)),10)&lt;&gt;"UNRESOLVED",ISERROR(MATCH(UPPER(TRIM(CLEAN(SUBSTITUTE(T36,CHAR(160)," ")))),Start!$H$6:$H$22,0))),"","Permit or records-only basis missing; ")&amp;IF(AND(LEN(UPPER(TRIM(CLEAN(SUBSTITUTE(U36,CHAR(160)," ")))))&gt;0,LEFT(UPPER(TRIM(U36)),10)&lt;&gt;"UNRESOLVED",ISERROR(MATCH(UPPER(TRIM(CLEAN(SUBSTITUTE(U36,CHAR(160)," ")))),Start!$H$6:$H$22,0))),"","Actual examiner missing; ")&amp;IF(AND(ISNUMBER(Q36),ISNUMBER(R36),R36&lt;Q36),"Review precedes execution; ",""))=0,"Documentation recorded; review required",IF(AND(LEN(UPPER(TRIM(CLEAN(SUBSTITUTE(D36,CHAR(160)," ")))))&gt;0,LEFT(UPPER(TRIM(D36)),10)&lt;&gt;"UNRESOLVED",ISERROR(MATCH(UPPER(TRIM(CLEAN(SUBSTITUTE(D36,CHAR(160)," ")))),Start!$H$6:$H$22,0))),"","Criterion missing; ")&amp;IF(AND(LEN(UPPER(TRIM(CLEAN(SUBSTITUTE(I36,CHAR(160)," ")))))&gt;0,LEFT(UPPER(TRIM(I36)),10)&lt;&gt;"UNRESOLVED",ISERROR(MATCH(UPPER(TRIM(CLEAN(SUBSTITUTE(I36,CHAR(160)," ")))),Start!$H$6:$H$22,0))),"","Population/period missing; ")&amp;IF(AND(LEN(UPPER(TRIM(CLEAN(SUBSTITUTE(J36,CHAR(160)," ")))))&gt;0,LEFT(UPPER(TRIM(J36)),10)&lt;&gt;"UNRESOLVED",ISERROR(MATCH(UPPER(TRIM(CLEAN(SUBSTITUTE(J36,CHAR(160)," ")))),Start!$H$6:$H$22,0))),"","Sample IDs/count missing; ")&amp;IF(AND(LEN(UPPER(TRIM(CLEAN(SUBSTITUTE(N36,CHAR(160)," ")))))&gt;0,LEFT(UPPER(TRIM(N36)),10)&lt;&gt;"UNRESOLVED",ISERROR(MATCH(UPPER(TRIM(CLEAN(SUBSTITUTE(N36,CHAR(160)," ")))),Start!$H$6:$H$22,0))),"","Sample rationale missing; ")&amp;IF(AND(LEN(UPPER(TRIM(CLEAN(SUBSTITUTE(K36,CHAR(160)," ")))))&gt;0,LEFT(UPPER(TRIM(K36)),10)&lt;&gt;"UNRESOLVED",ISERROR(MATCH(UPPER(TRIM(CLEAN(SUBSTITUTE(K36,CHAR(160)," ")))),Start!$H$6:$H$22,0))),"","Method missing; ")&amp;IF(AND(LEN(UPPER(TRIM(CLEAN(SUBSTITUTE(O36,CHAR(160)," ")))))&gt;0,LEFT(UPPER(TRIM(O36)),10)&lt;&gt;"UNRESOLVED",ISERROR(MATCH(UPPER(TRIM(CLEAN(SUBSTITUTE(O36,CHAR(160)," ")))),Start!$H$6:$H$22,0))),"","Observations missing; ")&amp;IF(AND(LEN(UPPER(TRIM(CLEAN(SUBSTITUTE(M36,CHAR(160)," ")))))&gt;0,LEFT(UPPER(TRIM(M36)),10)&lt;&gt;"UNRESOLVED",ISERROR(MATCH(UPPER(TRIM(CLEAN(SUBSTITUTE(M36,CHAR(160)," ")))),Start!$H$6:$H$22,0))),"","Evidence references missing; ")&amp;IF(AND(LEN(UPPER(TRIM(CLEAN(SUBSTITUTE(P36,CHAR(160)," ")))))&gt;0,LEFT(UPPER(TRIM(P36)),10)&lt;&gt;"UNRESOLVED",ISERROR(MATCH(UPPER(TRIM(CLEAN(SUBSTITUTE(P36,CHAR(160)," ")))),Start!$H$6:$H$22,0))),"","Reviewer missing; ")&amp;IF(AND(ISNUMBER(Q36),Q36&gt;0,Q36&lt;TODAY()+1),"","Execution date missing/invalid/future; ")&amp;IF(AND(ISNUMBER(R36),R36&gt;0,R36&lt;TODAY()+1),"","Review date missing/invalid/future; ")&amp;IF(AND(LEN(UPPER(TRIM(CLEAN(SUBSTITUTE(S36,CHAR(160)," ")))))&gt;0,LEFT(UPPER(TRIM(S36)),10)&lt;&gt;"UNRESOLVED",ISERROR(MATCH(UPPER(TRIM(CLEAN(SUBSTITUTE(S36,CHAR(160)," ")))),Start!$H$6:$H$22,0))),"","Review disposition missing; ")&amp;IF(AND(LEN(UPPER(TRIM(CLEAN(SUBSTITUTE(T36,CHAR(160)," ")))))&gt;0,LEFT(UPPER(TRIM(T36)),10)&lt;&gt;"UNRESOLVED",ISERROR(MATCH(UPPER(TRIM(CLEAN(SUBSTITUTE(T36,CHAR(160)," ")))),Start!$H$6:$H$22,0))),"","Permit or records-only basis missing; ")&amp;IF(AND(LEN(UPPER(TRIM(CLEAN(SUBSTITUTE(U36,CHAR(160)," ")))))&gt;0,LEFT(UPPER(TRIM(U36)),10)&lt;&gt;"UNRESOLVED",ISERROR(MATCH(UPPER(TRIM(CLEAN(SUBSTITUTE(U36,CHAR(160)," ")))),Start!$H$6:$H$22,0))),"","Actual examiner missing; ")&amp;IF(AND(ISNUMBER(Q36),ISNUMBER(R36),R36&lt;Q36),"Review precedes execution; ","")))),"Invalid status; use a listed value")</f>
        <v>Examination pending</v>
      </c>
    </row>
    <row r="37" ht="70" customHeight="1">
      <c r="A37" s="56" t="str">
        <v>B04</v>
      </c>
      <c r="B37" s="56" t="str">
        <v>Privacy</v>
      </c>
      <c r="C37" s="56" t="str">
        <v>Inadvertent disclosure and other notice regimes</v>
      </c>
      <c r="D37" s="56" t="str">
        <v>GBL 899-aa(2)(a),(b),(8),(9); STL 208(2)(a),(b),(9)</v>
      </c>
      <c r="E37" s="56" t="inlineStr">
        <is>
          <t xml:space="preserve">Test the exact inadvertent disclosure exception and required harm analysis. Retain written determination five years and notify AG within ten days of determination if over 500 NY residents. Evaluate qualifying alternative resident notices and continuing agency duties.</t>
        </is>
      </c>
      <c r="F37" s="56" t="str">
        <v>Written decision, resident count, legal basis, retained copy and notices/receipts</v>
      </c>
      <c r="G37" s="56" t="str">
        <v>More than 500 and more than 5,000 thresholds are distinct. No blanket HIPAA or DFS waiver of all NY notifications.</v>
      </c>
      <c r="H37" s="56" t="str">
        <v>Legal lead</v>
      </c>
      <c r="I37" s="61"/>
      <c r="J37" s="61"/>
      <c r="K37" s="61"/>
      <c r="L37" s="61" t="str">
        <v>Not examined</v>
      </c>
      <c r="M37" s="61"/>
      <c r="N37" s="61"/>
      <c r="O37" s="61"/>
      <c r="P37" s="61"/>
      <c r="Q37" s="62"/>
      <c r="R37" s="62"/>
      <c r="S37" s="61"/>
      <c r="T37" s="61"/>
      <c r="U37" s="61" t="str"/>
      <c r="V37" s="63" t="str">
        <f>IF(OR(EXACT(L37,"Not examined"),EXACT(L37,"Evidence requested"),EXACT(L37,"Supported"),EXACT(L37,"Exception found"),EXACT(L37,"Not applicable with basis")),IF(L37="Not applicable with basis",IF(LEN(IF(AND(LEN(UPPER(TRIM(CLEAN(SUBSTITUTE(M37,CHAR(160)," ")))))&gt;0,LEFT(UPPER(TRIM(M37)),10)&lt;&gt;"UNRESOLVED",ISERROR(MATCH(UPPER(TRIM(CLEAN(SUBSTITUTE(M37,CHAR(160)," ")))),Start!$H$6:$H$22,0))),"","Exclusion basis/evidence missing; ")&amp;IF(AND(LEN(UPPER(TRIM(CLEAN(SUBSTITUTE(P37,CHAR(160)," ")))))&gt;0,LEFT(UPPER(TRIM(P37)),10)&lt;&gt;"UNRESOLVED",ISERROR(MATCH(UPPER(TRIM(CLEAN(SUBSTITUTE(P37,CHAR(160)," ")))),Start!$H$6:$H$22,0))),"","Reviewer missing; ")&amp;IF(AND(ISNUMBER(R37),R37&gt;0,R37&lt;TODAY()+1),"","Review date missing/invalid/future; ")&amp;IF(AND(LEN(UPPER(TRIM(CLEAN(SUBSTITUTE(S37,CHAR(160)," ")))))&gt;0,LEFT(UPPER(TRIM(S37)),10)&lt;&gt;"UNRESOLVED",ISERROR(MATCH(UPPER(TRIM(CLEAN(SUBSTITUTE(S37,CHAR(160)," ")))),Start!$H$6:$H$22,0))),"","Review disposition missing; ")&amp;"")=0,"Documentation recorded; review required",IF(AND(LEN(UPPER(TRIM(CLEAN(SUBSTITUTE(M37,CHAR(160)," ")))))&gt;0,LEFT(UPPER(TRIM(M37)),10)&lt;&gt;"UNRESOLVED",ISERROR(MATCH(UPPER(TRIM(CLEAN(SUBSTITUTE(M37,CHAR(160)," ")))),Start!$H$6:$H$22,0))),"","Exclusion basis/evidence missing; ")&amp;IF(AND(LEN(UPPER(TRIM(CLEAN(SUBSTITUTE(P37,CHAR(160)," ")))))&gt;0,LEFT(UPPER(TRIM(P37)),10)&lt;&gt;"UNRESOLVED",ISERROR(MATCH(UPPER(TRIM(CLEAN(SUBSTITUTE(P37,CHAR(160)," ")))),Start!$H$6:$H$22,0))),"","Reviewer missing; ")&amp;IF(AND(ISNUMBER(R37),R37&gt;0,R37&lt;TODAY()+1),"","Review date missing/invalid/future; ")&amp;IF(AND(LEN(UPPER(TRIM(CLEAN(SUBSTITUTE(S37,CHAR(160)," ")))))&gt;0,LEFT(UPPER(TRIM(S37)),10)&lt;&gt;"UNRESOLVED",ISERROR(MATCH(UPPER(TRIM(CLEAN(SUBSTITUTE(S37,CHAR(160)," ")))),Start!$H$6:$H$22,0))),"","Review disposition missing; ")&amp;""),IF(OR(L37="Not examined",L37="Evidence requested"),"Examination pending",IF(LEN(IF(AND(LEN(UPPER(TRIM(CLEAN(SUBSTITUTE(D37,CHAR(160)," ")))))&gt;0,LEFT(UPPER(TRIM(D37)),10)&lt;&gt;"UNRESOLVED",ISERROR(MATCH(UPPER(TRIM(CLEAN(SUBSTITUTE(D37,CHAR(160)," ")))),Start!$H$6:$H$22,0))),"","Criterion missing; ")&amp;IF(AND(LEN(UPPER(TRIM(CLEAN(SUBSTITUTE(I37,CHAR(160)," ")))))&gt;0,LEFT(UPPER(TRIM(I37)),10)&lt;&gt;"UNRESOLVED",ISERROR(MATCH(UPPER(TRIM(CLEAN(SUBSTITUTE(I37,CHAR(160)," ")))),Start!$H$6:$H$22,0))),"","Population/period missing; ")&amp;IF(AND(LEN(UPPER(TRIM(CLEAN(SUBSTITUTE(J37,CHAR(160)," ")))))&gt;0,LEFT(UPPER(TRIM(J37)),10)&lt;&gt;"UNRESOLVED",ISERROR(MATCH(UPPER(TRIM(CLEAN(SUBSTITUTE(J37,CHAR(160)," ")))),Start!$H$6:$H$22,0))),"","Sample IDs/count missing; ")&amp;IF(AND(LEN(UPPER(TRIM(CLEAN(SUBSTITUTE(N37,CHAR(160)," ")))))&gt;0,LEFT(UPPER(TRIM(N37)),10)&lt;&gt;"UNRESOLVED",ISERROR(MATCH(UPPER(TRIM(CLEAN(SUBSTITUTE(N37,CHAR(160)," ")))),Start!$H$6:$H$22,0))),"","Sample rationale missing; ")&amp;IF(AND(LEN(UPPER(TRIM(CLEAN(SUBSTITUTE(K37,CHAR(160)," ")))))&gt;0,LEFT(UPPER(TRIM(K37)),10)&lt;&gt;"UNRESOLVED",ISERROR(MATCH(UPPER(TRIM(CLEAN(SUBSTITUTE(K37,CHAR(160)," ")))),Start!$H$6:$H$22,0))),"","Method missing; ")&amp;IF(AND(LEN(UPPER(TRIM(CLEAN(SUBSTITUTE(O37,CHAR(160)," ")))))&gt;0,LEFT(UPPER(TRIM(O37)),10)&lt;&gt;"UNRESOLVED",ISERROR(MATCH(UPPER(TRIM(CLEAN(SUBSTITUTE(O37,CHAR(160)," ")))),Start!$H$6:$H$22,0))),"","Observations missing; ")&amp;IF(AND(LEN(UPPER(TRIM(CLEAN(SUBSTITUTE(M37,CHAR(160)," ")))))&gt;0,LEFT(UPPER(TRIM(M37)),10)&lt;&gt;"UNRESOLVED",ISERROR(MATCH(UPPER(TRIM(CLEAN(SUBSTITUTE(M37,CHAR(160)," ")))),Start!$H$6:$H$22,0))),"","Evidence references missing; ")&amp;IF(AND(LEN(UPPER(TRIM(CLEAN(SUBSTITUTE(P37,CHAR(160)," ")))))&gt;0,LEFT(UPPER(TRIM(P37)),10)&lt;&gt;"UNRESOLVED",ISERROR(MATCH(UPPER(TRIM(CLEAN(SUBSTITUTE(P37,CHAR(160)," ")))),Start!$H$6:$H$22,0))),"","Reviewer missing; ")&amp;IF(AND(ISNUMBER(Q37),Q37&gt;0,Q37&lt;TODAY()+1),"","Execution date missing/invalid/future; ")&amp;IF(AND(ISNUMBER(R37),R37&gt;0,R37&lt;TODAY()+1),"","Review date missing/invalid/future; ")&amp;IF(AND(LEN(UPPER(TRIM(CLEAN(SUBSTITUTE(S37,CHAR(160)," ")))))&gt;0,LEFT(UPPER(TRIM(S37)),10)&lt;&gt;"UNRESOLVED",ISERROR(MATCH(UPPER(TRIM(CLEAN(SUBSTITUTE(S37,CHAR(160)," ")))),Start!$H$6:$H$22,0))),"","Review disposition missing; ")&amp;IF(AND(LEN(UPPER(TRIM(CLEAN(SUBSTITUTE(T37,CHAR(160)," ")))))&gt;0,LEFT(UPPER(TRIM(T37)),10)&lt;&gt;"UNRESOLVED",ISERROR(MATCH(UPPER(TRIM(CLEAN(SUBSTITUTE(T37,CHAR(160)," ")))),Start!$H$6:$H$22,0))),"","Permit or records-only basis missing; ")&amp;IF(AND(LEN(UPPER(TRIM(CLEAN(SUBSTITUTE(U37,CHAR(160)," ")))))&gt;0,LEFT(UPPER(TRIM(U37)),10)&lt;&gt;"UNRESOLVED",ISERROR(MATCH(UPPER(TRIM(CLEAN(SUBSTITUTE(U37,CHAR(160)," ")))),Start!$H$6:$H$22,0))),"","Actual examiner missing; ")&amp;IF(AND(ISNUMBER(Q37),ISNUMBER(R37),R37&lt;Q37),"Review precedes execution; ",""))=0,"Documentation recorded; review required",IF(AND(LEN(UPPER(TRIM(CLEAN(SUBSTITUTE(D37,CHAR(160)," ")))))&gt;0,LEFT(UPPER(TRIM(D37)),10)&lt;&gt;"UNRESOLVED",ISERROR(MATCH(UPPER(TRIM(CLEAN(SUBSTITUTE(D37,CHAR(160)," ")))),Start!$H$6:$H$22,0))),"","Criterion missing; ")&amp;IF(AND(LEN(UPPER(TRIM(CLEAN(SUBSTITUTE(I37,CHAR(160)," ")))))&gt;0,LEFT(UPPER(TRIM(I37)),10)&lt;&gt;"UNRESOLVED",ISERROR(MATCH(UPPER(TRIM(CLEAN(SUBSTITUTE(I37,CHAR(160)," ")))),Start!$H$6:$H$22,0))),"","Population/period missing; ")&amp;IF(AND(LEN(UPPER(TRIM(CLEAN(SUBSTITUTE(J37,CHAR(160)," ")))))&gt;0,LEFT(UPPER(TRIM(J37)),10)&lt;&gt;"UNRESOLVED",ISERROR(MATCH(UPPER(TRIM(CLEAN(SUBSTITUTE(J37,CHAR(160)," ")))),Start!$H$6:$H$22,0))),"","Sample IDs/count missing; ")&amp;IF(AND(LEN(UPPER(TRIM(CLEAN(SUBSTITUTE(N37,CHAR(160)," ")))))&gt;0,LEFT(UPPER(TRIM(N37)),10)&lt;&gt;"UNRESOLVED",ISERROR(MATCH(UPPER(TRIM(CLEAN(SUBSTITUTE(N37,CHAR(160)," ")))),Start!$H$6:$H$22,0))),"","Sample rationale missing; ")&amp;IF(AND(LEN(UPPER(TRIM(CLEAN(SUBSTITUTE(K37,CHAR(160)," ")))))&gt;0,LEFT(UPPER(TRIM(K37)),10)&lt;&gt;"UNRESOLVED",ISERROR(MATCH(UPPER(TRIM(CLEAN(SUBSTITUTE(K37,CHAR(160)," ")))),Start!$H$6:$H$22,0))),"","Method missing; ")&amp;IF(AND(LEN(UPPER(TRIM(CLEAN(SUBSTITUTE(O37,CHAR(160)," ")))))&gt;0,LEFT(UPPER(TRIM(O37)),10)&lt;&gt;"UNRESOLVED",ISERROR(MATCH(UPPER(TRIM(CLEAN(SUBSTITUTE(O37,CHAR(160)," ")))),Start!$H$6:$H$22,0))),"","Observations missing; ")&amp;IF(AND(LEN(UPPER(TRIM(CLEAN(SUBSTITUTE(M37,CHAR(160)," ")))))&gt;0,LEFT(UPPER(TRIM(M37)),10)&lt;&gt;"UNRESOLVED",ISERROR(MATCH(UPPER(TRIM(CLEAN(SUBSTITUTE(M37,CHAR(160)," ")))),Start!$H$6:$H$22,0))),"","Evidence references missing; ")&amp;IF(AND(LEN(UPPER(TRIM(CLEAN(SUBSTITUTE(P37,CHAR(160)," ")))))&gt;0,LEFT(UPPER(TRIM(P37)),10)&lt;&gt;"UNRESOLVED",ISERROR(MATCH(UPPER(TRIM(CLEAN(SUBSTITUTE(P37,CHAR(160)," ")))),Start!$H$6:$H$22,0))),"","Reviewer missing; ")&amp;IF(AND(ISNUMBER(Q37),Q37&gt;0,Q37&lt;TODAY()+1),"","Execution date missing/invalid/future; ")&amp;IF(AND(ISNUMBER(R37),R37&gt;0,R37&lt;TODAY()+1),"","Review date missing/invalid/future; ")&amp;IF(AND(LEN(UPPER(TRIM(CLEAN(SUBSTITUTE(S37,CHAR(160)," ")))))&gt;0,LEFT(UPPER(TRIM(S37)),10)&lt;&gt;"UNRESOLVED",ISERROR(MATCH(UPPER(TRIM(CLEAN(SUBSTITUTE(S37,CHAR(160)," ")))),Start!$H$6:$H$22,0))),"","Review disposition missing; ")&amp;IF(AND(LEN(UPPER(TRIM(CLEAN(SUBSTITUTE(T37,CHAR(160)," ")))))&gt;0,LEFT(UPPER(TRIM(T37)),10)&lt;&gt;"UNRESOLVED",ISERROR(MATCH(UPPER(TRIM(CLEAN(SUBSTITUTE(T37,CHAR(160)," ")))),Start!$H$6:$H$22,0))),"","Permit or records-only basis missing; ")&amp;IF(AND(LEN(UPPER(TRIM(CLEAN(SUBSTITUTE(U37,CHAR(160)," ")))))&gt;0,LEFT(UPPER(TRIM(U37)),10)&lt;&gt;"UNRESOLVED",ISERROR(MATCH(UPPER(TRIM(CLEAN(SUBSTITUTE(U37,CHAR(160)," ")))),Start!$H$6:$H$22,0))),"","Actual examiner missing; ")&amp;IF(AND(ISNUMBER(Q37),ISNUMBER(R37),R37&lt;Q37),"Review precedes execution; ","")))),"Invalid status; use a listed value")</f>
        <v>Examination pending</v>
      </c>
    </row>
    <row r="38" ht="55" customHeight="1">
      <c r="A38" s="58" t="str">
        <v>B05</v>
      </c>
      <c r="B38" s="58" t="str">
        <v>Privacy</v>
      </c>
      <c r="C38" s="58" t="str">
        <v>Utility data sharing and consent</v>
      </c>
      <c r="D38" s="58" t="str">
        <v>PSL 66(32); cases 18-M-0376 and 20-M-0082</v>
      </c>
      <c r="E38" s="58" t="str">
        <v>Map identifiable, aggregated and public energy data to the specific use case, authorization, tariff and agreement. Test consent scope/revocation, recipient access and a denied transfer. Retrieve later amendments before applying aggregation thresholds.</v>
      </c>
      <c r="F38" s="58" t="inlineStr">
        <is>
          <t xml:space="preserve">Current tariff/DSA, consent artifact, disclosure/denial logs and reidentification assessment</t>
        </is>
      </c>
      <c r="G38" s="58" t="inlineStr">
        <is>
          <t xml:space="preserve">Aggregation is tested under each rule's own standard, and energy market rules apply where they govern.</t>
        </is>
      </c>
      <c r="H38" s="58" t="str">
        <v>Privacy lead</v>
      </c>
      <c r="I38" s="61"/>
      <c r="J38" s="61"/>
      <c r="K38" s="61"/>
      <c r="L38" s="61" t="str">
        <v>Not examined</v>
      </c>
      <c r="M38" s="61"/>
      <c r="N38" s="61"/>
      <c r="O38" s="61"/>
      <c r="P38" s="61"/>
      <c r="Q38" s="62"/>
      <c r="R38" s="62"/>
      <c r="S38" s="61"/>
      <c r="T38" s="61"/>
      <c r="U38" s="61" t="str"/>
      <c r="V38" s="63" t="str">
        <f>IF(OR(EXACT(L38,"Not examined"),EXACT(L38,"Evidence requested"),EXACT(L38,"Supported"),EXACT(L38,"Exception found"),EXACT(L38,"Not applicable with basis")),IF(L38="Not applicable with basis",IF(LEN(IF(AND(LEN(UPPER(TRIM(CLEAN(SUBSTITUTE(M38,CHAR(160)," ")))))&gt;0,LEFT(UPPER(TRIM(M38)),10)&lt;&gt;"UNRESOLVED",ISERROR(MATCH(UPPER(TRIM(CLEAN(SUBSTITUTE(M38,CHAR(160)," ")))),Start!$H$6:$H$22,0))),"","Exclusion basis/evidence missing; ")&amp;IF(AND(LEN(UPPER(TRIM(CLEAN(SUBSTITUTE(P38,CHAR(160)," ")))))&gt;0,LEFT(UPPER(TRIM(P38)),10)&lt;&gt;"UNRESOLVED",ISERROR(MATCH(UPPER(TRIM(CLEAN(SUBSTITUTE(P38,CHAR(160)," ")))),Start!$H$6:$H$22,0))),"","Reviewer missing; ")&amp;IF(AND(ISNUMBER(R38),R38&gt;0,R38&lt;TODAY()+1),"","Review date missing/invalid/future; ")&amp;IF(AND(LEN(UPPER(TRIM(CLEAN(SUBSTITUTE(S38,CHAR(160)," ")))))&gt;0,LEFT(UPPER(TRIM(S38)),10)&lt;&gt;"UNRESOLVED",ISERROR(MATCH(UPPER(TRIM(CLEAN(SUBSTITUTE(S38,CHAR(160)," ")))),Start!$H$6:$H$22,0))),"","Review disposition missing; ")&amp;"")=0,"Documentation recorded; review required",IF(AND(LEN(UPPER(TRIM(CLEAN(SUBSTITUTE(M38,CHAR(160)," ")))))&gt;0,LEFT(UPPER(TRIM(M38)),10)&lt;&gt;"UNRESOLVED",ISERROR(MATCH(UPPER(TRIM(CLEAN(SUBSTITUTE(M38,CHAR(160)," ")))),Start!$H$6:$H$22,0))),"","Exclusion basis/evidence missing; ")&amp;IF(AND(LEN(UPPER(TRIM(CLEAN(SUBSTITUTE(P38,CHAR(160)," ")))))&gt;0,LEFT(UPPER(TRIM(P38)),10)&lt;&gt;"UNRESOLVED",ISERROR(MATCH(UPPER(TRIM(CLEAN(SUBSTITUTE(P38,CHAR(160)," ")))),Start!$H$6:$H$22,0))),"","Reviewer missing; ")&amp;IF(AND(ISNUMBER(R38),R38&gt;0,R38&lt;TODAY()+1),"","Review date missing/invalid/future; ")&amp;IF(AND(LEN(UPPER(TRIM(CLEAN(SUBSTITUTE(S38,CHAR(160)," ")))))&gt;0,LEFT(UPPER(TRIM(S38)),10)&lt;&gt;"UNRESOLVED",ISERROR(MATCH(UPPER(TRIM(CLEAN(SUBSTITUTE(S38,CHAR(160)," ")))),Start!$H$6:$H$22,0))),"","Review disposition missing; ")&amp;""),IF(OR(L38="Not examined",L38="Evidence requested"),"Examination pending",IF(LEN(IF(AND(LEN(UPPER(TRIM(CLEAN(SUBSTITUTE(D38,CHAR(160)," ")))))&gt;0,LEFT(UPPER(TRIM(D38)),10)&lt;&gt;"UNRESOLVED",ISERROR(MATCH(UPPER(TRIM(CLEAN(SUBSTITUTE(D38,CHAR(160)," ")))),Start!$H$6:$H$22,0))),"","Criterion missing; ")&amp;IF(AND(LEN(UPPER(TRIM(CLEAN(SUBSTITUTE(I38,CHAR(160)," ")))))&gt;0,LEFT(UPPER(TRIM(I38)),10)&lt;&gt;"UNRESOLVED",ISERROR(MATCH(UPPER(TRIM(CLEAN(SUBSTITUTE(I38,CHAR(160)," ")))),Start!$H$6:$H$22,0))),"","Population/period missing; ")&amp;IF(AND(LEN(UPPER(TRIM(CLEAN(SUBSTITUTE(J38,CHAR(160)," ")))))&gt;0,LEFT(UPPER(TRIM(J38)),10)&lt;&gt;"UNRESOLVED",ISERROR(MATCH(UPPER(TRIM(CLEAN(SUBSTITUTE(J38,CHAR(160)," ")))),Start!$H$6:$H$22,0))),"","Sample IDs/count missing; ")&amp;IF(AND(LEN(UPPER(TRIM(CLEAN(SUBSTITUTE(N38,CHAR(160)," ")))))&gt;0,LEFT(UPPER(TRIM(N38)),10)&lt;&gt;"UNRESOLVED",ISERROR(MATCH(UPPER(TRIM(CLEAN(SUBSTITUTE(N38,CHAR(160)," ")))),Start!$H$6:$H$22,0))),"","Sample rationale missing; ")&amp;IF(AND(LEN(UPPER(TRIM(CLEAN(SUBSTITUTE(K38,CHAR(160)," ")))))&gt;0,LEFT(UPPER(TRIM(K38)),10)&lt;&gt;"UNRESOLVED",ISERROR(MATCH(UPPER(TRIM(CLEAN(SUBSTITUTE(K38,CHAR(160)," ")))),Start!$H$6:$H$22,0))),"","Method missing; ")&amp;IF(AND(LEN(UPPER(TRIM(CLEAN(SUBSTITUTE(O38,CHAR(160)," ")))))&gt;0,LEFT(UPPER(TRIM(O38)),10)&lt;&gt;"UNRESOLVED",ISERROR(MATCH(UPPER(TRIM(CLEAN(SUBSTITUTE(O38,CHAR(160)," ")))),Start!$H$6:$H$22,0))),"","Observations missing; ")&amp;IF(AND(LEN(UPPER(TRIM(CLEAN(SUBSTITUTE(M38,CHAR(160)," ")))))&gt;0,LEFT(UPPER(TRIM(M38)),10)&lt;&gt;"UNRESOLVED",ISERROR(MATCH(UPPER(TRIM(CLEAN(SUBSTITUTE(M38,CHAR(160)," ")))),Start!$H$6:$H$22,0))),"","Evidence references missing; ")&amp;IF(AND(LEN(UPPER(TRIM(CLEAN(SUBSTITUTE(P38,CHAR(160)," ")))))&gt;0,LEFT(UPPER(TRIM(P38)),10)&lt;&gt;"UNRESOLVED",ISERROR(MATCH(UPPER(TRIM(CLEAN(SUBSTITUTE(P38,CHAR(160)," ")))),Start!$H$6:$H$22,0))),"","Reviewer missing; ")&amp;IF(AND(ISNUMBER(Q38),Q38&gt;0,Q38&lt;TODAY()+1),"","Execution date missing/invalid/future; ")&amp;IF(AND(ISNUMBER(R38),R38&gt;0,R38&lt;TODAY()+1),"","Review date missing/invalid/future; ")&amp;IF(AND(LEN(UPPER(TRIM(CLEAN(SUBSTITUTE(S38,CHAR(160)," ")))))&gt;0,LEFT(UPPER(TRIM(S38)),10)&lt;&gt;"UNRESOLVED",ISERROR(MATCH(UPPER(TRIM(CLEAN(SUBSTITUTE(S38,CHAR(160)," ")))),Start!$H$6:$H$22,0))),"","Review disposition missing; ")&amp;IF(AND(LEN(UPPER(TRIM(CLEAN(SUBSTITUTE(T38,CHAR(160)," ")))))&gt;0,LEFT(UPPER(TRIM(T38)),10)&lt;&gt;"UNRESOLVED",ISERROR(MATCH(UPPER(TRIM(CLEAN(SUBSTITUTE(T38,CHAR(160)," ")))),Start!$H$6:$H$22,0))),"","Permit or records-only basis missing; ")&amp;IF(AND(LEN(UPPER(TRIM(CLEAN(SUBSTITUTE(U38,CHAR(160)," ")))))&gt;0,LEFT(UPPER(TRIM(U38)),10)&lt;&gt;"UNRESOLVED",ISERROR(MATCH(UPPER(TRIM(CLEAN(SUBSTITUTE(U38,CHAR(160)," ")))),Start!$H$6:$H$22,0))),"","Actual examiner missing; ")&amp;IF(AND(ISNUMBER(Q38),ISNUMBER(R38),R38&lt;Q38),"Review precedes execution; ",""))=0,"Documentation recorded; review required",IF(AND(LEN(UPPER(TRIM(CLEAN(SUBSTITUTE(D38,CHAR(160)," ")))))&gt;0,LEFT(UPPER(TRIM(D38)),10)&lt;&gt;"UNRESOLVED",ISERROR(MATCH(UPPER(TRIM(CLEAN(SUBSTITUTE(D38,CHAR(160)," ")))),Start!$H$6:$H$22,0))),"","Criterion missing; ")&amp;IF(AND(LEN(UPPER(TRIM(CLEAN(SUBSTITUTE(I38,CHAR(160)," ")))))&gt;0,LEFT(UPPER(TRIM(I38)),10)&lt;&gt;"UNRESOLVED",ISERROR(MATCH(UPPER(TRIM(CLEAN(SUBSTITUTE(I38,CHAR(160)," ")))),Start!$H$6:$H$22,0))),"","Population/period missing; ")&amp;IF(AND(LEN(UPPER(TRIM(CLEAN(SUBSTITUTE(J38,CHAR(160)," ")))))&gt;0,LEFT(UPPER(TRIM(J38)),10)&lt;&gt;"UNRESOLVED",ISERROR(MATCH(UPPER(TRIM(CLEAN(SUBSTITUTE(J38,CHAR(160)," ")))),Start!$H$6:$H$22,0))),"","Sample IDs/count missing; ")&amp;IF(AND(LEN(UPPER(TRIM(CLEAN(SUBSTITUTE(N38,CHAR(160)," ")))))&gt;0,LEFT(UPPER(TRIM(N38)),10)&lt;&gt;"UNRESOLVED",ISERROR(MATCH(UPPER(TRIM(CLEAN(SUBSTITUTE(N38,CHAR(160)," ")))),Start!$H$6:$H$22,0))),"","Sample rationale missing; ")&amp;IF(AND(LEN(UPPER(TRIM(CLEAN(SUBSTITUTE(K38,CHAR(160)," ")))))&gt;0,LEFT(UPPER(TRIM(K38)),10)&lt;&gt;"UNRESOLVED",ISERROR(MATCH(UPPER(TRIM(CLEAN(SUBSTITUTE(K38,CHAR(160)," ")))),Start!$H$6:$H$22,0))),"","Method missing; ")&amp;IF(AND(LEN(UPPER(TRIM(CLEAN(SUBSTITUTE(O38,CHAR(160)," ")))))&gt;0,LEFT(UPPER(TRIM(O38)),10)&lt;&gt;"UNRESOLVED",ISERROR(MATCH(UPPER(TRIM(CLEAN(SUBSTITUTE(O38,CHAR(160)," ")))),Start!$H$6:$H$22,0))),"","Observations missing; ")&amp;IF(AND(LEN(UPPER(TRIM(CLEAN(SUBSTITUTE(M38,CHAR(160)," ")))))&gt;0,LEFT(UPPER(TRIM(M38)),10)&lt;&gt;"UNRESOLVED",ISERROR(MATCH(UPPER(TRIM(CLEAN(SUBSTITUTE(M38,CHAR(160)," ")))),Start!$H$6:$H$22,0))),"","Evidence references missing; ")&amp;IF(AND(LEN(UPPER(TRIM(CLEAN(SUBSTITUTE(P38,CHAR(160)," ")))))&gt;0,LEFT(UPPER(TRIM(P38)),10)&lt;&gt;"UNRESOLVED",ISERROR(MATCH(UPPER(TRIM(CLEAN(SUBSTITUTE(P38,CHAR(160)," ")))),Start!$H$6:$H$22,0))),"","Reviewer missing; ")&amp;IF(AND(ISNUMBER(Q38),Q38&gt;0,Q38&lt;TODAY()+1),"","Execution date missing/invalid/future; ")&amp;IF(AND(ISNUMBER(R38),R38&gt;0,R38&lt;TODAY()+1),"","Review date missing/invalid/future; ")&amp;IF(AND(LEN(UPPER(TRIM(CLEAN(SUBSTITUTE(S38,CHAR(160)," ")))))&gt;0,LEFT(UPPER(TRIM(S38)),10)&lt;&gt;"UNRESOLVED",ISERROR(MATCH(UPPER(TRIM(CLEAN(SUBSTITUTE(S38,CHAR(160)," ")))),Start!$H$6:$H$22,0))),"","Review disposition missing; ")&amp;IF(AND(LEN(UPPER(TRIM(CLEAN(SUBSTITUTE(T38,CHAR(160)," ")))))&gt;0,LEFT(UPPER(TRIM(T38)),10)&lt;&gt;"UNRESOLVED",ISERROR(MATCH(UPPER(TRIM(CLEAN(SUBSTITUTE(T38,CHAR(160)," ")))),Start!$H$6:$H$22,0))),"","Permit or records-only basis missing; ")&amp;IF(AND(LEN(UPPER(TRIM(CLEAN(SUBSTITUTE(U38,CHAR(160)," ")))))&gt;0,LEFT(UPPER(TRIM(U38)),10)&lt;&gt;"UNRESOLVED",ISERROR(MATCH(UPPER(TRIM(CLEAN(SUBSTITUTE(U38,CHAR(160)," ")))),Start!$H$6:$H$22,0))),"","Actual examiner missing; ")&amp;IF(AND(ISNUMBER(Q38),ISNUMBER(R38),R38&lt;Q38),"Review precedes execution; ","")))),"Invalid status; use a listed value")</f>
        <v>Examination pending</v>
      </c>
    </row>
    <row r="39" ht="55" customHeight="1">
      <c r="A39" s="56" t="str">
        <v>B06</v>
      </c>
      <c r="B39" s="56" t="str">
        <v>Privacy</v>
      </c>
      <c r="C39" s="56" t="str">
        <v>Sensitive customer and employee workflows</v>
      </c>
      <c r="D39" s="56" t="inlineStr">
        <is>
          <t xml:space="preserve">B02 safeguards; N02 context based PII protection</t>
        </is>
      </c>
      <c r="E39" s="56" t="inlineStr">
        <is>
          <t xml:space="preserve">Trace medical hardship, assistance eligibility, payment scans, account recovery, call recordings and workforce records. Inspect purpose limits, role masking, test data practices and deletion holds. Use synthetic specimens.</t>
        </is>
      </c>
      <c r="F39" s="56" t="inlineStr">
        <is>
          <t xml:space="preserve">Restricted category inventory, approved role views, recovery verification and disposal evidence</t>
        </is>
      </c>
      <c r="G39" s="56" t="inlineStr">
        <is>
          <t xml:space="preserve">Actual private data not copied into public workbook. No medical category assumed to make the whole utility HIPAA covered.</t>
        </is>
      </c>
      <c r="H39" s="56" t="str">
        <v>Privacy lead</v>
      </c>
      <c r="I39" s="61"/>
      <c r="J39" s="61"/>
      <c r="K39" s="61"/>
      <c r="L39" s="61" t="str">
        <v>Not examined</v>
      </c>
      <c r="M39" s="61"/>
      <c r="N39" s="61"/>
      <c r="O39" s="61"/>
      <c r="P39" s="61"/>
      <c r="Q39" s="62"/>
      <c r="R39" s="62"/>
      <c r="S39" s="61"/>
      <c r="T39" s="61"/>
      <c r="U39" s="61" t="str"/>
      <c r="V39" s="63" t="str">
        <f>IF(OR(EXACT(L39,"Not examined"),EXACT(L39,"Evidence requested"),EXACT(L39,"Supported"),EXACT(L39,"Exception found"),EXACT(L39,"Not applicable with basis")),IF(L39="Not applicable with basis",IF(LEN(IF(AND(LEN(UPPER(TRIM(CLEAN(SUBSTITUTE(M39,CHAR(160)," ")))))&gt;0,LEFT(UPPER(TRIM(M39)),10)&lt;&gt;"UNRESOLVED",ISERROR(MATCH(UPPER(TRIM(CLEAN(SUBSTITUTE(M39,CHAR(160)," ")))),Start!$H$6:$H$22,0))),"","Exclusion basis/evidence missing; ")&amp;IF(AND(LEN(UPPER(TRIM(CLEAN(SUBSTITUTE(P39,CHAR(160)," ")))))&gt;0,LEFT(UPPER(TRIM(P39)),10)&lt;&gt;"UNRESOLVED",ISERROR(MATCH(UPPER(TRIM(CLEAN(SUBSTITUTE(P39,CHAR(160)," ")))),Start!$H$6:$H$22,0))),"","Reviewer missing; ")&amp;IF(AND(ISNUMBER(R39),R39&gt;0,R39&lt;TODAY()+1),"","Review date missing/invalid/future; ")&amp;IF(AND(LEN(UPPER(TRIM(CLEAN(SUBSTITUTE(S39,CHAR(160)," ")))))&gt;0,LEFT(UPPER(TRIM(S39)),10)&lt;&gt;"UNRESOLVED",ISERROR(MATCH(UPPER(TRIM(CLEAN(SUBSTITUTE(S39,CHAR(160)," ")))),Start!$H$6:$H$22,0))),"","Review disposition missing; ")&amp;"")=0,"Documentation recorded; review required",IF(AND(LEN(UPPER(TRIM(CLEAN(SUBSTITUTE(M39,CHAR(160)," ")))))&gt;0,LEFT(UPPER(TRIM(M39)),10)&lt;&gt;"UNRESOLVED",ISERROR(MATCH(UPPER(TRIM(CLEAN(SUBSTITUTE(M39,CHAR(160)," ")))),Start!$H$6:$H$22,0))),"","Exclusion basis/evidence missing; ")&amp;IF(AND(LEN(UPPER(TRIM(CLEAN(SUBSTITUTE(P39,CHAR(160)," ")))))&gt;0,LEFT(UPPER(TRIM(P39)),10)&lt;&gt;"UNRESOLVED",ISERROR(MATCH(UPPER(TRIM(CLEAN(SUBSTITUTE(P39,CHAR(160)," ")))),Start!$H$6:$H$22,0))),"","Reviewer missing; ")&amp;IF(AND(ISNUMBER(R39),R39&gt;0,R39&lt;TODAY()+1),"","Review date missing/invalid/future; ")&amp;IF(AND(LEN(UPPER(TRIM(CLEAN(SUBSTITUTE(S39,CHAR(160)," ")))))&gt;0,LEFT(UPPER(TRIM(S39)),10)&lt;&gt;"UNRESOLVED",ISERROR(MATCH(UPPER(TRIM(CLEAN(SUBSTITUTE(S39,CHAR(160)," ")))),Start!$H$6:$H$22,0))),"","Review disposition missing; ")&amp;""),IF(OR(L39="Not examined",L39="Evidence requested"),"Examination pending",IF(LEN(IF(AND(LEN(UPPER(TRIM(CLEAN(SUBSTITUTE(D39,CHAR(160)," ")))))&gt;0,LEFT(UPPER(TRIM(D39)),10)&lt;&gt;"UNRESOLVED",ISERROR(MATCH(UPPER(TRIM(CLEAN(SUBSTITUTE(D39,CHAR(160)," ")))),Start!$H$6:$H$22,0))),"","Criterion missing; ")&amp;IF(AND(LEN(UPPER(TRIM(CLEAN(SUBSTITUTE(I39,CHAR(160)," ")))))&gt;0,LEFT(UPPER(TRIM(I39)),10)&lt;&gt;"UNRESOLVED",ISERROR(MATCH(UPPER(TRIM(CLEAN(SUBSTITUTE(I39,CHAR(160)," ")))),Start!$H$6:$H$22,0))),"","Population/period missing; ")&amp;IF(AND(LEN(UPPER(TRIM(CLEAN(SUBSTITUTE(J39,CHAR(160)," ")))))&gt;0,LEFT(UPPER(TRIM(J39)),10)&lt;&gt;"UNRESOLVED",ISERROR(MATCH(UPPER(TRIM(CLEAN(SUBSTITUTE(J39,CHAR(160)," ")))),Start!$H$6:$H$22,0))),"","Sample IDs/count missing; ")&amp;IF(AND(LEN(UPPER(TRIM(CLEAN(SUBSTITUTE(N39,CHAR(160)," ")))))&gt;0,LEFT(UPPER(TRIM(N39)),10)&lt;&gt;"UNRESOLVED",ISERROR(MATCH(UPPER(TRIM(CLEAN(SUBSTITUTE(N39,CHAR(160)," ")))),Start!$H$6:$H$22,0))),"","Sample rationale missing; ")&amp;IF(AND(LEN(UPPER(TRIM(CLEAN(SUBSTITUTE(K39,CHAR(160)," ")))))&gt;0,LEFT(UPPER(TRIM(K39)),10)&lt;&gt;"UNRESOLVED",ISERROR(MATCH(UPPER(TRIM(CLEAN(SUBSTITUTE(K39,CHAR(160)," ")))),Start!$H$6:$H$22,0))),"","Method missing; ")&amp;IF(AND(LEN(UPPER(TRIM(CLEAN(SUBSTITUTE(O39,CHAR(160)," ")))))&gt;0,LEFT(UPPER(TRIM(O39)),10)&lt;&gt;"UNRESOLVED",ISERROR(MATCH(UPPER(TRIM(CLEAN(SUBSTITUTE(O39,CHAR(160)," ")))),Start!$H$6:$H$22,0))),"","Observations missing; ")&amp;IF(AND(LEN(UPPER(TRIM(CLEAN(SUBSTITUTE(M39,CHAR(160)," ")))))&gt;0,LEFT(UPPER(TRIM(M39)),10)&lt;&gt;"UNRESOLVED",ISERROR(MATCH(UPPER(TRIM(CLEAN(SUBSTITUTE(M39,CHAR(160)," ")))),Start!$H$6:$H$22,0))),"","Evidence references missing; ")&amp;IF(AND(LEN(UPPER(TRIM(CLEAN(SUBSTITUTE(P39,CHAR(160)," ")))))&gt;0,LEFT(UPPER(TRIM(P39)),10)&lt;&gt;"UNRESOLVED",ISERROR(MATCH(UPPER(TRIM(CLEAN(SUBSTITUTE(P39,CHAR(160)," ")))),Start!$H$6:$H$22,0))),"","Reviewer missing; ")&amp;IF(AND(ISNUMBER(Q39),Q39&gt;0,Q39&lt;TODAY()+1),"","Execution date missing/invalid/future; ")&amp;IF(AND(ISNUMBER(R39),R39&gt;0,R39&lt;TODAY()+1),"","Review date missing/invalid/future; ")&amp;IF(AND(LEN(UPPER(TRIM(CLEAN(SUBSTITUTE(S39,CHAR(160)," ")))))&gt;0,LEFT(UPPER(TRIM(S39)),10)&lt;&gt;"UNRESOLVED",ISERROR(MATCH(UPPER(TRIM(CLEAN(SUBSTITUTE(S39,CHAR(160)," ")))),Start!$H$6:$H$22,0))),"","Review disposition missing; ")&amp;IF(AND(LEN(UPPER(TRIM(CLEAN(SUBSTITUTE(T39,CHAR(160)," ")))))&gt;0,LEFT(UPPER(TRIM(T39)),10)&lt;&gt;"UNRESOLVED",ISERROR(MATCH(UPPER(TRIM(CLEAN(SUBSTITUTE(T39,CHAR(160)," ")))),Start!$H$6:$H$22,0))),"","Permit or records-only basis missing; ")&amp;IF(AND(LEN(UPPER(TRIM(CLEAN(SUBSTITUTE(U39,CHAR(160)," ")))))&gt;0,LEFT(UPPER(TRIM(U39)),10)&lt;&gt;"UNRESOLVED",ISERROR(MATCH(UPPER(TRIM(CLEAN(SUBSTITUTE(U39,CHAR(160)," ")))),Start!$H$6:$H$22,0))),"","Actual examiner missing; ")&amp;IF(AND(ISNUMBER(Q39),ISNUMBER(R39),R39&lt;Q39),"Review precedes execution; ",""))=0,"Documentation recorded; review required",IF(AND(LEN(UPPER(TRIM(CLEAN(SUBSTITUTE(D39,CHAR(160)," ")))))&gt;0,LEFT(UPPER(TRIM(D39)),10)&lt;&gt;"UNRESOLVED",ISERROR(MATCH(UPPER(TRIM(CLEAN(SUBSTITUTE(D39,CHAR(160)," ")))),Start!$H$6:$H$22,0))),"","Criterion missing; ")&amp;IF(AND(LEN(UPPER(TRIM(CLEAN(SUBSTITUTE(I39,CHAR(160)," ")))))&gt;0,LEFT(UPPER(TRIM(I39)),10)&lt;&gt;"UNRESOLVED",ISERROR(MATCH(UPPER(TRIM(CLEAN(SUBSTITUTE(I39,CHAR(160)," ")))),Start!$H$6:$H$22,0))),"","Population/period missing; ")&amp;IF(AND(LEN(UPPER(TRIM(CLEAN(SUBSTITUTE(J39,CHAR(160)," ")))))&gt;0,LEFT(UPPER(TRIM(J39)),10)&lt;&gt;"UNRESOLVED",ISERROR(MATCH(UPPER(TRIM(CLEAN(SUBSTITUTE(J39,CHAR(160)," ")))),Start!$H$6:$H$22,0))),"","Sample IDs/count missing; ")&amp;IF(AND(LEN(UPPER(TRIM(CLEAN(SUBSTITUTE(N39,CHAR(160)," ")))))&gt;0,LEFT(UPPER(TRIM(N39)),10)&lt;&gt;"UNRESOLVED",ISERROR(MATCH(UPPER(TRIM(CLEAN(SUBSTITUTE(N39,CHAR(160)," ")))),Start!$H$6:$H$22,0))),"","Sample rationale missing; ")&amp;IF(AND(LEN(UPPER(TRIM(CLEAN(SUBSTITUTE(K39,CHAR(160)," ")))))&gt;0,LEFT(UPPER(TRIM(K39)),10)&lt;&gt;"UNRESOLVED",ISERROR(MATCH(UPPER(TRIM(CLEAN(SUBSTITUTE(K39,CHAR(160)," ")))),Start!$H$6:$H$22,0))),"","Method missing; ")&amp;IF(AND(LEN(UPPER(TRIM(CLEAN(SUBSTITUTE(O39,CHAR(160)," ")))))&gt;0,LEFT(UPPER(TRIM(O39)),10)&lt;&gt;"UNRESOLVED",ISERROR(MATCH(UPPER(TRIM(CLEAN(SUBSTITUTE(O39,CHAR(160)," ")))),Start!$H$6:$H$22,0))),"","Observations missing; ")&amp;IF(AND(LEN(UPPER(TRIM(CLEAN(SUBSTITUTE(M39,CHAR(160)," ")))))&gt;0,LEFT(UPPER(TRIM(M39)),10)&lt;&gt;"UNRESOLVED",ISERROR(MATCH(UPPER(TRIM(CLEAN(SUBSTITUTE(M39,CHAR(160)," ")))),Start!$H$6:$H$22,0))),"","Evidence references missing; ")&amp;IF(AND(LEN(UPPER(TRIM(CLEAN(SUBSTITUTE(P39,CHAR(160)," ")))))&gt;0,LEFT(UPPER(TRIM(P39)),10)&lt;&gt;"UNRESOLVED",ISERROR(MATCH(UPPER(TRIM(CLEAN(SUBSTITUTE(P39,CHAR(160)," ")))),Start!$H$6:$H$22,0))),"","Reviewer missing; ")&amp;IF(AND(ISNUMBER(Q39),Q39&gt;0,Q39&lt;TODAY()+1),"","Execution date missing/invalid/future; ")&amp;IF(AND(ISNUMBER(R39),R39&gt;0,R39&lt;TODAY()+1),"","Review date missing/invalid/future; ")&amp;IF(AND(LEN(UPPER(TRIM(CLEAN(SUBSTITUTE(S39,CHAR(160)," ")))))&gt;0,LEFT(UPPER(TRIM(S39)),10)&lt;&gt;"UNRESOLVED",ISERROR(MATCH(UPPER(TRIM(CLEAN(SUBSTITUTE(S39,CHAR(160)," ")))),Start!$H$6:$H$22,0))),"","Review disposition missing; ")&amp;IF(AND(LEN(UPPER(TRIM(CLEAN(SUBSTITUTE(T39,CHAR(160)," ")))))&gt;0,LEFT(UPPER(TRIM(T39)),10)&lt;&gt;"UNRESOLVED",ISERROR(MATCH(UPPER(TRIM(CLEAN(SUBSTITUTE(T39,CHAR(160)," ")))),Start!$H$6:$H$22,0))),"","Permit or records-only basis missing; ")&amp;IF(AND(LEN(UPPER(TRIM(CLEAN(SUBSTITUTE(U39,CHAR(160)," ")))))&gt;0,LEFT(UPPER(TRIM(U39)),10)&lt;&gt;"UNRESOLVED",ISERROR(MATCH(UPPER(TRIM(CLEAN(SUBSTITUTE(U39,CHAR(160)," ")))),Start!$H$6:$H$22,0))),"","Actual examiner missing; ")&amp;IF(AND(ISNUMBER(Q39),ISNUMBER(R39),R39&lt;Q39),"Review precedes execution; ","")))),"Invalid status; use a listed value")</f>
        <v>Examination pending</v>
      </c>
    </row>
    <row r="40" ht="55" customHeight="1">
      <c r="A40" s="58" t="str">
        <v>P13</v>
      </c>
      <c r="B40" s="58" t="str">
        <v>PSC</v>
      </c>
      <c r="C40" s="58" t="str">
        <v>Application security</v>
      </c>
      <c r="D40" s="58" t="str">
        <v>P01 1200.8</v>
      </c>
      <c r="E40" s="58" t="inlineStr">
        <is>
          <t xml:space="preserve">Reconcile in house and external applications to the utility inventory. Inspect secure development and externally developed application evaluation procedures; trace an actual release and verify CISO/designee review at least every two years after transition.</t>
        </is>
      </c>
      <c r="F40" s="58" t="str">
        <v>Application inventory, adopted SDLC, supplier evaluations, release evidence and dated review</v>
      </c>
      <c r="G40" s="58" t="inlineStr">
        <is>
          <t xml:space="preserve">Evaluate both in house and externally developed software. Record scope and transition.</t>
        </is>
      </c>
      <c r="H40" s="58" t="str">
        <v>Application owner</v>
      </c>
      <c r="I40" s="61"/>
      <c r="J40" s="61"/>
      <c r="K40" s="61"/>
      <c r="L40" s="61" t="str">
        <v>Not examined</v>
      </c>
      <c r="M40" s="61"/>
      <c r="N40" s="61"/>
      <c r="O40" s="61"/>
      <c r="P40" s="61"/>
      <c r="Q40" s="62"/>
      <c r="R40" s="62"/>
      <c r="S40" s="61"/>
      <c r="T40" s="61"/>
      <c r="U40" s="61" t="str"/>
      <c r="V40" s="63" t="str">
        <f>IF(OR(EXACT(L40,"Not examined"),EXACT(L40,"Evidence requested"),EXACT(L40,"Supported"),EXACT(L40,"Exception found"),EXACT(L40,"Not applicable with basis")),IF(L40="Not applicable with basis",IF(LEN(IF(AND(LEN(UPPER(TRIM(CLEAN(SUBSTITUTE(M40,CHAR(160)," ")))))&gt;0,LEFT(UPPER(TRIM(M40)),10)&lt;&gt;"UNRESOLVED",ISERROR(MATCH(UPPER(TRIM(CLEAN(SUBSTITUTE(M40,CHAR(160)," ")))),Start!$H$6:$H$22,0))),"","Exclusion basis/evidence missing; ")&amp;IF(AND(LEN(UPPER(TRIM(CLEAN(SUBSTITUTE(P40,CHAR(160)," ")))))&gt;0,LEFT(UPPER(TRIM(P40)),10)&lt;&gt;"UNRESOLVED",ISERROR(MATCH(UPPER(TRIM(CLEAN(SUBSTITUTE(P40,CHAR(160)," ")))),Start!$H$6:$H$22,0))),"","Reviewer missing; ")&amp;IF(AND(ISNUMBER(R40),R40&gt;0,R40&lt;TODAY()+1),"","Review date missing/invalid/future; ")&amp;IF(AND(LEN(UPPER(TRIM(CLEAN(SUBSTITUTE(S40,CHAR(160)," ")))))&gt;0,LEFT(UPPER(TRIM(S40)),10)&lt;&gt;"UNRESOLVED",ISERROR(MATCH(UPPER(TRIM(CLEAN(SUBSTITUTE(S40,CHAR(160)," ")))),Start!$H$6:$H$22,0))),"","Review disposition missing; ")&amp;"")=0,"Documentation recorded; review required",IF(AND(LEN(UPPER(TRIM(CLEAN(SUBSTITUTE(M40,CHAR(160)," ")))))&gt;0,LEFT(UPPER(TRIM(M40)),10)&lt;&gt;"UNRESOLVED",ISERROR(MATCH(UPPER(TRIM(CLEAN(SUBSTITUTE(M40,CHAR(160)," ")))),Start!$H$6:$H$22,0))),"","Exclusion basis/evidence missing; ")&amp;IF(AND(LEN(UPPER(TRIM(CLEAN(SUBSTITUTE(P40,CHAR(160)," ")))))&gt;0,LEFT(UPPER(TRIM(P40)),10)&lt;&gt;"UNRESOLVED",ISERROR(MATCH(UPPER(TRIM(CLEAN(SUBSTITUTE(P40,CHAR(160)," ")))),Start!$H$6:$H$22,0))),"","Reviewer missing; ")&amp;IF(AND(ISNUMBER(R40),R40&gt;0,R40&lt;TODAY()+1),"","Review date missing/invalid/future; ")&amp;IF(AND(LEN(UPPER(TRIM(CLEAN(SUBSTITUTE(S40,CHAR(160)," ")))))&gt;0,LEFT(UPPER(TRIM(S40)),10)&lt;&gt;"UNRESOLVED",ISERROR(MATCH(UPPER(TRIM(CLEAN(SUBSTITUTE(S40,CHAR(160)," ")))),Start!$H$6:$H$22,0))),"","Review disposition missing; ")&amp;""),IF(OR(L40="Not examined",L40="Evidence requested"),"Examination pending",IF(LEN(IF(AND(LEN(UPPER(TRIM(CLEAN(SUBSTITUTE(D40,CHAR(160)," ")))))&gt;0,LEFT(UPPER(TRIM(D40)),10)&lt;&gt;"UNRESOLVED",ISERROR(MATCH(UPPER(TRIM(CLEAN(SUBSTITUTE(D40,CHAR(160)," ")))),Start!$H$6:$H$22,0))),"","Criterion missing; ")&amp;IF(AND(LEN(UPPER(TRIM(CLEAN(SUBSTITUTE(I40,CHAR(160)," ")))))&gt;0,LEFT(UPPER(TRIM(I40)),10)&lt;&gt;"UNRESOLVED",ISERROR(MATCH(UPPER(TRIM(CLEAN(SUBSTITUTE(I40,CHAR(160)," ")))),Start!$H$6:$H$22,0))),"","Population/period missing; ")&amp;IF(AND(LEN(UPPER(TRIM(CLEAN(SUBSTITUTE(J40,CHAR(160)," ")))))&gt;0,LEFT(UPPER(TRIM(J40)),10)&lt;&gt;"UNRESOLVED",ISERROR(MATCH(UPPER(TRIM(CLEAN(SUBSTITUTE(J40,CHAR(160)," ")))),Start!$H$6:$H$22,0))),"","Sample IDs/count missing; ")&amp;IF(AND(LEN(UPPER(TRIM(CLEAN(SUBSTITUTE(N40,CHAR(160)," ")))))&gt;0,LEFT(UPPER(TRIM(N40)),10)&lt;&gt;"UNRESOLVED",ISERROR(MATCH(UPPER(TRIM(CLEAN(SUBSTITUTE(N40,CHAR(160)," ")))),Start!$H$6:$H$22,0))),"","Sample rationale missing; ")&amp;IF(AND(LEN(UPPER(TRIM(CLEAN(SUBSTITUTE(K40,CHAR(160)," ")))))&gt;0,LEFT(UPPER(TRIM(K40)),10)&lt;&gt;"UNRESOLVED",ISERROR(MATCH(UPPER(TRIM(CLEAN(SUBSTITUTE(K40,CHAR(160)," ")))),Start!$H$6:$H$22,0))),"","Method missing; ")&amp;IF(AND(LEN(UPPER(TRIM(CLEAN(SUBSTITUTE(O40,CHAR(160)," ")))))&gt;0,LEFT(UPPER(TRIM(O40)),10)&lt;&gt;"UNRESOLVED",ISERROR(MATCH(UPPER(TRIM(CLEAN(SUBSTITUTE(O40,CHAR(160)," ")))),Start!$H$6:$H$22,0))),"","Observations missing; ")&amp;IF(AND(LEN(UPPER(TRIM(CLEAN(SUBSTITUTE(M40,CHAR(160)," ")))))&gt;0,LEFT(UPPER(TRIM(M40)),10)&lt;&gt;"UNRESOLVED",ISERROR(MATCH(UPPER(TRIM(CLEAN(SUBSTITUTE(M40,CHAR(160)," ")))),Start!$H$6:$H$22,0))),"","Evidence references missing; ")&amp;IF(AND(LEN(UPPER(TRIM(CLEAN(SUBSTITUTE(P40,CHAR(160)," ")))))&gt;0,LEFT(UPPER(TRIM(P40)),10)&lt;&gt;"UNRESOLVED",ISERROR(MATCH(UPPER(TRIM(CLEAN(SUBSTITUTE(P40,CHAR(160)," ")))),Start!$H$6:$H$22,0))),"","Reviewer missing; ")&amp;IF(AND(ISNUMBER(Q40),Q40&gt;0,Q40&lt;TODAY()+1),"","Execution date missing/invalid/future; ")&amp;IF(AND(ISNUMBER(R40),R40&gt;0,R40&lt;TODAY()+1),"","Review date missing/invalid/future; ")&amp;IF(AND(LEN(UPPER(TRIM(CLEAN(SUBSTITUTE(S40,CHAR(160)," ")))))&gt;0,LEFT(UPPER(TRIM(S40)),10)&lt;&gt;"UNRESOLVED",ISERROR(MATCH(UPPER(TRIM(CLEAN(SUBSTITUTE(S40,CHAR(160)," ")))),Start!$H$6:$H$22,0))),"","Review disposition missing; ")&amp;IF(AND(LEN(UPPER(TRIM(CLEAN(SUBSTITUTE(T40,CHAR(160)," ")))))&gt;0,LEFT(UPPER(TRIM(T40)),10)&lt;&gt;"UNRESOLVED",ISERROR(MATCH(UPPER(TRIM(CLEAN(SUBSTITUTE(T40,CHAR(160)," ")))),Start!$H$6:$H$22,0))),"","Permit or records-only basis missing; ")&amp;IF(AND(LEN(UPPER(TRIM(CLEAN(SUBSTITUTE(U40,CHAR(160)," ")))))&gt;0,LEFT(UPPER(TRIM(U40)),10)&lt;&gt;"UNRESOLVED",ISERROR(MATCH(UPPER(TRIM(CLEAN(SUBSTITUTE(U40,CHAR(160)," ")))),Start!$H$6:$H$22,0))),"","Actual examiner missing; ")&amp;IF(AND(ISNUMBER(Q40),ISNUMBER(R40),R40&lt;Q40),"Review precedes execution; ",""))=0,"Documentation recorded; review required",IF(AND(LEN(UPPER(TRIM(CLEAN(SUBSTITUTE(D40,CHAR(160)," ")))))&gt;0,LEFT(UPPER(TRIM(D40)),10)&lt;&gt;"UNRESOLVED",ISERROR(MATCH(UPPER(TRIM(CLEAN(SUBSTITUTE(D40,CHAR(160)," ")))),Start!$H$6:$H$22,0))),"","Criterion missing; ")&amp;IF(AND(LEN(UPPER(TRIM(CLEAN(SUBSTITUTE(I40,CHAR(160)," ")))))&gt;0,LEFT(UPPER(TRIM(I40)),10)&lt;&gt;"UNRESOLVED",ISERROR(MATCH(UPPER(TRIM(CLEAN(SUBSTITUTE(I40,CHAR(160)," ")))),Start!$H$6:$H$22,0))),"","Population/period missing; ")&amp;IF(AND(LEN(UPPER(TRIM(CLEAN(SUBSTITUTE(J40,CHAR(160)," ")))))&gt;0,LEFT(UPPER(TRIM(J40)),10)&lt;&gt;"UNRESOLVED",ISERROR(MATCH(UPPER(TRIM(CLEAN(SUBSTITUTE(J40,CHAR(160)," ")))),Start!$H$6:$H$22,0))),"","Sample IDs/count missing; ")&amp;IF(AND(LEN(UPPER(TRIM(CLEAN(SUBSTITUTE(N40,CHAR(160)," ")))))&gt;0,LEFT(UPPER(TRIM(N40)),10)&lt;&gt;"UNRESOLVED",ISERROR(MATCH(UPPER(TRIM(CLEAN(SUBSTITUTE(N40,CHAR(160)," ")))),Start!$H$6:$H$22,0))),"","Sample rationale missing; ")&amp;IF(AND(LEN(UPPER(TRIM(CLEAN(SUBSTITUTE(K40,CHAR(160)," ")))))&gt;0,LEFT(UPPER(TRIM(K40)),10)&lt;&gt;"UNRESOLVED",ISERROR(MATCH(UPPER(TRIM(CLEAN(SUBSTITUTE(K40,CHAR(160)," ")))),Start!$H$6:$H$22,0))),"","Method missing; ")&amp;IF(AND(LEN(UPPER(TRIM(CLEAN(SUBSTITUTE(O40,CHAR(160)," ")))))&gt;0,LEFT(UPPER(TRIM(O40)),10)&lt;&gt;"UNRESOLVED",ISERROR(MATCH(UPPER(TRIM(CLEAN(SUBSTITUTE(O40,CHAR(160)," ")))),Start!$H$6:$H$22,0))),"","Observations missing; ")&amp;IF(AND(LEN(UPPER(TRIM(CLEAN(SUBSTITUTE(M40,CHAR(160)," ")))))&gt;0,LEFT(UPPER(TRIM(M40)),10)&lt;&gt;"UNRESOLVED",ISERROR(MATCH(UPPER(TRIM(CLEAN(SUBSTITUTE(M40,CHAR(160)," ")))),Start!$H$6:$H$22,0))),"","Evidence references missing; ")&amp;IF(AND(LEN(UPPER(TRIM(CLEAN(SUBSTITUTE(P40,CHAR(160)," ")))))&gt;0,LEFT(UPPER(TRIM(P40)),10)&lt;&gt;"UNRESOLVED",ISERROR(MATCH(UPPER(TRIM(CLEAN(SUBSTITUTE(P40,CHAR(160)," ")))),Start!$H$6:$H$22,0))),"","Reviewer missing; ")&amp;IF(AND(ISNUMBER(Q40),Q40&gt;0,Q40&lt;TODAY()+1),"","Execution date missing/invalid/future; ")&amp;IF(AND(ISNUMBER(R40),R40&gt;0,R40&lt;TODAY()+1),"","Review date missing/invalid/future; ")&amp;IF(AND(LEN(UPPER(TRIM(CLEAN(SUBSTITUTE(S40,CHAR(160)," ")))))&gt;0,LEFT(UPPER(TRIM(S40)),10)&lt;&gt;"UNRESOLVED",ISERROR(MATCH(UPPER(TRIM(CLEAN(SUBSTITUTE(S40,CHAR(160)," ")))),Start!$H$6:$H$22,0))),"","Review disposition missing; ")&amp;IF(AND(LEN(UPPER(TRIM(CLEAN(SUBSTITUTE(T40,CHAR(160)," ")))))&gt;0,LEFT(UPPER(TRIM(T40)),10)&lt;&gt;"UNRESOLVED",ISERROR(MATCH(UPPER(TRIM(CLEAN(SUBSTITUTE(T40,CHAR(160)," ")))),Start!$H$6:$H$22,0))),"","Permit or records-only basis missing; ")&amp;IF(AND(LEN(UPPER(TRIM(CLEAN(SUBSTITUTE(U40,CHAR(160)," ")))))&gt;0,LEFT(UPPER(TRIM(U40)),10)&lt;&gt;"UNRESOLVED",ISERROR(MATCH(UPPER(TRIM(CLEAN(SUBSTITUTE(U40,CHAR(160)," ")))),Start!$H$6:$H$22,0))),"","Actual examiner missing; ")&amp;IF(AND(ISNUMBER(Q40),ISNUMBER(R40),R40&lt;Q40),"Review precedes execution; ","")))),"Invalid status; use a listed value")</f>
        <v>Examination pending</v>
      </c>
    </row>
    <row r="41" ht="55" customHeight="1">
      <c r="A41" s="56" t="str">
        <v>P14</v>
      </c>
      <c r="B41" s="56" t="str">
        <v>PSC</v>
      </c>
      <c r="C41" s="56" t="str">
        <v>Risk assessment criteria and updates</v>
      </c>
      <c r="D41" s="56" t="str">
        <v>P01 1200.9</v>
      </c>
      <c r="E41" s="56" t="str">
        <v>Inspect the written assessment method, risk categories, control adequacy and mitigation/acceptance criteria. Reconcile systems and data to scope. Verify at least biennial assessment and reasonably necessary change updates after transition.</v>
      </c>
      <c r="F41" s="56" t="str">
        <v>Assessment, method, inventory reconciliation, change register and treatment decisions</v>
      </c>
      <c r="G41" s="56" t="str">
        <v>Actual scope and evidence support risk conclusions. A generic score is insufficient.</v>
      </c>
      <c r="H41" s="56" t="str">
        <v>Risk manager</v>
      </c>
      <c r="I41" s="61"/>
      <c r="J41" s="61"/>
      <c r="K41" s="61"/>
      <c r="L41" s="61" t="str">
        <v>Not examined</v>
      </c>
      <c r="M41" s="61"/>
      <c r="N41" s="61"/>
      <c r="O41" s="61"/>
      <c r="P41" s="61"/>
      <c r="Q41" s="62"/>
      <c r="R41" s="62"/>
      <c r="S41" s="61"/>
      <c r="T41" s="61"/>
      <c r="U41" s="61" t="str"/>
      <c r="V41" s="63" t="str">
        <f>IF(OR(EXACT(L41,"Not examined"),EXACT(L41,"Evidence requested"),EXACT(L41,"Supported"),EXACT(L41,"Exception found"),EXACT(L41,"Not applicable with basis")),IF(L41="Not applicable with basis",IF(LEN(IF(AND(LEN(UPPER(TRIM(CLEAN(SUBSTITUTE(M41,CHAR(160)," ")))))&gt;0,LEFT(UPPER(TRIM(M41)),10)&lt;&gt;"UNRESOLVED",ISERROR(MATCH(UPPER(TRIM(CLEAN(SUBSTITUTE(M41,CHAR(160)," ")))),Start!$H$6:$H$22,0))),"","Exclusion basis/evidence missing; ")&amp;IF(AND(LEN(UPPER(TRIM(CLEAN(SUBSTITUTE(P41,CHAR(160)," ")))))&gt;0,LEFT(UPPER(TRIM(P41)),10)&lt;&gt;"UNRESOLVED",ISERROR(MATCH(UPPER(TRIM(CLEAN(SUBSTITUTE(P41,CHAR(160)," ")))),Start!$H$6:$H$22,0))),"","Reviewer missing; ")&amp;IF(AND(ISNUMBER(R41),R41&gt;0,R41&lt;TODAY()+1),"","Review date missing/invalid/future; ")&amp;IF(AND(LEN(UPPER(TRIM(CLEAN(SUBSTITUTE(S41,CHAR(160)," ")))))&gt;0,LEFT(UPPER(TRIM(S41)),10)&lt;&gt;"UNRESOLVED",ISERROR(MATCH(UPPER(TRIM(CLEAN(SUBSTITUTE(S41,CHAR(160)," ")))),Start!$H$6:$H$22,0))),"","Review disposition missing; ")&amp;"")=0,"Documentation recorded; review required",IF(AND(LEN(UPPER(TRIM(CLEAN(SUBSTITUTE(M41,CHAR(160)," ")))))&gt;0,LEFT(UPPER(TRIM(M41)),10)&lt;&gt;"UNRESOLVED",ISERROR(MATCH(UPPER(TRIM(CLEAN(SUBSTITUTE(M41,CHAR(160)," ")))),Start!$H$6:$H$22,0))),"","Exclusion basis/evidence missing; ")&amp;IF(AND(LEN(UPPER(TRIM(CLEAN(SUBSTITUTE(P41,CHAR(160)," ")))))&gt;0,LEFT(UPPER(TRIM(P41)),10)&lt;&gt;"UNRESOLVED",ISERROR(MATCH(UPPER(TRIM(CLEAN(SUBSTITUTE(P41,CHAR(160)," ")))),Start!$H$6:$H$22,0))),"","Reviewer missing; ")&amp;IF(AND(ISNUMBER(R41),R41&gt;0,R41&lt;TODAY()+1),"","Review date missing/invalid/future; ")&amp;IF(AND(LEN(UPPER(TRIM(CLEAN(SUBSTITUTE(S41,CHAR(160)," ")))))&gt;0,LEFT(UPPER(TRIM(S41)),10)&lt;&gt;"UNRESOLVED",ISERROR(MATCH(UPPER(TRIM(CLEAN(SUBSTITUTE(S41,CHAR(160)," ")))),Start!$H$6:$H$22,0))),"","Review disposition missing; ")&amp;""),IF(OR(L41="Not examined",L41="Evidence requested"),"Examination pending",IF(LEN(IF(AND(LEN(UPPER(TRIM(CLEAN(SUBSTITUTE(D41,CHAR(160)," ")))))&gt;0,LEFT(UPPER(TRIM(D41)),10)&lt;&gt;"UNRESOLVED",ISERROR(MATCH(UPPER(TRIM(CLEAN(SUBSTITUTE(D41,CHAR(160)," ")))),Start!$H$6:$H$22,0))),"","Criterion missing; ")&amp;IF(AND(LEN(UPPER(TRIM(CLEAN(SUBSTITUTE(I41,CHAR(160)," ")))))&gt;0,LEFT(UPPER(TRIM(I41)),10)&lt;&gt;"UNRESOLVED",ISERROR(MATCH(UPPER(TRIM(CLEAN(SUBSTITUTE(I41,CHAR(160)," ")))),Start!$H$6:$H$22,0))),"","Population/period missing; ")&amp;IF(AND(LEN(UPPER(TRIM(CLEAN(SUBSTITUTE(J41,CHAR(160)," ")))))&gt;0,LEFT(UPPER(TRIM(J41)),10)&lt;&gt;"UNRESOLVED",ISERROR(MATCH(UPPER(TRIM(CLEAN(SUBSTITUTE(J41,CHAR(160)," ")))),Start!$H$6:$H$22,0))),"","Sample IDs/count missing; ")&amp;IF(AND(LEN(UPPER(TRIM(CLEAN(SUBSTITUTE(N41,CHAR(160)," ")))))&gt;0,LEFT(UPPER(TRIM(N41)),10)&lt;&gt;"UNRESOLVED",ISERROR(MATCH(UPPER(TRIM(CLEAN(SUBSTITUTE(N41,CHAR(160)," ")))),Start!$H$6:$H$22,0))),"","Sample rationale missing; ")&amp;IF(AND(LEN(UPPER(TRIM(CLEAN(SUBSTITUTE(K41,CHAR(160)," ")))))&gt;0,LEFT(UPPER(TRIM(K41)),10)&lt;&gt;"UNRESOLVED",ISERROR(MATCH(UPPER(TRIM(CLEAN(SUBSTITUTE(K41,CHAR(160)," ")))),Start!$H$6:$H$22,0))),"","Method missing; ")&amp;IF(AND(LEN(UPPER(TRIM(CLEAN(SUBSTITUTE(O41,CHAR(160)," ")))))&gt;0,LEFT(UPPER(TRIM(O41)),10)&lt;&gt;"UNRESOLVED",ISERROR(MATCH(UPPER(TRIM(CLEAN(SUBSTITUTE(O41,CHAR(160)," ")))),Start!$H$6:$H$22,0))),"","Observations missing; ")&amp;IF(AND(LEN(UPPER(TRIM(CLEAN(SUBSTITUTE(M41,CHAR(160)," ")))))&gt;0,LEFT(UPPER(TRIM(M41)),10)&lt;&gt;"UNRESOLVED",ISERROR(MATCH(UPPER(TRIM(CLEAN(SUBSTITUTE(M41,CHAR(160)," ")))),Start!$H$6:$H$22,0))),"","Evidence references missing; ")&amp;IF(AND(LEN(UPPER(TRIM(CLEAN(SUBSTITUTE(P41,CHAR(160)," ")))))&gt;0,LEFT(UPPER(TRIM(P41)),10)&lt;&gt;"UNRESOLVED",ISERROR(MATCH(UPPER(TRIM(CLEAN(SUBSTITUTE(P41,CHAR(160)," ")))),Start!$H$6:$H$22,0))),"","Reviewer missing; ")&amp;IF(AND(ISNUMBER(Q41),Q41&gt;0,Q41&lt;TODAY()+1),"","Execution date missing/invalid/future; ")&amp;IF(AND(ISNUMBER(R41),R41&gt;0,R41&lt;TODAY()+1),"","Review date missing/invalid/future; ")&amp;IF(AND(LEN(UPPER(TRIM(CLEAN(SUBSTITUTE(S41,CHAR(160)," ")))))&gt;0,LEFT(UPPER(TRIM(S41)),10)&lt;&gt;"UNRESOLVED",ISERROR(MATCH(UPPER(TRIM(CLEAN(SUBSTITUTE(S41,CHAR(160)," ")))),Start!$H$6:$H$22,0))),"","Review disposition missing; ")&amp;IF(AND(LEN(UPPER(TRIM(CLEAN(SUBSTITUTE(T41,CHAR(160)," ")))))&gt;0,LEFT(UPPER(TRIM(T41)),10)&lt;&gt;"UNRESOLVED",ISERROR(MATCH(UPPER(TRIM(CLEAN(SUBSTITUTE(T41,CHAR(160)," ")))),Start!$H$6:$H$22,0))),"","Permit or records-only basis missing; ")&amp;IF(AND(LEN(UPPER(TRIM(CLEAN(SUBSTITUTE(U41,CHAR(160)," ")))))&gt;0,LEFT(UPPER(TRIM(U41)),10)&lt;&gt;"UNRESOLVED",ISERROR(MATCH(UPPER(TRIM(CLEAN(SUBSTITUTE(U41,CHAR(160)," ")))),Start!$H$6:$H$22,0))),"","Actual examiner missing; ")&amp;IF(AND(ISNUMBER(Q41),ISNUMBER(R41),R41&lt;Q41),"Review precedes execution; ",""))=0,"Documentation recorded; review required",IF(AND(LEN(UPPER(TRIM(CLEAN(SUBSTITUTE(D41,CHAR(160)," ")))))&gt;0,LEFT(UPPER(TRIM(D41)),10)&lt;&gt;"UNRESOLVED",ISERROR(MATCH(UPPER(TRIM(CLEAN(SUBSTITUTE(D41,CHAR(160)," ")))),Start!$H$6:$H$22,0))),"","Criterion missing; ")&amp;IF(AND(LEN(UPPER(TRIM(CLEAN(SUBSTITUTE(I41,CHAR(160)," ")))))&gt;0,LEFT(UPPER(TRIM(I41)),10)&lt;&gt;"UNRESOLVED",ISERROR(MATCH(UPPER(TRIM(CLEAN(SUBSTITUTE(I41,CHAR(160)," ")))),Start!$H$6:$H$22,0))),"","Population/period missing; ")&amp;IF(AND(LEN(UPPER(TRIM(CLEAN(SUBSTITUTE(J41,CHAR(160)," ")))))&gt;0,LEFT(UPPER(TRIM(J41)),10)&lt;&gt;"UNRESOLVED",ISERROR(MATCH(UPPER(TRIM(CLEAN(SUBSTITUTE(J41,CHAR(160)," ")))),Start!$H$6:$H$22,0))),"","Sample IDs/count missing; ")&amp;IF(AND(LEN(UPPER(TRIM(CLEAN(SUBSTITUTE(N41,CHAR(160)," ")))))&gt;0,LEFT(UPPER(TRIM(N41)),10)&lt;&gt;"UNRESOLVED",ISERROR(MATCH(UPPER(TRIM(CLEAN(SUBSTITUTE(N41,CHAR(160)," ")))),Start!$H$6:$H$22,0))),"","Sample rationale missing; ")&amp;IF(AND(LEN(UPPER(TRIM(CLEAN(SUBSTITUTE(K41,CHAR(160)," ")))))&gt;0,LEFT(UPPER(TRIM(K41)),10)&lt;&gt;"UNRESOLVED",ISERROR(MATCH(UPPER(TRIM(CLEAN(SUBSTITUTE(K41,CHAR(160)," ")))),Start!$H$6:$H$22,0))),"","Method missing; ")&amp;IF(AND(LEN(UPPER(TRIM(CLEAN(SUBSTITUTE(O41,CHAR(160)," ")))))&gt;0,LEFT(UPPER(TRIM(O41)),10)&lt;&gt;"UNRESOLVED",ISERROR(MATCH(UPPER(TRIM(CLEAN(SUBSTITUTE(O41,CHAR(160)," ")))),Start!$H$6:$H$22,0))),"","Observations missing; ")&amp;IF(AND(LEN(UPPER(TRIM(CLEAN(SUBSTITUTE(M41,CHAR(160)," ")))))&gt;0,LEFT(UPPER(TRIM(M41)),10)&lt;&gt;"UNRESOLVED",ISERROR(MATCH(UPPER(TRIM(CLEAN(SUBSTITUTE(M41,CHAR(160)," ")))),Start!$H$6:$H$22,0))),"","Evidence references missing; ")&amp;IF(AND(LEN(UPPER(TRIM(CLEAN(SUBSTITUTE(P41,CHAR(160)," ")))))&gt;0,LEFT(UPPER(TRIM(P41)),10)&lt;&gt;"UNRESOLVED",ISERROR(MATCH(UPPER(TRIM(CLEAN(SUBSTITUTE(P41,CHAR(160)," ")))),Start!$H$6:$H$22,0))),"","Reviewer missing; ")&amp;IF(AND(ISNUMBER(Q41),Q41&gt;0,Q41&lt;TODAY()+1),"","Execution date missing/invalid/future; ")&amp;IF(AND(ISNUMBER(R41),R41&gt;0,R41&lt;TODAY()+1),"","Review date missing/invalid/future; ")&amp;IF(AND(LEN(UPPER(TRIM(CLEAN(SUBSTITUTE(S41,CHAR(160)," ")))))&gt;0,LEFT(UPPER(TRIM(S41)),10)&lt;&gt;"UNRESOLVED",ISERROR(MATCH(UPPER(TRIM(CLEAN(SUBSTITUTE(S41,CHAR(160)," ")))),Start!$H$6:$H$22,0))),"","Review disposition missing; ")&amp;IF(AND(LEN(UPPER(TRIM(CLEAN(SUBSTITUTE(T41,CHAR(160)," ")))))&gt;0,LEFT(UPPER(TRIM(T41)),10)&lt;&gt;"UNRESOLVED",ISERROR(MATCH(UPPER(TRIM(CLEAN(SUBSTITUTE(T41,CHAR(160)," ")))),Start!$H$6:$H$22,0))),"","Permit or records-only basis missing; ")&amp;IF(AND(LEN(UPPER(TRIM(CLEAN(SUBSTITUTE(U41,CHAR(160)," ")))))&gt;0,LEFT(UPPER(TRIM(U41)),10)&lt;&gt;"UNRESOLVED",ISERROR(MATCH(UPPER(TRIM(CLEAN(SUBSTITUTE(U41,CHAR(160)," ")))),Start!$H$6:$H$22,0))),"","Actual examiner missing; ")&amp;IF(AND(ISNUMBER(Q41),ISNUMBER(R41),R41&lt;Q41),"Review precedes execution; ","")))),"Invalid status; use a listed value")</f>
        <v>Examination pending</v>
      </c>
    </row>
    <row r="42" ht="55" customHeight="1">
      <c r="A42" s="58" t="str">
        <v>P15</v>
      </c>
      <c r="B42" s="58" t="str">
        <v>PSC</v>
      </c>
      <c r="C42" s="58" t="str">
        <v>Qualified personnel and intelligence</v>
      </c>
      <c r="D42" s="58" t="str">
        <v>P01 1200.10</v>
      </c>
      <c r="E42" s="58" t="str">
        <v>Reconcile required cybersecurity functions with qualified staffing and provider responsibilities. Inspect training, updates and verification of key personnel knowledge. Test escalation of relevant intelligence to an accountable owner.</v>
      </c>
      <c r="F42" s="58" t="str">
        <v>Role/competence records, resource decisions, updates and escalation sample</v>
      </c>
      <c r="G42" s="58" t="str">
        <v>Assigned staff and suppliers can perform or oversee their scoped duties.</v>
      </c>
      <c r="H42" s="58" t="str">
        <v>CISO</v>
      </c>
      <c r="I42" s="61"/>
      <c r="J42" s="61"/>
      <c r="K42" s="61"/>
      <c r="L42" s="61" t="str">
        <v>Not examined</v>
      </c>
      <c r="M42" s="61"/>
      <c r="N42" s="61"/>
      <c r="O42" s="61"/>
      <c r="P42" s="61"/>
      <c r="Q42" s="62"/>
      <c r="R42" s="62"/>
      <c r="S42" s="61"/>
      <c r="T42" s="61"/>
      <c r="U42" s="61" t="str"/>
      <c r="V42" s="63" t="str">
        <f>IF(OR(EXACT(L42,"Not examined"),EXACT(L42,"Evidence requested"),EXACT(L42,"Supported"),EXACT(L42,"Exception found"),EXACT(L42,"Not applicable with basis")),IF(L42="Not applicable with basis",IF(LEN(IF(AND(LEN(UPPER(TRIM(CLEAN(SUBSTITUTE(M42,CHAR(160)," ")))))&gt;0,LEFT(UPPER(TRIM(M42)),10)&lt;&gt;"UNRESOLVED",ISERROR(MATCH(UPPER(TRIM(CLEAN(SUBSTITUTE(M42,CHAR(160)," ")))),Start!$H$6:$H$22,0))),"","Exclusion basis/evidence missing; ")&amp;IF(AND(LEN(UPPER(TRIM(CLEAN(SUBSTITUTE(P42,CHAR(160)," ")))))&gt;0,LEFT(UPPER(TRIM(P42)),10)&lt;&gt;"UNRESOLVED",ISERROR(MATCH(UPPER(TRIM(CLEAN(SUBSTITUTE(P42,CHAR(160)," ")))),Start!$H$6:$H$22,0))),"","Reviewer missing; ")&amp;IF(AND(ISNUMBER(R42),R42&gt;0,R42&lt;TODAY()+1),"","Review date missing/invalid/future; ")&amp;IF(AND(LEN(UPPER(TRIM(CLEAN(SUBSTITUTE(S42,CHAR(160)," ")))))&gt;0,LEFT(UPPER(TRIM(S42)),10)&lt;&gt;"UNRESOLVED",ISERROR(MATCH(UPPER(TRIM(CLEAN(SUBSTITUTE(S42,CHAR(160)," ")))),Start!$H$6:$H$22,0))),"","Review disposition missing; ")&amp;"")=0,"Documentation recorded; review required",IF(AND(LEN(UPPER(TRIM(CLEAN(SUBSTITUTE(M42,CHAR(160)," ")))))&gt;0,LEFT(UPPER(TRIM(M42)),10)&lt;&gt;"UNRESOLVED",ISERROR(MATCH(UPPER(TRIM(CLEAN(SUBSTITUTE(M42,CHAR(160)," ")))),Start!$H$6:$H$22,0))),"","Exclusion basis/evidence missing; ")&amp;IF(AND(LEN(UPPER(TRIM(CLEAN(SUBSTITUTE(P42,CHAR(160)," ")))))&gt;0,LEFT(UPPER(TRIM(P42)),10)&lt;&gt;"UNRESOLVED",ISERROR(MATCH(UPPER(TRIM(CLEAN(SUBSTITUTE(P42,CHAR(160)," ")))),Start!$H$6:$H$22,0))),"","Reviewer missing; ")&amp;IF(AND(ISNUMBER(R42),R42&gt;0,R42&lt;TODAY()+1),"","Review date missing/invalid/future; ")&amp;IF(AND(LEN(UPPER(TRIM(CLEAN(SUBSTITUTE(S42,CHAR(160)," ")))))&gt;0,LEFT(UPPER(TRIM(S42)),10)&lt;&gt;"UNRESOLVED",ISERROR(MATCH(UPPER(TRIM(CLEAN(SUBSTITUTE(S42,CHAR(160)," ")))),Start!$H$6:$H$22,0))),"","Review disposition missing; ")&amp;""),IF(OR(L42="Not examined",L42="Evidence requested"),"Examination pending",IF(LEN(IF(AND(LEN(UPPER(TRIM(CLEAN(SUBSTITUTE(D42,CHAR(160)," ")))))&gt;0,LEFT(UPPER(TRIM(D42)),10)&lt;&gt;"UNRESOLVED",ISERROR(MATCH(UPPER(TRIM(CLEAN(SUBSTITUTE(D42,CHAR(160)," ")))),Start!$H$6:$H$22,0))),"","Criterion missing; ")&amp;IF(AND(LEN(UPPER(TRIM(CLEAN(SUBSTITUTE(I42,CHAR(160)," ")))))&gt;0,LEFT(UPPER(TRIM(I42)),10)&lt;&gt;"UNRESOLVED",ISERROR(MATCH(UPPER(TRIM(CLEAN(SUBSTITUTE(I42,CHAR(160)," ")))),Start!$H$6:$H$22,0))),"","Population/period missing; ")&amp;IF(AND(LEN(UPPER(TRIM(CLEAN(SUBSTITUTE(J42,CHAR(160)," ")))))&gt;0,LEFT(UPPER(TRIM(J42)),10)&lt;&gt;"UNRESOLVED",ISERROR(MATCH(UPPER(TRIM(CLEAN(SUBSTITUTE(J42,CHAR(160)," ")))),Start!$H$6:$H$22,0))),"","Sample IDs/count missing; ")&amp;IF(AND(LEN(UPPER(TRIM(CLEAN(SUBSTITUTE(N42,CHAR(160)," ")))))&gt;0,LEFT(UPPER(TRIM(N42)),10)&lt;&gt;"UNRESOLVED",ISERROR(MATCH(UPPER(TRIM(CLEAN(SUBSTITUTE(N42,CHAR(160)," ")))),Start!$H$6:$H$22,0))),"","Sample rationale missing; ")&amp;IF(AND(LEN(UPPER(TRIM(CLEAN(SUBSTITUTE(K42,CHAR(160)," ")))))&gt;0,LEFT(UPPER(TRIM(K42)),10)&lt;&gt;"UNRESOLVED",ISERROR(MATCH(UPPER(TRIM(CLEAN(SUBSTITUTE(K42,CHAR(160)," ")))),Start!$H$6:$H$22,0))),"","Method missing; ")&amp;IF(AND(LEN(UPPER(TRIM(CLEAN(SUBSTITUTE(O42,CHAR(160)," ")))))&gt;0,LEFT(UPPER(TRIM(O42)),10)&lt;&gt;"UNRESOLVED",ISERROR(MATCH(UPPER(TRIM(CLEAN(SUBSTITUTE(O42,CHAR(160)," ")))),Start!$H$6:$H$22,0))),"","Observations missing; ")&amp;IF(AND(LEN(UPPER(TRIM(CLEAN(SUBSTITUTE(M42,CHAR(160)," ")))))&gt;0,LEFT(UPPER(TRIM(M42)),10)&lt;&gt;"UNRESOLVED",ISERROR(MATCH(UPPER(TRIM(CLEAN(SUBSTITUTE(M42,CHAR(160)," ")))),Start!$H$6:$H$22,0))),"","Evidence references missing; ")&amp;IF(AND(LEN(UPPER(TRIM(CLEAN(SUBSTITUTE(P42,CHAR(160)," ")))))&gt;0,LEFT(UPPER(TRIM(P42)),10)&lt;&gt;"UNRESOLVED",ISERROR(MATCH(UPPER(TRIM(CLEAN(SUBSTITUTE(P42,CHAR(160)," ")))),Start!$H$6:$H$22,0))),"","Reviewer missing; ")&amp;IF(AND(ISNUMBER(Q42),Q42&gt;0,Q42&lt;TODAY()+1),"","Execution date missing/invalid/future; ")&amp;IF(AND(ISNUMBER(R42),R42&gt;0,R42&lt;TODAY()+1),"","Review date missing/invalid/future; ")&amp;IF(AND(LEN(UPPER(TRIM(CLEAN(SUBSTITUTE(S42,CHAR(160)," ")))))&gt;0,LEFT(UPPER(TRIM(S42)),10)&lt;&gt;"UNRESOLVED",ISERROR(MATCH(UPPER(TRIM(CLEAN(SUBSTITUTE(S42,CHAR(160)," ")))),Start!$H$6:$H$22,0))),"","Review disposition missing; ")&amp;IF(AND(LEN(UPPER(TRIM(CLEAN(SUBSTITUTE(T42,CHAR(160)," ")))))&gt;0,LEFT(UPPER(TRIM(T42)),10)&lt;&gt;"UNRESOLVED",ISERROR(MATCH(UPPER(TRIM(CLEAN(SUBSTITUTE(T42,CHAR(160)," ")))),Start!$H$6:$H$22,0))),"","Permit or records-only basis missing; ")&amp;IF(AND(LEN(UPPER(TRIM(CLEAN(SUBSTITUTE(U42,CHAR(160)," ")))))&gt;0,LEFT(UPPER(TRIM(U42)),10)&lt;&gt;"UNRESOLVED",ISERROR(MATCH(UPPER(TRIM(CLEAN(SUBSTITUTE(U42,CHAR(160)," ")))),Start!$H$6:$H$22,0))),"","Actual examiner missing; ")&amp;IF(AND(ISNUMBER(Q42),ISNUMBER(R42),R42&lt;Q42),"Review precedes execution; ",""))=0,"Documentation recorded; review required",IF(AND(LEN(UPPER(TRIM(CLEAN(SUBSTITUTE(D42,CHAR(160)," ")))))&gt;0,LEFT(UPPER(TRIM(D42)),10)&lt;&gt;"UNRESOLVED",ISERROR(MATCH(UPPER(TRIM(CLEAN(SUBSTITUTE(D42,CHAR(160)," ")))),Start!$H$6:$H$22,0))),"","Criterion missing; ")&amp;IF(AND(LEN(UPPER(TRIM(CLEAN(SUBSTITUTE(I42,CHAR(160)," ")))))&gt;0,LEFT(UPPER(TRIM(I42)),10)&lt;&gt;"UNRESOLVED",ISERROR(MATCH(UPPER(TRIM(CLEAN(SUBSTITUTE(I42,CHAR(160)," ")))),Start!$H$6:$H$22,0))),"","Population/period missing; ")&amp;IF(AND(LEN(UPPER(TRIM(CLEAN(SUBSTITUTE(J42,CHAR(160)," ")))))&gt;0,LEFT(UPPER(TRIM(J42)),10)&lt;&gt;"UNRESOLVED",ISERROR(MATCH(UPPER(TRIM(CLEAN(SUBSTITUTE(J42,CHAR(160)," ")))),Start!$H$6:$H$22,0))),"","Sample IDs/count missing; ")&amp;IF(AND(LEN(UPPER(TRIM(CLEAN(SUBSTITUTE(N42,CHAR(160)," ")))))&gt;0,LEFT(UPPER(TRIM(N42)),10)&lt;&gt;"UNRESOLVED",ISERROR(MATCH(UPPER(TRIM(CLEAN(SUBSTITUTE(N42,CHAR(160)," ")))),Start!$H$6:$H$22,0))),"","Sample rationale missing; ")&amp;IF(AND(LEN(UPPER(TRIM(CLEAN(SUBSTITUTE(K42,CHAR(160)," ")))))&gt;0,LEFT(UPPER(TRIM(K42)),10)&lt;&gt;"UNRESOLVED",ISERROR(MATCH(UPPER(TRIM(CLEAN(SUBSTITUTE(K42,CHAR(160)," ")))),Start!$H$6:$H$22,0))),"","Method missing; ")&amp;IF(AND(LEN(UPPER(TRIM(CLEAN(SUBSTITUTE(O42,CHAR(160)," ")))))&gt;0,LEFT(UPPER(TRIM(O42)),10)&lt;&gt;"UNRESOLVED",ISERROR(MATCH(UPPER(TRIM(CLEAN(SUBSTITUTE(O42,CHAR(160)," ")))),Start!$H$6:$H$22,0))),"","Observations missing; ")&amp;IF(AND(LEN(UPPER(TRIM(CLEAN(SUBSTITUTE(M42,CHAR(160)," ")))))&gt;0,LEFT(UPPER(TRIM(M42)),10)&lt;&gt;"UNRESOLVED",ISERROR(MATCH(UPPER(TRIM(CLEAN(SUBSTITUTE(M42,CHAR(160)," ")))),Start!$H$6:$H$22,0))),"","Evidence references missing; ")&amp;IF(AND(LEN(UPPER(TRIM(CLEAN(SUBSTITUTE(P42,CHAR(160)," ")))))&gt;0,LEFT(UPPER(TRIM(P42)),10)&lt;&gt;"UNRESOLVED",ISERROR(MATCH(UPPER(TRIM(CLEAN(SUBSTITUTE(P42,CHAR(160)," ")))),Start!$H$6:$H$22,0))),"","Reviewer missing; ")&amp;IF(AND(ISNUMBER(Q42),Q42&gt;0,Q42&lt;TODAY()+1),"","Execution date missing/invalid/future; ")&amp;IF(AND(ISNUMBER(R42),R42&gt;0,R42&lt;TODAY()+1),"","Review date missing/invalid/future; ")&amp;IF(AND(LEN(UPPER(TRIM(CLEAN(SUBSTITUTE(S42,CHAR(160)," ")))))&gt;0,LEFT(UPPER(TRIM(S42)),10)&lt;&gt;"UNRESOLVED",ISERROR(MATCH(UPPER(TRIM(CLEAN(SUBSTITUTE(S42,CHAR(160)," ")))),Start!$H$6:$H$22,0))),"","Review disposition missing; ")&amp;IF(AND(LEN(UPPER(TRIM(CLEAN(SUBSTITUTE(T42,CHAR(160)," ")))))&gt;0,LEFT(UPPER(TRIM(T42)),10)&lt;&gt;"UNRESOLVED",ISERROR(MATCH(UPPER(TRIM(CLEAN(SUBSTITUTE(T42,CHAR(160)," ")))),Start!$H$6:$H$22,0))),"","Permit or records-only basis missing; ")&amp;IF(AND(LEN(UPPER(TRIM(CLEAN(SUBSTITUTE(U42,CHAR(160)," ")))))&gt;0,LEFT(UPPER(TRIM(U42)),10)&lt;&gt;"UNRESOLVED",ISERROR(MATCH(UPPER(TRIM(CLEAN(SUBSTITUTE(U42,CHAR(160)," ")))),Start!$H$6:$H$22,0))),"","Actual examiner missing; ")&amp;IF(AND(ISNUMBER(Q42),ISNUMBER(R42),R42&lt;Q42),"Review precedes execution; ","")))),"Invalid status; use a listed value")</f>
        <v>Examination pending</v>
      </c>
    </row>
    <row r="43" ht="55" customHeight="1">
      <c r="A43" s="56" t="str">
        <v>P16</v>
      </c>
      <c r="B43" s="56" t="str">
        <v>PSC</v>
      </c>
      <c r="C43" s="56" t="str">
        <v>Encryption and approved alternatives</v>
      </c>
      <c r="D43" s="56" t="str">
        <v>P01 1200.15</v>
      </c>
      <c r="E43" s="56" t="inlineStr">
        <is>
          <t xml:space="preserve">Map NPI at rest and in external transit. Inspect effective encryption or documented infeasibility and CISO approved compensating controls. Verify at least yearly feasibility/effectiveness review when alternatives are used.</t>
        </is>
      </c>
      <c r="F43" s="56" t="str">
        <v>Data flow, configurations, approved alternatives and annual review</v>
      </c>
      <c r="G43" s="56" t="inlineStr">
        <is>
          <t xml:space="preserve">DFS transit encryption requirements stand on their own terms.</t>
        </is>
      </c>
      <c r="H43" s="56" t="str">
        <v>Technical lead</v>
      </c>
      <c r="I43" s="61"/>
      <c r="J43" s="61"/>
      <c r="K43" s="61"/>
      <c r="L43" s="61" t="str">
        <v>Not examined</v>
      </c>
      <c r="M43" s="61"/>
      <c r="N43" s="61"/>
      <c r="O43" s="61"/>
      <c r="P43" s="61"/>
      <c r="Q43" s="62"/>
      <c r="R43" s="62"/>
      <c r="S43" s="61"/>
      <c r="T43" s="61"/>
      <c r="U43" s="61" t="str"/>
      <c r="V43" s="63" t="str">
        <f>IF(OR(EXACT(L43,"Not examined"),EXACT(L43,"Evidence requested"),EXACT(L43,"Supported"),EXACT(L43,"Exception found"),EXACT(L43,"Not applicable with basis")),IF(L43="Not applicable with basis",IF(LEN(IF(AND(LEN(UPPER(TRIM(CLEAN(SUBSTITUTE(M43,CHAR(160)," ")))))&gt;0,LEFT(UPPER(TRIM(M43)),10)&lt;&gt;"UNRESOLVED",ISERROR(MATCH(UPPER(TRIM(CLEAN(SUBSTITUTE(M43,CHAR(160)," ")))),Start!$H$6:$H$22,0))),"","Exclusion basis/evidence missing; ")&amp;IF(AND(LEN(UPPER(TRIM(CLEAN(SUBSTITUTE(P43,CHAR(160)," ")))))&gt;0,LEFT(UPPER(TRIM(P43)),10)&lt;&gt;"UNRESOLVED",ISERROR(MATCH(UPPER(TRIM(CLEAN(SUBSTITUTE(P43,CHAR(160)," ")))),Start!$H$6:$H$22,0))),"","Reviewer missing; ")&amp;IF(AND(ISNUMBER(R43),R43&gt;0,R43&lt;TODAY()+1),"","Review date missing/invalid/future; ")&amp;IF(AND(LEN(UPPER(TRIM(CLEAN(SUBSTITUTE(S43,CHAR(160)," ")))))&gt;0,LEFT(UPPER(TRIM(S43)),10)&lt;&gt;"UNRESOLVED",ISERROR(MATCH(UPPER(TRIM(CLEAN(SUBSTITUTE(S43,CHAR(160)," ")))),Start!$H$6:$H$22,0))),"","Review disposition missing; ")&amp;"")=0,"Documentation recorded; review required",IF(AND(LEN(UPPER(TRIM(CLEAN(SUBSTITUTE(M43,CHAR(160)," ")))))&gt;0,LEFT(UPPER(TRIM(M43)),10)&lt;&gt;"UNRESOLVED",ISERROR(MATCH(UPPER(TRIM(CLEAN(SUBSTITUTE(M43,CHAR(160)," ")))),Start!$H$6:$H$22,0))),"","Exclusion basis/evidence missing; ")&amp;IF(AND(LEN(UPPER(TRIM(CLEAN(SUBSTITUTE(P43,CHAR(160)," ")))))&gt;0,LEFT(UPPER(TRIM(P43)),10)&lt;&gt;"UNRESOLVED",ISERROR(MATCH(UPPER(TRIM(CLEAN(SUBSTITUTE(P43,CHAR(160)," ")))),Start!$H$6:$H$22,0))),"","Reviewer missing; ")&amp;IF(AND(ISNUMBER(R43),R43&gt;0,R43&lt;TODAY()+1),"","Review date missing/invalid/future; ")&amp;IF(AND(LEN(UPPER(TRIM(CLEAN(SUBSTITUTE(S43,CHAR(160)," ")))))&gt;0,LEFT(UPPER(TRIM(S43)),10)&lt;&gt;"UNRESOLVED",ISERROR(MATCH(UPPER(TRIM(CLEAN(SUBSTITUTE(S43,CHAR(160)," ")))),Start!$H$6:$H$22,0))),"","Review disposition missing; ")&amp;""),IF(OR(L43="Not examined",L43="Evidence requested"),"Examination pending",IF(LEN(IF(AND(LEN(UPPER(TRIM(CLEAN(SUBSTITUTE(D43,CHAR(160)," ")))))&gt;0,LEFT(UPPER(TRIM(D43)),10)&lt;&gt;"UNRESOLVED",ISERROR(MATCH(UPPER(TRIM(CLEAN(SUBSTITUTE(D43,CHAR(160)," ")))),Start!$H$6:$H$22,0))),"","Criterion missing; ")&amp;IF(AND(LEN(UPPER(TRIM(CLEAN(SUBSTITUTE(I43,CHAR(160)," ")))))&gt;0,LEFT(UPPER(TRIM(I43)),10)&lt;&gt;"UNRESOLVED",ISERROR(MATCH(UPPER(TRIM(CLEAN(SUBSTITUTE(I43,CHAR(160)," ")))),Start!$H$6:$H$22,0))),"","Population/period missing; ")&amp;IF(AND(LEN(UPPER(TRIM(CLEAN(SUBSTITUTE(J43,CHAR(160)," ")))))&gt;0,LEFT(UPPER(TRIM(J43)),10)&lt;&gt;"UNRESOLVED",ISERROR(MATCH(UPPER(TRIM(CLEAN(SUBSTITUTE(J43,CHAR(160)," ")))),Start!$H$6:$H$22,0))),"","Sample IDs/count missing; ")&amp;IF(AND(LEN(UPPER(TRIM(CLEAN(SUBSTITUTE(N43,CHAR(160)," ")))))&gt;0,LEFT(UPPER(TRIM(N43)),10)&lt;&gt;"UNRESOLVED",ISERROR(MATCH(UPPER(TRIM(CLEAN(SUBSTITUTE(N43,CHAR(160)," ")))),Start!$H$6:$H$22,0))),"","Sample rationale missing; ")&amp;IF(AND(LEN(UPPER(TRIM(CLEAN(SUBSTITUTE(K43,CHAR(160)," ")))))&gt;0,LEFT(UPPER(TRIM(K43)),10)&lt;&gt;"UNRESOLVED",ISERROR(MATCH(UPPER(TRIM(CLEAN(SUBSTITUTE(K43,CHAR(160)," ")))),Start!$H$6:$H$22,0))),"","Method missing; ")&amp;IF(AND(LEN(UPPER(TRIM(CLEAN(SUBSTITUTE(O43,CHAR(160)," ")))))&gt;0,LEFT(UPPER(TRIM(O43)),10)&lt;&gt;"UNRESOLVED",ISERROR(MATCH(UPPER(TRIM(CLEAN(SUBSTITUTE(O43,CHAR(160)," ")))),Start!$H$6:$H$22,0))),"","Observations missing; ")&amp;IF(AND(LEN(UPPER(TRIM(CLEAN(SUBSTITUTE(M43,CHAR(160)," ")))))&gt;0,LEFT(UPPER(TRIM(M43)),10)&lt;&gt;"UNRESOLVED",ISERROR(MATCH(UPPER(TRIM(CLEAN(SUBSTITUTE(M43,CHAR(160)," ")))),Start!$H$6:$H$22,0))),"","Evidence references missing; ")&amp;IF(AND(LEN(UPPER(TRIM(CLEAN(SUBSTITUTE(P43,CHAR(160)," ")))))&gt;0,LEFT(UPPER(TRIM(P43)),10)&lt;&gt;"UNRESOLVED",ISERROR(MATCH(UPPER(TRIM(CLEAN(SUBSTITUTE(P43,CHAR(160)," ")))),Start!$H$6:$H$22,0))),"","Reviewer missing; ")&amp;IF(AND(ISNUMBER(Q43),Q43&gt;0,Q43&lt;TODAY()+1),"","Execution date missing/invalid/future; ")&amp;IF(AND(ISNUMBER(R43),R43&gt;0,R43&lt;TODAY()+1),"","Review date missing/invalid/future; ")&amp;IF(AND(LEN(UPPER(TRIM(CLEAN(SUBSTITUTE(S43,CHAR(160)," ")))))&gt;0,LEFT(UPPER(TRIM(S43)),10)&lt;&gt;"UNRESOLVED",ISERROR(MATCH(UPPER(TRIM(CLEAN(SUBSTITUTE(S43,CHAR(160)," ")))),Start!$H$6:$H$22,0))),"","Review disposition missing; ")&amp;IF(AND(LEN(UPPER(TRIM(CLEAN(SUBSTITUTE(T43,CHAR(160)," ")))))&gt;0,LEFT(UPPER(TRIM(T43)),10)&lt;&gt;"UNRESOLVED",ISERROR(MATCH(UPPER(TRIM(CLEAN(SUBSTITUTE(T43,CHAR(160)," ")))),Start!$H$6:$H$22,0))),"","Permit or records-only basis missing; ")&amp;IF(AND(LEN(UPPER(TRIM(CLEAN(SUBSTITUTE(U43,CHAR(160)," ")))))&gt;0,LEFT(UPPER(TRIM(U43)),10)&lt;&gt;"UNRESOLVED",ISERROR(MATCH(UPPER(TRIM(CLEAN(SUBSTITUTE(U43,CHAR(160)," ")))),Start!$H$6:$H$22,0))),"","Actual examiner missing; ")&amp;IF(AND(ISNUMBER(Q43),ISNUMBER(R43),R43&lt;Q43),"Review precedes execution; ",""))=0,"Documentation recorded; review required",IF(AND(LEN(UPPER(TRIM(CLEAN(SUBSTITUTE(D43,CHAR(160)," ")))))&gt;0,LEFT(UPPER(TRIM(D43)),10)&lt;&gt;"UNRESOLVED",ISERROR(MATCH(UPPER(TRIM(CLEAN(SUBSTITUTE(D43,CHAR(160)," ")))),Start!$H$6:$H$22,0))),"","Criterion missing; ")&amp;IF(AND(LEN(UPPER(TRIM(CLEAN(SUBSTITUTE(I43,CHAR(160)," ")))))&gt;0,LEFT(UPPER(TRIM(I43)),10)&lt;&gt;"UNRESOLVED",ISERROR(MATCH(UPPER(TRIM(CLEAN(SUBSTITUTE(I43,CHAR(160)," ")))),Start!$H$6:$H$22,0))),"","Population/period missing; ")&amp;IF(AND(LEN(UPPER(TRIM(CLEAN(SUBSTITUTE(J43,CHAR(160)," ")))))&gt;0,LEFT(UPPER(TRIM(J43)),10)&lt;&gt;"UNRESOLVED",ISERROR(MATCH(UPPER(TRIM(CLEAN(SUBSTITUTE(J43,CHAR(160)," ")))),Start!$H$6:$H$22,0))),"","Sample IDs/count missing; ")&amp;IF(AND(LEN(UPPER(TRIM(CLEAN(SUBSTITUTE(N43,CHAR(160)," ")))))&gt;0,LEFT(UPPER(TRIM(N43)),10)&lt;&gt;"UNRESOLVED",ISERROR(MATCH(UPPER(TRIM(CLEAN(SUBSTITUTE(N43,CHAR(160)," ")))),Start!$H$6:$H$22,0))),"","Sample rationale missing; ")&amp;IF(AND(LEN(UPPER(TRIM(CLEAN(SUBSTITUTE(K43,CHAR(160)," ")))))&gt;0,LEFT(UPPER(TRIM(K43)),10)&lt;&gt;"UNRESOLVED",ISERROR(MATCH(UPPER(TRIM(CLEAN(SUBSTITUTE(K43,CHAR(160)," ")))),Start!$H$6:$H$22,0))),"","Method missing; ")&amp;IF(AND(LEN(UPPER(TRIM(CLEAN(SUBSTITUTE(O43,CHAR(160)," ")))))&gt;0,LEFT(UPPER(TRIM(O43)),10)&lt;&gt;"UNRESOLVED",ISERROR(MATCH(UPPER(TRIM(CLEAN(SUBSTITUTE(O43,CHAR(160)," ")))),Start!$H$6:$H$22,0))),"","Observations missing; ")&amp;IF(AND(LEN(UPPER(TRIM(CLEAN(SUBSTITUTE(M43,CHAR(160)," ")))))&gt;0,LEFT(UPPER(TRIM(M43)),10)&lt;&gt;"UNRESOLVED",ISERROR(MATCH(UPPER(TRIM(CLEAN(SUBSTITUTE(M43,CHAR(160)," ")))),Start!$H$6:$H$22,0))),"","Evidence references missing; ")&amp;IF(AND(LEN(UPPER(TRIM(CLEAN(SUBSTITUTE(P43,CHAR(160)," ")))))&gt;0,LEFT(UPPER(TRIM(P43)),10)&lt;&gt;"UNRESOLVED",ISERROR(MATCH(UPPER(TRIM(CLEAN(SUBSTITUTE(P43,CHAR(160)," ")))),Start!$H$6:$H$22,0))),"","Reviewer missing; ")&amp;IF(AND(ISNUMBER(Q43),Q43&gt;0,Q43&lt;TODAY()+1),"","Execution date missing/invalid/future; ")&amp;IF(AND(ISNUMBER(R43),R43&gt;0,R43&lt;TODAY()+1),"","Review date missing/invalid/future; ")&amp;IF(AND(LEN(UPPER(TRIM(CLEAN(SUBSTITUTE(S43,CHAR(160)," ")))))&gt;0,LEFT(UPPER(TRIM(S43)),10)&lt;&gt;"UNRESOLVED",ISERROR(MATCH(UPPER(TRIM(CLEAN(SUBSTITUTE(S43,CHAR(160)," ")))),Start!$H$6:$H$22,0))),"","Review disposition missing; ")&amp;IF(AND(LEN(UPPER(TRIM(CLEAN(SUBSTITUTE(T43,CHAR(160)," ")))))&gt;0,LEFT(UPPER(TRIM(T43)),10)&lt;&gt;"UNRESOLVED",ISERROR(MATCH(UPPER(TRIM(CLEAN(SUBSTITUTE(T43,CHAR(160)," ")))),Start!$H$6:$H$22,0))),"","Permit or records-only basis missing; ")&amp;IF(AND(LEN(UPPER(TRIM(CLEAN(SUBSTITUTE(U43,CHAR(160)," ")))))&gt;0,LEFT(UPPER(TRIM(U43)),10)&lt;&gt;"UNRESOLVED",ISERROR(MATCH(UPPER(TRIM(CLEAN(SUBSTITUTE(U43,CHAR(160)," ")))),Start!$H$6:$H$22,0))),"","Actual examiner missing; ")&amp;IF(AND(ISNUMBER(Q43),ISNUMBER(R43),R43&lt;Q43),"Review precedes execution; ","")))),"Invalid status; use a listed value")</f>
        <v>Examination pending</v>
      </c>
    </row>
    <row r="44" ht="40" customHeight="1">
      <c r="A44" s="58" t="str">
        <v>D10</v>
      </c>
      <c r="B44" s="58" t="str">
        <v>DFS</v>
      </c>
      <c r="C44" s="58" t="str">
        <v>Qualified personnel and intelligence</v>
      </c>
      <c r="D44" s="58" t="str">
        <v>D01 500.10</v>
      </c>
      <c r="E44" s="58" t="str">
        <v>Inspect qualified staffing/oversight of cybersecurity functions, current knowledge and training. Reconcile outsourced roles with retained entity responsibilities.</v>
      </c>
      <c r="F44" s="58" t="str">
        <v>Role competence, training, supplier agreement and oversight records</v>
      </c>
      <c r="G44" s="58" t="str">
        <v>Exemptions and actual function boundaries are evidenced.</v>
      </c>
      <c r="H44" s="58" t="str">
        <v>CISO</v>
      </c>
      <c r="I44" s="61"/>
      <c r="J44" s="61"/>
      <c r="K44" s="61"/>
      <c r="L44" s="61" t="str">
        <v>Not examined</v>
      </c>
      <c r="M44" s="61"/>
      <c r="N44" s="61"/>
      <c r="O44" s="61"/>
      <c r="P44" s="61"/>
      <c r="Q44" s="62"/>
      <c r="R44" s="62"/>
      <c r="S44" s="61"/>
      <c r="T44" s="61"/>
      <c r="U44" s="61" t="str"/>
      <c r="V44" s="63" t="str">
        <f>IF(OR(EXACT(L44,"Not examined"),EXACT(L44,"Evidence requested"),EXACT(L44,"Supported"),EXACT(L44,"Exception found"),EXACT(L44,"Not applicable with basis")),IF(L44="Not applicable with basis",IF(LEN(IF(AND(LEN(UPPER(TRIM(CLEAN(SUBSTITUTE(M44,CHAR(160)," ")))))&gt;0,LEFT(UPPER(TRIM(M44)),10)&lt;&gt;"UNRESOLVED",ISERROR(MATCH(UPPER(TRIM(CLEAN(SUBSTITUTE(M44,CHAR(160)," ")))),Start!$H$6:$H$22,0))),"","Exclusion basis/evidence missing; ")&amp;IF(AND(LEN(UPPER(TRIM(CLEAN(SUBSTITUTE(P44,CHAR(160)," ")))))&gt;0,LEFT(UPPER(TRIM(P44)),10)&lt;&gt;"UNRESOLVED",ISERROR(MATCH(UPPER(TRIM(CLEAN(SUBSTITUTE(P44,CHAR(160)," ")))),Start!$H$6:$H$22,0))),"","Reviewer missing; ")&amp;IF(AND(ISNUMBER(R44),R44&gt;0,R44&lt;TODAY()+1),"","Review date missing/invalid/future; ")&amp;IF(AND(LEN(UPPER(TRIM(CLEAN(SUBSTITUTE(S44,CHAR(160)," ")))))&gt;0,LEFT(UPPER(TRIM(S44)),10)&lt;&gt;"UNRESOLVED",ISERROR(MATCH(UPPER(TRIM(CLEAN(SUBSTITUTE(S44,CHAR(160)," ")))),Start!$H$6:$H$22,0))),"","Review disposition missing; ")&amp;"")=0,"Documentation recorded; review required",IF(AND(LEN(UPPER(TRIM(CLEAN(SUBSTITUTE(M44,CHAR(160)," ")))))&gt;0,LEFT(UPPER(TRIM(M44)),10)&lt;&gt;"UNRESOLVED",ISERROR(MATCH(UPPER(TRIM(CLEAN(SUBSTITUTE(M44,CHAR(160)," ")))),Start!$H$6:$H$22,0))),"","Exclusion basis/evidence missing; ")&amp;IF(AND(LEN(UPPER(TRIM(CLEAN(SUBSTITUTE(P44,CHAR(160)," ")))))&gt;0,LEFT(UPPER(TRIM(P44)),10)&lt;&gt;"UNRESOLVED",ISERROR(MATCH(UPPER(TRIM(CLEAN(SUBSTITUTE(P44,CHAR(160)," ")))),Start!$H$6:$H$22,0))),"","Reviewer missing; ")&amp;IF(AND(ISNUMBER(R44),R44&gt;0,R44&lt;TODAY()+1),"","Review date missing/invalid/future; ")&amp;IF(AND(LEN(UPPER(TRIM(CLEAN(SUBSTITUTE(S44,CHAR(160)," ")))))&gt;0,LEFT(UPPER(TRIM(S44)),10)&lt;&gt;"UNRESOLVED",ISERROR(MATCH(UPPER(TRIM(CLEAN(SUBSTITUTE(S44,CHAR(160)," ")))),Start!$H$6:$H$22,0))),"","Review disposition missing; ")&amp;""),IF(OR(L44="Not examined",L44="Evidence requested"),"Examination pending",IF(LEN(IF(AND(LEN(UPPER(TRIM(CLEAN(SUBSTITUTE(D44,CHAR(160)," ")))))&gt;0,LEFT(UPPER(TRIM(D44)),10)&lt;&gt;"UNRESOLVED",ISERROR(MATCH(UPPER(TRIM(CLEAN(SUBSTITUTE(D44,CHAR(160)," ")))),Start!$H$6:$H$22,0))),"","Criterion missing; ")&amp;IF(AND(LEN(UPPER(TRIM(CLEAN(SUBSTITUTE(I44,CHAR(160)," ")))))&gt;0,LEFT(UPPER(TRIM(I44)),10)&lt;&gt;"UNRESOLVED",ISERROR(MATCH(UPPER(TRIM(CLEAN(SUBSTITUTE(I44,CHAR(160)," ")))),Start!$H$6:$H$22,0))),"","Population/period missing; ")&amp;IF(AND(LEN(UPPER(TRIM(CLEAN(SUBSTITUTE(J44,CHAR(160)," ")))))&gt;0,LEFT(UPPER(TRIM(J44)),10)&lt;&gt;"UNRESOLVED",ISERROR(MATCH(UPPER(TRIM(CLEAN(SUBSTITUTE(J44,CHAR(160)," ")))),Start!$H$6:$H$22,0))),"","Sample IDs/count missing; ")&amp;IF(AND(LEN(UPPER(TRIM(CLEAN(SUBSTITUTE(N44,CHAR(160)," ")))))&gt;0,LEFT(UPPER(TRIM(N44)),10)&lt;&gt;"UNRESOLVED",ISERROR(MATCH(UPPER(TRIM(CLEAN(SUBSTITUTE(N44,CHAR(160)," ")))),Start!$H$6:$H$22,0))),"","Sample rationale missing; ")&amp;IF(AND(LEN(UPPER(TRIM(CLEAN(SUBSTITUTE(K44,CHAR(160)," ")))))&gt;0,LEFT(UPPER(TRIM(K44)),10)&lt;&gt;"UNRESOLVED",ISERROR(MATCH(UPPER(TRIM(CLEAN(SUBSTITUTE(K44,CHAR(160)," ")))),Start!$H$6:$H$22,0))),"","Method missing; ")&amp;IF(AND(LEN(UPPER(TRIM(CLEAN(SUBSTITUTE(O44,CHAR(160)," ")))))&gt;0,LEFT(UPPER(TRIM(O44)),10)&lt;&gt;"UNRESOLVED",ISERROR(MATCH(UPPER(TRIM(CLEAN(SUBSTITUTE(O44,CHAR(160)," ")))),Start!$H$6:$H$22,0))),"","Observations missing; ")&amp;IF(AND(LEN(UPPER(TRIM(CLEAN(SUBSTITUTE(M44,CHAR(160)," ")))))&gt;0,LEFT(UPPER(TRIM(M44)),10)&lt;&gt;"UNRESOLVED",ISERROR(MATCH(UPPER(TRIM(CLEAN(SUBSTITUTE(M44,CHAR(160)," ")))),Start!$H$6:$H$22,0))),"","Evidence references missing; ")&amp;IF(AND(LEN(UPPER(TRIM(CLEAN(SUBSTITUTE(P44,CHAR(160)," ")))))&gt;0,LEFT(UPPER(TRIM(P44)),10)&lt;&gt;"UNRESOLVED",ISERROR(MATCH(UPPER(TRIM(CLEAN(SUBSTITUTE(P44,CHAR(160)," ")))),Start!$H$6:$H$22,0))),"","Reviewer missing; ")&amp;IF(AND(ISNUMBER(Q44),Q44&gt;0,Q44&lt;TODAY()+1),"","Execution date missing/invalid/future; ")&amp;IF(AND(ISNUMBER(R44),R44&gt;0,R44&lt;TODAY()+1),"","Review date missing/invalid/future; ")&amp;IF(AND(LEN(UPPER(TRIM(CLEAN(SUBSTITUTE(S44,CHAR(160)," ")))))&gt;0,LEFT(UPPER(TRIM(S44)),10)&lt;&gt;"UNRESOLVED",ISERROR(MATCH(UPPER(TRIM(CLEAN(SUBSTITUTE(S44,CHAR(160)," ")))),Start!$H$6:$H$22,0))),"","Review disposition missing; ")&amp;IF(AND(LEN(UPPER(TRIM(CLEAN(SUBSTITUTE(T44,CHAR(160)," ")))))&gt;0,LEFT(UPPER(TRIM(T44)),10)&lt;&gt;"UNRESOLVED",ISERROR(MATCH(UPPER(TRIM(CLEAN(SUBSTITUTE(T44,CHAR(160)," ")))),Start!$H$6:$H$22,0))),"","Permit or records-only basis missing; ")&amp;IF(AND(LEN(UPPER(TRIM(CLEAN(SUBSTITUTE(U44,CHAR(160)," ")))))&gt;0,LEFT(UPPER(TRIM(U44)),10)&lt;&gt;"UNRESOLVED",ISERROR(MATCH(UPPER(TRIM(CLEAN(SUBSTITUTE(U44,CHAR(160)," ")))),Start!$H$6:$H$22,0))),"","Actual examiner missing; ")&amp;IF(AND(ISNUMBER(Q44),ISNUMBER(R44),R44&lt;Q44),"Review precedes execution; ",""))=0,"Documentation recorded; review required",IF(AND(LEN(UPPER(TRIM(CLEAN(SUBSTITUTE(D44,CHAR(160)," ")))))&gt;0,LEFT(UPPER(TRIM(D44)),10)&lt;&gt;"UNRESOLVED",ISERROR(MATCH(UPPER(TRIM(CLEAN(SUBSTITUTE(D44,CHAR(160)," ")))),Start!$H$6:$H$22,0))),"","Criterion missing; ")&amp;IF(AND(LEN(UPPER(TRIM(CLEAN(SUBSTITUTE(I44,CHAR(160)," ")))))&gt;0,LEFT(UPPER(TRIM(I44)),10)&lt;&gt;"UNRESOLVED",ISERROR(MATCH(UPPER(TRIM(CLEAN(SUBSTITUTE(I44,CHAR(160)," ")))),Start!$H$6:$H$22,0))),"","Population/period missing; ")&amp;IF(AND(LEN(UPPER(TRIM(CLEAN(SUBSTITUTE(J44,CHAR(160)," ")))))&gt;0,LEFT(UPPER(TRIM(J44)),10)&lt;&gt;"UNRESOLVED",ISERROR(MATCH(UPPER(TRIM(CLEAN(SUBSTITUTE(J44,CHAR(160)," ")))),Start!$H$6:$H$22,0))),"","Sample IDs/count missing; ")&amp;IF(AND(LEN(UPPER(TRIM(CLEAN(SUBSTITUTE(N44,CHAR(160)," ")))))&gt;0,LEFT(UPPER(TRIM(N44)),10)&lt;&gt;"UNRESOLVED",ISERROR(MATCH(UPPER(TRIM(CLEAN(SUBSTITUTE(N44,CHAR(160)," ")))),Start!$H$6:$H$22,0))),"","Sample rationale missing; ")&amp;IF(AND(LEN(UPPER(TRIM(CLEAN(SUBSTITUTE(K44,CHAR(160)," ")))))&gt;0,LEFT(UPPER(TRIM(K44)),10)&lt;&gt;"UNRESOLVED",ISERROR(MATCH(UPPER(TRIM(CLEAN(SUBSTITUTE(K44,CHAR(160)," ")))),Start!$H$6:$H$22,0))),"","Method missing; ")&amp;IF(AND(LEN(UPPER(TRIM(CLEAN(SUBSTITUTE(O44,CHAR(160)," ")))))&gt;0,LEFT(UPPER(TRIM(O44)),10)&lt;&gt;"UNRESOLVED",ISERROR(MATCH(UPPER(TRIM(CLEAN(SUBSTITUTE(O44,CHAR(160)," ")))),Start!$H$6:$H$22,0))),"","Observations missing; ")&amp;IF(AND(LEN(UPPER(TRIM(CLEAN(SUBSTITUTE(M44,CHAR(160)," ")))))&gt;0,LEFT(UPPER(TRIM(M44)),10)&lt;&gt;"UNRESOLVED",ISERROR(MATCH(UPPER(TRIM(CLEAN(SUBSTITUTE(M44,CHAR(160)," ")))),Start!$H$6:$H$22,0))),"","Evidence references missing; ")&amp;IF(AND(LEN(UPPER(TRIM(CLEAN(SUBSTITUTE(P44,CHAR(160)," ")))))&gt;0,LEFT(UPPER(TRIM(P44)),10)&lt;&gt;"UNRESOLVED",ISERROR(MATCH(UPPER(TRIM(CLEAN(SUBSTITUTE(P44,CHAR(160)," ")))),Start!$H$6:$H$22,0))),"","Reviewer missing; ")&amp;IF(AND(ISNUMBER(Q44),Q44&gt;0,Q44&lt;TODAY()+1),"","Execution date missing/invalid/future; ")&amp;IF(AND(ISNUMBER(R44),R44&gt;0,R44&lt;TODAY()+1),"","Review date missing/invalid/future; ")&amp;IF(AND(LEN(UPPER(TRIM(CLEAN(SUBSTITUTE(S44,CHAR(160)," ")))))&gt;0,LEFT(UPPER(TRIM(S44)),10)&lt;&gt;"UNRESOLVED",ISERROR(MATCH(UPPER(TRIM(CLEAN(SUBSTITUTE(S44,CHAR(160)," ")))),Start!$H$6:$H$22,0))),"","Review disposition missing; ")&amp;IF(AND(LEN(UPPER(TRIM(CLEAN(SUBSTITUTE(T44,CHAR(160)," ")))))&gt;0,LEFT(UPPER(TRIM(T44)),10)&lt;&gt;"UNRESOLVED",ISERROR(MATCH(UPPER(TRIM(CLEAN(SUBSTITUTE(T44,CHAR(160)," ")))),Start!$H$6:$H$22,0))),"","Permit or records-only basis missing; ")&amp;IF(AND(LEN(UPPER(TRIM(CLEAN(SUBSTITUTE(U44,CHAR(160)," ")))))&gt;0,LEFT(UPPER(TRIM(U44)),10)&lt;&gt;"UNRESOLVED",ISERROR(MATCH(UPPER(TRIM(CLEAN(SUBSTITUTE(U44,CHAR(160)," ")))),Start!$H$6:$H$22,0))),"","Actual examiner missing; ")&amp;IF(AND(ISNUMBER(Q44),ISNUMBER(R44),R44&lt;Q44),"Review precedes execution; ","")))),"Invalid status; use a listed value")</f>
        <v>Examination pending</v>
      </c>
    </row>
    <row r="45" ht="55" customHeight="1">
      <c r="A45" s="56" t="str">
        <v>D11</v>
      </c>
      <c r="B45" s="56" t="str">
        <v>DFS</v>
      </c>
      <c r="C45" s="56" t="str">
        <v>Regulator access and electronic submission</v>
      </c>
      <c r="D45" s="56" t="str">
        <v>D01 500.18,500.24</v>
      </c>
      <c r="E45" s="56" t="inlineStr">
        <is>
          <t xml:space="preserve">Verify authorized electronic filing channels, retained submission receipts and any written superintendent approved exemption. Demonstrate controlled retrieval of relevant examination records without exposing secrets.</t>
        </is>
      </c>
      <c r="F45" s="56" t="str">
        <v>Filing procedures, authorizations, receipts and written exceptions</v>
      </c>
      <c r="G45" s="56" t="str">
        <v>No filing or exemption inferred from generating this workbook.</v>
      </c>
      <c r="H45" s="56" t="str">
        <v>Compliance owner</v>
      </c>
      <c r="I45" s="61"/>
      <c r="J45" s="61"/>
      <c r="K45" s="61"/>
      <c r="L45" s="61" t="str">
        <v>Not examined</v>
      </c>
      <c r="M45" s="61"/>
      <c r="N45" s="61"/>
      <c r="O45" s="61"/>
      <c r="P45" s="61"/>
      <c r="Q45" s="62"/>
      <c r="R45" s="62"/>
      <c r="S45" s="61"/>
      <c r="T45" s="61"/>
      <c r="U45" s="61" t="str"/>
      <c r="V45" s="63" t="str">
        <f>IF(OR(EXACT(L45,"Not examined"),EXACT(L45,"Evidence requested"),EXACT(L45,"Supported"),EXACT(L45,"Exception found"),EXACT(L45,"Not applicable with basis")),IF(L45="Not applicable with basis",IF(LEN(IF(AND(LEN(UPPER(TRIM(CLEAN(SUBSTITUTE(M45,CHAR(160)," ")))))&gt;0,LEFT(UPPER(TRIM(M45)),10)&lt;&gt;"UNRESOLVED",ISERROR(MATCH(UPPER(TRIM(CLEAN(SUBSTITUTE(M45,CHAR(160)," ")))),Start!$H$6:$H$22,0))),"","Exclusion basis/evidence missing; ")&amp;IF(AND(LEN(UPPER(TRIM(CLEAN(SUBSTITUTE(P45,CHAR(160)," ")))))&gt;0,LEFT(UPPER(TRIM(P45)),10)&lt;&gt;"UNRESOLVED",ISERROR(MATCH(UPPER(TRIM(CLEAN(SUBSTITUTE(P45,CHAR(160)," ")))),Start!$H$6:$H$22,0))),"","Reviewer missing; ")&amp;IF(AND(ISNUMBER(R45),R45&gt;0,R45&lt;TODAY()+1),"","Review date missing/invalid/future; ")&amp;IF(AND(LEN(UPPER(TRIM(CLEAN(SUBSTITUTE(S45,CHAR(160)," ")))))&gt;0,LEFT(UPPER(TRIM(S45)),10)&lt;&gt;"UNRESOLVED",ISERROR(MATCH(UPPER(TRIM(CLEAN(SUBSTITUTE(S45,CHAR(160)," ")))),Start!$H$6:$H$22,0))),"","Review disposition missing; ")&amp;"")=0,"Documentation recorded; review required",IF(AND(LEN(UPPER(TRIM(CLEAN(SUBSTITUTE(M45,CHAR(160)," ")))))&gt;0,LEFT(UPPER(TRIM(M45)),10)&lt;&gt;"UNRESOLVED",ISERROR(MATCH(UPPER(TRIM(CLEAN(SUBSTITUTE(M45,CHAR(160)," ")))),Start!$H$6:$H$22,0))),"","Exclusion basis/evidence missing; ")&amp;IF(AND(LEN(UPPER(TRIM(CLEAN(SUBSTITUTE(P45,CHAR(160)," ")))))&gt;0,LEFT(UPPER(TRIM(P45)),10)&lt;&gt;"UNRESOLVED",ISERROR(MATCH(UPPER(TRIM(CLEAN(SUBSTITUTE(P45,CHAR(160)," ")))),Start!$H$6:$H$22,0))),"","Reviewer missing; ")&amp;IF(AND(ISNUMBER(R45),R45&gt;0,R45&lt;TODAY()+1),"","Review date missing/invalid/future; ")&amp;IF(AND(LEN(UPPER(TRIM(CLEAN(SUBSTITUTE(S45,CHAR(160)," ")))))&gt;0,LEFT(UPPER(TRIM(S45)),10)&lt;&gt;"UNRESOLVED",ISERROR(MATCH(UPPER(TRIM(CLEAN(SUBSTITUTE(S45,CHAR(160)," ")))),Start!$H$6:$H$22,0))),"","Review disposition missing; ")&amp;""),IF(OR(L45="Not examined",L45="Evidence requested"),"Examination pending",IF(LEN(IF(AND(LEN(UPPER(TRIM(CLEAN(SUBSTITUTE(D45,CHAR(160)," ")))))&gt;0,LEFT(UPPER(TRIM(D45)),10)&lt;&gt;"UNRESOLVED",ISERROR(MATCH(UPPER(TRIM(CLEAN(SUBSTITUTE(D45,CHAR(160)," ")))),Start!$H$6:$H$22,0))),"","Criterion missing; ")&amp;IF(AND(LEN(UPPER(TRIM(CLEAN(SUBSTITUTE(I45,CHAR(160)," ")))))&gt;0,LEFT(UPPER(TRIM(I45)),10)&lt;&gt;"UNRESOLVED",ISERROR(MATCH(UPPER(TRIM(CLEAN(SUBSTITUTE(I45,CHAR(160)," ")))),Start!$H$6:$H$22,0))),"","Population/period missing; ")&amp;IF(AND(LEN(UPPER(TRIM(CLEAN(SUBSTITUTE(J45,CHAR(160)," ")))))&gt;0,LEFT(UPPER(TRIM(J45)),10)&lt;&gt;"UNRESOLVED",ISERROR(MATCH(UPPER(TRIM(CLEAN(SUBSTITUTE(J45,CHAR(160)," ")))),Start!$H$6:$H$22,0))),"","Sample IDs/count missing; ")&amp;IF(AND(LEN(UPPER(TRIM(CLEAN(SUBSTITUTE(N45,CHAR(160)," ")))))&gt;0,LEFT(UPPER(TRIM(N45)),10)&lt;&gt;"UNRESOLVED",ISERROR(MATCH(UPPER(TRIM(CLEAN(SUBSTITUTE(N45,CHAR(160)," ")))),Start!$H$6:$H$22,0))),"","Sample rationale missing; ")&amp;IF(AND(LEN(UPPER(TRIM(CLEAN(SUBSTITUTE(K45,CHAR(160)," ")))))&gt;0,LEFT(UPPER(TRIM(K45)),10)&lt;&gt;"UNRESOLVED",ISERROR(MATCH(UPPER(TRIM(CLEAN(SUBSTITUTE(K45,CHAR(160)," ")))),Start!$H$6:$H$22,0))),"","Method missing; ")&amp;IF(AND(LEN(UPPER(TRIM(CLEAN(SUBSTITUTE(O45,CHAR(160)," ")))))&gt;0,LEFT(UPPER(TRIM(O45)),10)&lt;&gt;"UNRESOLVED",ISERROR(MATCH(UPPER(TRIM(CLEAN(SUBSTITUTE(O45,CHAR(160)," ")))),Start!$H$6:$H$22,0))),"","Observations missing; ")&amp;IF(AND(LEN(UPPER(TRIM(CLEAN(SUBSTITUTE(M45,CHAR(160)," ")))))&gt;0,LEFT(UPPER(TRIM(M45)),10)&lt;&gt;"UNRESOLVED",ISERROR(MATCH(UPPER(TRIM(CLEAN(SUBSTITUTE(M45,CHAR(160)," ")))),Start!$H$6:$H$22,0))),"","Evidence references missing; ")&amp;IF(AND(LEN(UPPER(TRIM(CLEAN(SUBSTITUTE(P45,CHAR(160)," ")))))&gt;0,LEFT(UPPER(TRIM(P45)),10)&lt;&gt;"UNRESOLVED",ISERROR(MATCH(UPPER(TRIM(CLEAN(SUBSTITUTE(P45,CHAR(160)," ")))),Start!$H$6:$H$22,0))),"","Reviewer missing; ")&amp;IF(AND(ISNUMBER(Q45),Q45&gt;0,Q45&lt;TODAY()+1),"","Execution date missing/invalid/future; ")&amp;IF(AND(ISNUMBER(R45),R45&gt;0,R45&lt;TODAY()+1),"","Review date missing/invalid/future; ")&amp;IF(AND(LEN(UPPER(TRIM(CLEAN(SUBSTITUTE(S45,CHAR(160)," ")))))&gt;0,LEFT(UPPER(TRIM(S45)),10)&lt;&gt;"UNRESOLVED",ISERROR(MATCH(UPPER(TRIM(CLEAN(SUBSTITUTE(S45,CHAR(160)," ")))),Start!$H$6:$H$22,0))),"","Review disposition missing; ")&amp;IF(AND(LEN(UPPER(TRIM(CLEAN(SUBSTITUTE(T45,CHAR(160)," ")))))&gt;0,LEFT(UPPER(TRIM(T45)),10)&lt;&gt;"UNRESOLVED",ISERROR(MATCH(UPPER(TRIM(CLEAN(SUBSTITUTE(T45,CHAR(160)," ")))),Start!$H$6:$H$22,0))),"","Permit or records-only basis missing; ")&amp;IF(AND(LEN(UPPER(TRIM(CLEAN(SUBSTITUTE(U45,CHAR(160)," ")))))&gt;0,LEFT(UPPER(TRIM(U45)),10)&lt;&gt;"UNRESOLVED",ISERROR(MATCH(UPPER(TRIM(CLEAN(SUBSTITUTE(U45,CHAR(160)," ")))),Start!$H$6:$H$22,0))),"","Actual examiner missing; ")&amp;IF(AND(ISNUMBER(Q45),ISNUMBER(R45),R45&lt;Q45),"Review precedes execution; ",""))=0,"Documentation recorded; review required",IF(AND(LEN(UPPER(TRIM(CLEAN(SUBSTITUTE(D45,CHAR(160)," ")))))&gt;0,LEFT(UPPER(TRIM(D45)),10)&lt;&gt;"UNRESOLVED",ISERROR(MATCH(UPPER(TRIM(CLEAN(SUBSTITUTE(D45,CHAR(160)," ")))),Start!$H$6:$H$22,0))),"","Criterion missing; ")&amp;IF(AND(LEN(UPPER(TRIM(CLEAN(SUBSTITUTE(I45,CHAR(160)," ")))))&gt;0,LEFT(UPPER(TRIM(I45)),10)&lt;&gt;"UNRESOLVED",ISERROR(MATCH(UPPER(TRIM(CLEAN(SUBSTITUTE(I45,CHAR(160)," ")))),Start!$H$6:$H$22,0))),"","Population/period missing; ")&amp;IF(AND(LEN(UPPER(TRIM(CLEAN(SUBSTITUTE(J45,CHAR(160)," ")))))&gt;0,LEFT(UPPER(TRIM(J45)),10)&lt;&gt;"UNRESOLVED",ISERROR(MATCH(UPPER(TRIM(CLEAN(SUBSTITUTE(J45,CHAR(160)," ")))),Start!$H$6:$H$22,0))),"","Sample IDs/count missing; ")&amp;IF(AND(LEN(UPPER(TRIM(CLEAN(SUBSTITUTE(N45,CHAR(160)," ")))))&gt;0,LEFT(UPPER(TRIM(N45)),10)&lt;&gt;"UNRESOLVED",ISERROR(MATCH(UPPER(TRIM(CLEAN(SUBSTITUTE(N45,CHAR(160)," ")))),Start!$H$6:$H$22,0))),"","Sample rationale missing; ")&amp;IF(AND(LEN(UPPER(TRIM(CLEAN(SUBSTITUTE(K45,CHAR(160)," ")))))&gt;0,LEFT(UPPER(TRIM(K45)),10)&lt;&gt;"UNRESOLVED",ISERROR(MATCH(UPPER(TRIM(CLEAN(SUBSTITUTE(K45,CHAR(160)," ")))),Start!$H$6:$H$22,0))),"","Method missing; ")&amp;IF(AND(LEN(UPPER(TRIM(CLEAN(SUBSTITUTE(O45,CHAR(160)," ")))))&gt;0,LEFT(UPPER(TRIM(O45)),10)&lt;&gt;"UNRESOLVED",ISERROR(MATCH(UPPER(TRIM(CLEAN(SUBSTITUTE(O45,CHAR(160)," ")))),Start!$H$6:$H$22,0))),"","Observations missing; ")&amp;IF(AND(LEN(UPPER(TRIM(CLEAN(SUBSTITUTE(M45,CHAR(160)," ")))))&gt;0,LEFT(UPPER(TRIM(M45)),10)&lt;&gt;"UNRESOLVED",ISERROR(MATCH(UPPER(TRIM(CLEAN(SUBSTITUTE(M45,CHAR(160)," ")))),Start!$H$6:$H$22,0))),"","Evidence references missing; ")&amp;IF(AND(LEN(UPPER(TRIM(CLEAN(SUBSTITUTE(P45,CHAR(160)," ")))))&gt;0,LEFT(UPPER(TRIM(P45)),10)&lt;&gt;"UNRESOLVED",ISERROR(MATCH(UPPER(TRIM(CLEAN(SUBSTITUTE(P45,CHAR(160)," ")))),Start!$H$6:$H$22,0))),"","Reviewer missing; ")&amp;IF(AND(ISNUMBER(Q45),Q45&gt;0,Q45&lt;TODAY()+1),"","Execution date missing/invalid/future; ")&amp;IF(AND(ISNUMBER(R45),R45&gt;0,R45&lt;TODAY()+1),"","Review date missing/invalid/future; ")&amp;IF(AND(LEN(UPPER(TRIM(CLEAN(SUBSTITUTE(S45,CHAR(160)," ")))))&gt;0,LEFT(UPPER(TRIM(S45)),10)&lt;&gt;"UNRESOLVED",ISERROR(MATCH(UPPER(TRIM(CLEAN(SUBSTITUTE(S45,CHAR(160)," ")))),Start!$H$6:$H$22,0))),"","Review disposition missing; ")&amp;IF(AND(LEN(UPPER(TRIM(CLEAN(SUBSTITUTE(T45,CHAR(160)," ")))))&gt;0,LEFT(UPPER(TRIM(T45)),10)&lt;&gt;"UNRESOLVED",ISERROR(MATCH(UPPER(TRIM(CLEAN(SUBSTITUTE(T45,CHAR(160)," ")))),Start!$H$6:$H$22,0))),"","Permit or records-only basis missing; ")&amp;IF(AND(LEN(UPPER(TRIM(CLEAN(SUBSTITUTE(U45,CHAR(160)," ")))))&gt;0,LEFT(UPPER(TRIM(U45)),10)&lt;&gt;"UNRESOLVED",ISERROR(MATCH(UPPER(TRIM(CLEAN(SUBSTITUTE(U45,CHAR(160)," ")))),Start!$H$6:$H$22,0))),"","Actual examiner missing; ")&amp;IF(AND(ISNUMBER(Q45),ISNUMBER(R45),R45&lt;Q45),"Review precedes execution; ","")))),"Invalid status; use a listed value")</f>
        <v>Examination pending</v>
      </c>
    </row>
  </sheetData>
  <sheetProtection sheet="1" objects="1" scenarios="1" autoFilter="0" selectLockedCells="0" selectUnlockedCells="0" formatRows="0"/>
  <mergeCells>
    <mergeCell ref="A1:F1"/>
    <mergeCell ref="A2:F2"/>
    <mergeCell ref="A3:B3"/>
  </mergeCells>
  <dataValidations count="1">
    <dataValidation type="list" sqref="L5:L45" showErrorMessage="1" errorStyle="stop" errorTitle="Choose a listed value" error="Use an exact listed value. Unresolved decisions remain open.">
      <formula1>"Not examined,Evidence requested,Supported,Exception found,Not applicable with basis"</formula1>
    </dataValidation>
  </dataValidations>
  <hyperlinks>
    <hyperlink ref="A3" location="'Sources'!A1" display="Open source register"/>
    <hyperlink ref="D5" location="'Sources'!A5" tooltip="Open first cited source; all source IDs remain in the cell"/>
    <hyperlink ref="D6" location="'Sources'!A25" tooltip="Open first cited source; all source IDs remain in the cell"/>
    <hyperlink ref="D7" location="'Sources'!A22" tooltip="Open first cited source; all source IDs remain in the cell"/>
    <hyperlink ref="D8" location="'Sources'!A22" tooltip="Open first cited source; all source IDs remain in the cell"/>
    <hyperlink ref="D9" location="'Sources'!A22" tooltip="Open first cited source; all source IDs remain in the cell"/>
    <hyperlink ref="D10" location="'Sources'!A21" tooltip="Open first cited source; all source IDs remain in the cell"/>
    <hyperlink ref="D11" location="'Sources'!A22" tooltip="Open first cited source; all source IDs remain in the cell"/>
    <hyperlink ref="D12" location="'Sources'!A25" tooltip="Open first cited source; all source IDs remain in the cell"/>
    <hyperlink ref="D39" location="'Sources'!A22" tooltip="Open first cited source; all source IDs remain in the cell"/>
    <hyperlink ref="D40" location="'Sources'!A5" tooltip="Open first cited source; all source IDs remain in the cell"/>
    <hyperlink ref="D41" location="'Sources'!A5" tooltip="Open first cited source; all source IDs remain in the cell"/>
    <hyperlink ref="D42" location="'Sources'!A5" tooltip="Open first cited source; all source IDs remain in the cell"/>
    <hyperlink ref="D43" location="'Sources'!A5" tooltip="Open first cited source; all source IDs remain in the cell"/>
    <hyperlink ref="D44" location="'Sources'!A14" tooltip="Open first cited source; all source IDs remain in the cell"/>
    <hyperlink ref="D45" location="'Sources'!A14" tooltip="Open first cited source; all source IDs remain in the cell"/>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8" manualBreakCount="8">
    <brk id="4" min="0" max="1048575" man="1"/>
    <brk id="5" min="0" max="1048575" man="1"/>
    <brk id="6" min="0" max="1048575" man="1"/>
    <brk id="8" min="0" max="1048575" man="1"/>
    <brk id="11" min="0" max="1048575" man="1"/>
    <brk id="14" min="0" max="1048575" man="1"/>
    <brk id="18" min="0" max="1048575" man="1"/>
    <brk id="21" min="0" max="1048575" man="1"/>
  </colBreaks>
  <tableParts count="1">
    <tablePart r:id="Rc61e4932ca1347ef"/>
  </tableParts>
</worksheet>
</file>

<file path=xl/worksheets/sheet6.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4" hidden="0" customWidth="1"/>
    <col min="2" max="2" width="24" hidden="0" customWidth="1"/>
    <col min="3" max="3" width="65" hidden="0" customWidth="1"/>
    <col min="4" max="4" width="25" hidden="0" customWidth="1"/>
    <col min="5" max="5" width="65" hidden="0" customWidth="1"/>
    <col min="6" max="6" width="35" hidden="0" customWidth="1"/>
    <col min="7" max="7" width="65" hidden="0" customWidth="1"/>
    <col min="8" max="8" width="55" hidden="0" customWidth="1"/>
    <col min="9" max="9" width="65" hidden="0" customWidth="1"/>
    <col min="10" max="10" width="65" hidden="0" customWidth="1"/>
    <col min="11" max="11" width="38" hidden="0" customWidth="1"/>
  </cols>
  <sheetData>
    <row r="1" ht="32" customHeight="1">
      <c r="A1" s="6" t="str">
        <v>Evidence</v>
      </c>
      <c r="B1" s="6"/>
      <c r="C1" s="6"/>
      <c r="D1" s="6"/>
      <c r="E1" s="6"/>
      <c r="F1" s="6"/>
      <c r="G1" s="3"/>
      <c r="H1" s="3"/>
      <c r="I1" s="3"/>
      <c r="J1" s="3"/>
      <c r="K1" s="3"/>
    </row>
    <row r="2" ht="42" customHeight="1">
      <c r="A2" s="7" t="str">
        <v>Use controlled references and minimum necessary content. Preserve original timestamps and record extraction filters.</v>
      </c>
      <c r="B2" s="7"/>
      <c r="C2" s="7"/>
      <c r="D2" s="7"/>
      <c r="E2" s="7"/>
      <c r="F2" s="7"/>
      <c r="G2" s="3"/>
      <c r="H2" s="3"/>
      <c r="I2" s="3"/>
      <c r="J2" s="3"/>
      <c r="K2" s="3"/>
    </row>
    <row r="3" ht="24" customHeight="1">
      <c r="A3" s="10" t="str">
        <v>Open source register</v>
      </c>
      <c r="B3" s="10"/>
      <c r="C3" s="3"/>
      <c r="D3" s="3"/>
      <c r="E3" s="3"/>
      <c r="F3" s="3"/>
      <c r="G3" s="3"/>
      <c r="H3" s="3"/>
      <c r="I3" s="3"/>
      <c r="J3" s="3"/>
      <c r="K3" s="3"/>
    </row>
    <row r="4" ht="40" customHeight="1">
      <c r="A4" s="14" t="str">
        <v>Evidence ID</v>
      </c>
      <c r="B4" s="14" t="str">
        <v>Linked test or finding</v>
      </c>
      <c r="C4" s="14" t="str">
        <v>Record description and source period</v>
      </c>
      <c r="D4" s="14" t="str">
        <v>Custodian</v>
      </c>
      <c r="E4" s="14" t="str">
        <v>Collection method and filters</v>
      </c>
      <c r="F4" s="14" t="str">
        <v>Collected timestamp and timezone</v>
      </c>
      <c r="G4" s="14" t="str">
        <v>Controlled location</v>
      </c>
      <c r="H4" s="14" t="str">
        <v>Integrity value or reason not used</v>
      </c>
      <c r="I4" s="14" t="str">
        <v>Access retention and hold</v>
      </c>
      <c r="J4" s="14" t="str">
        <v>Coverage and limitation</v>
      </c>
      <c r="K4" s="14" t="inlineStr">
        <is>
          <t xml:space="preserve">Actual collector (name or collection record reference)</t>
        </is>
      </c>
    </row>
    <row r="5" ht="34" customHeight="1">
      <c r="A5" s="16" t="str">
        <v>EV-001</v>
      </c>
      <c r="B5" s="17"/>
      <c r="C5" s="17"/>
      <c r="D5" s="17"/>
      <c r="E5" s="17"/>
      <c r="F5" s="17"/>
      <c r="G5" s="17"/>
      <c r="H5" s="17"/>
      <c r="I5" s="17"/>
      <c r="J5" s="17"/>
      <c r="K5" s="17" t="str"/>
    </row>
    <row r="6" ht="34" customHeight="1">
      <c r="A6" s="15" t="str">
        <v>EV-002</v>
      </c>
      <c r="B6" s="17"/>
      <c r="C6" s="17"/>
      <c r="D6" s="17"/>
      <c r="E6" s="17"/>
      <c r="F6" s="17"/>
      <c r="G6" s="17"/>
      <c r="H6" s="17"/>
      <c r="I6" s="17"/>
      <c r="J6" s="17"/>
      <c r="K6" s="17" t="str"/>
    </row>
    <row r="7" ht="34" customHeight="1">
      <c r="A7" s="16" t="str">
        <v>EV-003</v>
      </c>
      <c r="B7" s="17"/>
      <c r="C7" s="17"/>
      <c r="D7" s="17"/>
      <c r="E7" s="17"/>
      <c r="F7" s="17"/>
      <c r="G7" s="17"/>
      <c r="H7" s="17"/>
      <c r="I7" s="17"/>
      <c r="J7" s="17"/>
      <c r="K7" s="17" t="str"/>
    </row>
    <row r="8" ht="34" customHeight="1">
      <c r="A8" s="15" t="str">
        <v>EV-004</v>
      </c>
      <c r="B8" s="17"/>
      <c r="C8" s="17"/>
      <c r="D8" s="17"/>
      <c r="E8" s="17"/>
      <c r="F8" s="17"/>
      <c r="G8" s="17"/>
      <c r="H8" s="17"/>
      <c r="I8" s="17"/>
      <c r="J8" s="17"/>
      <c r="K8" s="17" t="str"/>
    </row>
    <row r="9" ht="34" customHeight="1">
      <c r="A9" s="16" t="str">
        <v>EV-005</v>
      </c>
      <c r="B9" s="17"/>
      <c r="C9" s="17"/>
      <c r="D9" s="17"/>
      <c r="E9" s="17"/>
      <c r="F9" s="17"/>
      <c r="G9" s="17"/>
      <c r="H9" s="17"/>
      <c r="I9" s="17"/>
      <c r="J9" s="17"/>
      <c r="K9" s="17" t="str"/>
    </row>
    <row r="10" ht="34" customHeight="1">
      <c r="A10" s="15" t="str">
        <v>EV-006</v>
      </c>
      <c r="B10" s="17"/>
      <c r="C10" s="17"/>
      <c r="D10" s="17"/>
      <c r="E10" s="17"/>
      <c r="F10" s="17"/>
      <c r="G10" s="17"/>
      <c r="H10" s="17"/>
      <c r="I10" s="17"/>
      <c r="J10" s="17"/>
      <c r="K10" s="17" t="str"/>
    </row>
    <row r="11" ht="34" customHeight="1">
      <c r="A11" s="16" t="str">
        <v>EV-007</v>
      </c>
      <c r="B11" s="17"/>
      <c r="C11" s="17"/>
      <c r="D11" s="17"/>
      <c r="E11" s="17"/>
      <c r="F11" s="17"/>
      <c r="G11" s="17"/>
      <c r="H11" s="17"/>
      <c r="I11" s="17"/>
      <c r="J11" s="17"/>
      <c r="K11" s="17" t="str"/>
    </row>
    <row r="12" ht="34" customHeight="1">
      <c r="A12" s="15" t="str">
        <v>EV-008</v>
      </c>
      <c r="B12" s="17"/>
      <c r="C12" s="17"/>
      <c r="D12" s="17"/>
      <c r="E12" s="17"/>
      <c r="F12" s="17"/>
      <c r="G12" s="17"/>
      <c r="H12" s="17"/>
      <c r="I12" s="17"/>
      <c r="J12" s="17"/>
      <c r="K12" s="17" t="str"/>
    </row>
    <row r="13" ht="34" customHeight="1">
      <c r="A13" s="16" t="str">
        <v>EV-009</v>
      </c>
      <c r="B13" s="17"/>
      <c r="C13" s="17"/>
      <c r="D13" s="17"/>
      <c r="E13" s="17"/>
      <c r="F13" s="17"/>
      <c r="G13" s="17"/>
      <c r="H13" s="17"/>
      <c r="I13" s="17"/>
      <c r="J13" s="17"/>
      <c r="K13" s="17" t="str"/>
    </row>
    <row r="14" ht="34" customHeight="1">
      <c r="A14" s="15" t="str">
        <v>EV-010</v>
      </c>
      <c r="B14" s="17"/>
      <c r="C14" s="17"/>
      <c r="D14" s="17"/>
      <c r="E14" s="17"/>
      <c r="F14" s="17"/>
      <c r="G14" s="17"/>
      <c r="H14" s="17"/>
      <c r="I14" s="17"/>
      <c r="J14" s="17"/>
      <c r="K14" s="17" t="str"/>
    </row>
    <row r="15" ht="34" customHeight="1">
      <c r="A15" s="16" t="str">
        <v>EV-011</v>
      </c>
      <c r="B15" s="17"/>
      <c r="C15" s="17"/>
      <c r="D15" s="17"/>
      <c r="E15" s="17"/>
      <c r="F15" s="17"/>
      <c r="G15" s="17"/>
      <c r="H15" s="17"/>
      <c r="I15" s="17"/>
      <c r="J15" s="17"/>
      <c r="K15" s="17" t="str"/>
    </row>
    <row r="16" ht="34" customHeight="1">
      <c r="A16" s="15" t="str">
        <v>EV-012</v>
      </c>
      <c r="B16" s="17"/>
      <c r="C16" s="17"/>
      <c r="D16" s="17"/>
      <c r="E16" s="17"/>
      <c r="F16" s="17"/>
      <c r="G16" s="17"/>
      <c r="H16" s="17"/>
      <c r="I16" s="17"/>
      <c r="J16" s="17"/>
      <c r="K16" s="17" t="str"/>
    </row>
    <row r="17" ht="34" customHeight="1">
      <c r="A17" s="16" t="str">
        <v>EV-013</v>
      </c>
      <c r="B17" s="17"/>
      <c r="C17" s="17"/>
      <c r="D17" s="17"/>
      <c r="E17" s="17"/>
      <c r="F17" s="17"/>
      <c r="G17" s="17"/>
      <c r="H17" s="17"/>
      <c r="I17" s="17"/>
      <c r="J17" s="17"/>
      <c r="K17" s="17" t="str"/>
    </row>
    <row r="18" ht="34" customHeight="1">
      <c r="A18" s="15" t="str">
        <v>EV-014</v>
      </c>
      <c r="B18" s="17"/>
      <c r="C18" s="17"/>
      <c r="D18" s="17"/>
      <c r="E18" s="17"/>
      <c r="F18" s="17"/>
      <c r="G18" s="17"/>
      <c r="H18" s="17"/>
      <c r="I18" s="17"/>
      <c r="J18" s="17"/>
      <c r="K18" s="17" t="str"/>
    </row>
    <row r="19" ht="34" customHeight="1">
      <c r="A19" s="16" t="str">
        <v>EV-015</v>
      </c>
      <c r="B19" s="17"/>
      <c r="C19" s="17"/>
      <c r="D19" s="17"/>
      <c r="E19" s="17"/>
      <c r="F19" s="17"/>
      <c r="G19" s="17"/>
      <c r="H19" s="17"/>
      <c r="I19" s="17"/>
      <c r="J19" s="17"/>
      <c r="K19" s="17" t="str"/>
    </row>
    <row r="20" ht="34" customHeight="1">
      <c r="A20" s="15" t="str">
        <v>EV-016</v>
      </c>
      <c r="B20" s="17"/>
      <c r="C20" s="17"/>
      <c r="D20" s="17"/>
      <c r="E20" s="17"/>
      <c r="F20" s="17"/>
      <c r="G20" s="17"/>
      <c r="H20" s="17"/>
      <c r="I20" s="17"/>
      <c r="J20" s="17"/>
      <c r="K20" s="17" t="str"/>
    </row>
  </sheetData>
  <mergeCells>
    <mergeCell ref="A1:F1"/>
    <mergeCell ref="A2:F2"/>
    <mergeCell ref="A3:B3"/>
  </mergeCell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4" min="0" max="1048575" man="1"/>
    <brk id="6" min="0" max="1048575" man="1"/>
    <brk id="8" min="0" max="1048575" man="1"/>
    <brk id="10" min="0" max="1048575" man="1"/>
  </colBreaks>
  <tableParts count="1">
    <tablePart r:id="R98061156c72741c0"/>
  </tableParts>
</worksheet>
</file>

<file path=xl/worksheets/sheet7.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4" hidden="0" customWidth="1"/>
    <col min="2" max="2" width="45" hidden="0" customWidth="1"/>
    <col min="3" max="3" width="75" hidden="0" customWidth="1"/>
    <col min="4" max="4" width="30" hidden="0" customWidth="1"/>
    <col min="5" max="5" width="70" hidden="0" customWidth="1"/>
    <col min="6" max="6" width="26" hidden="0" customWidth="1"/>
    <col min="7" max="7" width="70" hidden="0" customWidth="1"/>
    <col min="8" max="8" width="55" hidden="0" customWidth="1"/>
    <col min="9" max="9" width="16" hidden="0" customWidth="1"/>
    <col min="10" max="10" width="25" hidden="0" customWidth="1"/>
    <col min="11" max="11" width="50" hidden="0" customWidth="1"/>
    <col min="12" max="12" width="65" hidden="0" customWidth="1"/>
    <col min="13" max="13" width="65" hidden="0" customWidth="1"/>
    <col min="14" max="14" width="50" hidden="0" customWidth="1"/>
    <col min="15" max="15" width="18" hidden="0" customWidth="1"/>
    <col min="16" max="16" width="18" hidden="0" customWidth="1"/>
    <col min="17" max="17" width="54" hidden="0" customWidth="1"/>
  </cols>
  <sheetData>
    <row r="1" ht="32" customHeight="1">
      <c r="A1" s="42" t="str">
        <v>Findings</v>
      </c>
      <c r="B1" s="42"/>
      <c r="C1" s="42"/>
      <c r="D1" s="42"/>
      <c r="E1" s="42"/>
      <c r="F1" s="42"/>
      <c r="G1" s="47"/>
      <c r="H1" s="47"/>
      <c r="I1" s="47"/>
      <c r="J1" s="47"/>
      <c r="K1" s="47"/>
      <c r="L1" s="47"/>
      <c r="M1" s="47"/>
      <c r="N1" s="47"/>
      <c r="O1" s="47"/>
      <c r="P1" s="47"/>
      <c r="Q1" s="47"/>
    </row>
    <row r="2" ht="42" customHeight="1">
      <c r="A2" s="43" t="inlineStr">
        <is>
          <t xml:space="preserve">Separate observed condition, legal/control criterion, recommendation, implementation and verified closure. Documentation follow up identifies missing records. Enter actual dates as dates. Use an explicit justified limitation or not applicable basis grounded in evidence.</t>
        </is>
      </c>
      <c r="B2" s="43"/>
      <c r="C2" s="43"/>
      <c r="D2" s="43"/>
      <c r="E2" s="43"/>
      <c r="F2" s="43"/>
      <c r="G2" s="47"/>
      <c r="H2" s="47"/>
      <c r="I2" s="47"/>
      <c r="J2" s="47"/>
      <c r="K2" s="47"/>
      <c r="L2" s="47"/>
      <c r="M2" s="47"/>
      <c r="N2" s="47"/>
      <c r="O2" s="47"/>
      <c r="P2" s="47"/>
      <c r="Q2" s="47"/>
    </row>
    <row r="3" ht="24" customHeight="1">
      <c r="A3" s="59" t="str">
        <v>Open source register</v>
      </c>
      <c r="B3" s="59"/>
      <c r="C3" s="47"/>
      <c r="D3" s="47"/>
      <c r="E3" s="47"/>
      <c r="F3" s="47"/>
      <c r="G3" s="47"/>
      <c r="H3" s="47"/>
      <c r="I3" s="47"/>
      <c r="J3" s="47"/>
      <c r="K3" s="47"/>
      <c r="L3" s="47"/>
      <c r="M3" s="47"/>
      <c r="N3" s="47"/>
      <c r="O3" s="47"/>
      <c r="P3" s="47"/>
      <c r="Q3" s="47"/>
    </row>
    <row r="4" ht="40" customHeight="1">
      <c r="A4" s="60" t="str">
        <v>Finding ID</v>
      </c>
      <c r="B4" s="60" t="str">
        <v>Test ID and criterion</v>
      </c>
      <c r="C4" s="60" t="str">
        <v>Condition and extent</v>
      </c>
      <c r="D4" s="60" t="str">
        <v>Evidence IDs</v>
      </c>
      <c r="E4" s="60" t="str">
        <v>Service privacy and legal consequence</v>
      </c>
      <c r="F4" s="60" t="str">
        <v>Accountable owner</v>
      </c>
      <c r="G4" s="60" t="str">
        <v>Required remedy or recommendation</v>
      </c>
      <c r="H4" s="60" t="str">
        <v>Mandatory deadline and authority</v>
      </c>
      <c r="I4" s="60" t="str">
        <v>Project target date</v>
      </c>
      <c r="J4" s="60" t="str">
        <v>Status</v>
      </c>
      <c r="K4" s="60" t="str">
        <v>Implementation evidence</v>
      </c>
      <c r="L4" s="60" t="str">
        <v>Retest result scope and date</v>
      </c>
      <c r="M4" s="60" t="str">
        <v>Closure approver and residual limits</v>
      </c>
      <c r="N4" s="60" t="str">
        <v>Priority and rationale</v>
      </c>
      <c r="O4" s="60" t="str">
        <v>Retest date</v>
      </c>
      <c r="P4" s="60" t="str">
        <v>Closure approval date</v>
      </c>
      <c r="Q4" s="60" t="inlineStr">
        <is>
          <t xml:space="preserve">Documentation follow up</t>
        </is>
      </c>
    </row>
    <row r="5" ht="34" customHeight="1">
      <c r="A5" s="56" t="str">
        <v>F-001</v>
      </c>
      <c r="B5" s="61"/>
      <c r="C5" s="61"/>
      <c r="D5" s="61"/>
      <c r="E5" s="61"/>
      <c r="F5" s="61"/>
      <c r="G5" s="61"/>
      <c r="H5" s="61"/>
      <c r="I5" s="61"/>
      <c r="J5" s="61" t="str">
        <v>Not assessed</v>
      </c>
      <c r="K5" s="61"/>
      <c r="L5" s="61"/>
      <c r="M5" s="61"/>
      <c r="N5" s="61"/>
      <c r="O5" s="62"/>
      <c r="P5" s="62"/>
      <c r="Q5" s="63" t="str">
        <f>IF(OR(EXACT(J5,"Not assessed"),EXACT(J5,"Open"),EXACT(J5,"Action approved"),EXACT(J5,"Implemented"),EXACT(J5,"Verified closed"),EXACT(J5,"Risk decision recorded"),EXACT(J5,"Reopened")),IF(J5="Verified closed",IF(LEN(IF(AND(LEN(UPPER(TRIM(CLEAN(SUBSTITUTE(B5,CHAR(160)," ")))))&gt;0,LEFT(UPPER(TRIM(B5)),10)&lt;&gt;"UNRESOLVED",ISERROR(MATCH(UPPER(TRIM(CLEAN(SUBSTITUTE(B5,CHAR(160)," ")))),Start!$H$6:$H$22,0))),"","Criterion/test missing; ")&amp;IF(AND(LEN(UPPER(TRIM(CLEAN(SUBSTITUTE(C5,CHAR(160)," ")))))&gt;0,LEFT(UPPER(TRIM(C5)),10)&lt;&gt;"UNRESOLVED",ISERROR(MATCH(UPPER(TRIM(CLEAN(SUBSTITUTE(C5,CHAR(160)," ")))),Start!$H$6:$H$22,0))),"","Condition missing; ")&amp;IF(AND(LEN(UPPER(TRIM(CLEAN(SUBSTITUTE(D5,CHAR(160)," ")))))&gt;0,LEFT(UPPER(TRIM(D5)),10)&lt;&gt;"UNRESOLVED",ISERROR(MATCH(UPPER(TRIM(CLEAN(SUBSTITUTE(D5,CHAR(160)," ")))),Start!$H$6:$H$22,0))),"","Evidence missing; ")&amp;IF(AND(LEN(UPPER(TRIM(CLEAN(SUBSTITUTE(F5,CHAR(160)," ")))))&gt;0,LEFT(UPPER(TRIM(F5)),10)&lt;&gt;"UNRESOLVED",ISERROR(MATCH(UPPER(TRIM(CLEAN(SUBSTITUTE(F5,CHAR(160)," ")))),Start!$H$6:$H$22,0))),"","Owner missing; ")&amp;IF(AND(LEN(UPPER(TRIM(CLEAN(SUBSTITUTE(G5,CHAR(160)," ")))))&gt;0,LEFT(UPPER(TRIM(G5)),10)&lt;&gt;"UNRESOLVED",ISERROR(MATCH(UPPER(TRIM(CLEAN(SUBSTITUTE(G5,CHAR(160)," ")))),Start!$H$6:$H$22,0))),"","Remedy missing; ")&amp;IF(AND(LEN(UPPER(TRIM(CLEAN(SUBSTITUTE(K5,CHAR(160)," ")))))&gt;0,LEFT(UPPER(TRIM(K5)),10)&lt;&gt;"UNRESOLVED",ISERROR(MATCH(UPPER(TRIM(CLEAN(SUBSTITUTE(K5,CHAR(160)," ")))),Start!$H$6:$H$22,0))),"","Implementation evidence missing; ")&amp;IF(AND(LEN(UPPER(TRIM(CLEAN(SUBSTITUTE(L5,CHAR(160)," ")))))&gt;0,LEFT(UPPER(TRIM(L5)),10)&lt;&gt;"UNRESOLVED",ISERROR(MATCH(UPPER(TRIM(CLEAN(SUBSTITUTE(L5,CHAR(160)," ")))),Start!$H$6:$H$22,0))),"","Retest result/scope missing; ")&amp;IF(AND(LEN(UPPER(TRIM(CLEAN(SUBSTITUTE(M5,CHAR(160)," ")))))&gt;0,LEFT(UPPER(TRIM(M5)),10)&lt;&gt;"UNRESOLVED",ISERROR(MATCH(UPPER(TRIM(CLEAN(SUBSTITUTE(M5,CHAR(160)," ")))),Start!$H$6:$H$22,0))),"","Closure authority/residual limits missing; ")&amp;IF(AND(ISNUMBER(O5),O5&gt;0,O5&lt;TODAY()+1),"","Retest date missing/invalid/future; ")&amp;IF(AND(ISNUMBER(P5),P5&gt;0,P5&lt;TODAY()+1),"","Closure approval date missing/invalid/future; ")&amp;IF(AND(ISNUMBER(O5),ISNUMBER(P5),P5&lt;O5),"Closure precedes retest; ",""))=0,"Documentation recorded; review required",IF(AND(LEN(UPPER(TRIM(CLEAN(SUBSTITUTE(B5,CHAR(160)," ")))))&gt;0,LEFT(UPPER(TRIM(B5)),10)&lt;&gt;"UNRESOLVED",ISERROR(MATCH(UPPER(TRIM(CLEAN(SUBSTITUTE(B5,CHAR(160)," ")))),Start!$H$6:$H$22,0))),"","Criterion/test missing; ")&amp;IF(AND(LEN(UPPER(TRIM(CLEAN(SUBSTITUTE(C5,CHAR(160)," ")))))&gt;0,LEFT(UPPER(TRIM(C5)),10)&lt;&gt;"UNRESOLVED",ISERROR(MATCH(UPPER(TRIM(CLEAN(SUBSTITUTE(C5,CHAR(160)," ")))),Start!$H$6:$H$22,0))),"","Condition missing; ")&amp;IF(AND(LEN(UPPER(TRIM(CLEAN(SUBSTITUTE(D5,CHAR(160)," ")))))&gt;0,LEFT(UPPER(TRIM(D5)),10)&lt;&gt;"UNRESOLVED",ISERROR(MATCH(UPPER(TRIM(CLEAN(SUBSTITUTE(D5,CHAR(160)," ")))),Start!$H$6:$H$22,0))),"","Evidence missing; ")&amp;IF(AND(LEN(UPPER(TRIM(CLEAN(SUBSTITUTE(F5,CHAR(160)," ")))))&gt;0,LEFT(UPPER(TRIM(F5)),10)&lt;&gt;"UNRESOLVED",ISERROR(MATCH(UPPER(TRIM(CLEAN(SUBSTITUTE(F5,CHAR(160)," ")))),Start!$H$6:$H$22,0))),"","Owner missing; ")&amp;IF(AND(LEN(UPPER(TRIM(CLEAN(SUBSTITUTE(G5,CHAR(160)," ")))))&gt;0,LEFT(UPPER(TRIM(G5)),10)&lt;&gt;"UNRESOLVED",ISERROR(MATCH(UPPER(TRIM(CLEAN(SUBSTITUTE(G5,CHAR(160)," ")))),Start!$H$6:$H$22,0))),"","Remedy missing; ")&amp;IF(AND(LEN(UPPER(TRIM(CLEAN(SUBSTITUTE(K5,CHAR(160)," ")))))&gt;0,LEFT(UPPER(TRIM(K5)),10)&lt;&gt;"UNRESOLVED",ISERROR(MATCH(UPPER(TRIM(CLEAN(SUBSTITUTE(K5,CHAR(160)," ")))),Start!$H$6:$H$22,0))),"","Implementation evidence missing; ")&amp;IF(AND(LEN(UPPER(TRIM(CLEAN(SUBSTITUTE(L5,CHAR(160)," ")))))&gt;0,LEFT(UPPER(TRIM(L5)),10)&lt;&gt;"UNRESOLVED",ISERROR(MATCH(UPPER(TRIM(CLEAN(SUBSTITUTE(L5,CHAR(160)," ")))),Start!$H$6:$H$22,0))),"","Retest result/scope missing; ")&amp;IF(AND(LEN(UPPER(TRIM(CLEAN(SUBSTITUTE(M5,CHAR(160)," ")))))&gt;0,LEFT(UPPER(TRIM(M5)),10)&lt;&gt;"UNRESOLVED",ISERROR(MATCH(UPPER(TRIM(CLEAN(SUBSTITUTE(M5,CHAR(160)," ")))),Start!$H$6:$H$22,0))),"","Closure authority/residual limits missing; ")&amp;IF(AND(ISNUMBER(O5),O5&gt;0,O5&lt;TODAY()+1),"","Retest date missing/invalid/future; ")&amp;IF(AND(ISNUMBER(P5),P5&gt;0,P5&lt;TODAY()+1),"","Closure approval date missing/invalid/future; ")&amp;IF(AND(ISNUMBER(O5),ISNUMBER(P5),P5&lt;O5),"Closure precedes retest; ","")),IF(OR(J5="Accepted within authority",J5="Risk decision recorded"),IF(LEN(IF(AND(LEN(UPPER(TRIM(CLEAN(SUBSTITUTE(M5,CHAR(160)," ")))))&gt;0,LEFT(UPPER(TRIM(M5)),10)&lt;&gt;"UNRESOLVED",ISERROR(MATCH(UPPER(TRIM(CLEAN(SUBSTITUTE(M5,CHAR(160)," ")))),Start!$H$6:$H$22,0))),"","Risk authority/basis missing; ")&amp;IF(AND(ISNUMBER(P5),P5&gt;0,P5&lt;TODAY()+1),"","Decision date missing/invalid/future; ")&amp;"")=0,"Documentation recorded; review required",IF(AND(LEN(UPPER(TRIM(CLEAN(SUBSTITUTE(M5,CHAR(160)," ")))))&gt;0,LEFT(UPPER(TRIM(M5)),10)&lt;&gt;"UNRESOLVED",ISERROR(MATCH(UPPER(TRIM(CLEAN(SUBSTITUTE(M5,CHAR(160)," ")))),Start!$H$6:$H$22,0))),"","Risk authority/basis missing; ")&amp;IF(AND(ISNUMBER(P5),P5&gt;0,P5&lt;TODAY()+1),"","Decision date missing/invalid/future; ")&amp;""),"Action or review pending")),"Invalid status; use a listed value")</f>
        <v>Action or review pending</v>
      </c>
    </row>
    <row r="6" ht="34" customHeight="1">
      <c r="A6" s="58" t="str">
        <v>F-002</v>
      </c>
      <c r="B6" s="61"/>
      <c r="C6" s="61"/>
      <c r="D6" s="61"/>
      <c r="E6" s="61"/>
      <c r="F6" s="61"/>
      <c r="G6" s="61"/>
      <c r="H6" s="61"/>
      <c r="I6" s="61"/>
      <c r="J6" s="61" t="str">
        <v>Not assessed</v>
      </c>
      <c r="K6" s="61"/>
      <c r="L6" s="61"/>
      <c r="M6" s="61"/>
      <c r="N6" s="61"/>
      <c r="O6" s="62"/>
      <c r="P6" s="62"/>
      <c r="Q6" s="63" t="str">
        <f>IF(OR(EXACT(J6,"Not assessed"),EXACT(J6,"Open"),EXACT(J6,"Action approved"),EXACT(J6,"Implemented"),EXACT(J6,"Verified closed"),EXACT(J6,"Risk decision recorded"),EXACT(J6,"Reopened")),IF(J6="Verified closed",IF(LEN(IF(AND(LEN(UPPER(TRIM(CLEAN(SUBSTITUTE(B6,CHAR(160)," ")))))&gt;0,LEFT(UPPER(TRIM(B6)),10)&lt;&gt;"UNRESOLVED",ISERROR(MATCH(UPPER(TRIM(CLEAN(SUBSTITUTE(B6,CHAR(160)," ")))),Start!$H$6:$H$22,0))),"","Criterion/test missing; ")&amp;IF(AND(LEN(UPPER(TRIM(CLEAN(SUBSTITUTE(C6,CHAR(160)," ")))))&gt;0,LEFT(UPPER(TRIM(C6)),10)&lt;&gt;"UNRESOLVED",ISERROR(MATCH(UPPER(TRIM(CLEAN(SUBSTITUTE(C6,CHAR(160)," ")))),Start!$H$6:$H$22,0))),"","Condition missing; ")&amp;IF(AND(LEN(UPPER(TRIM(CLEAN(SUBSTITUTE(D6,CHAR(160)," ")))))&gt;0,LEFT(UPPER(TRIM(D6)),10)&lt;&gt;"UNRESOLVED",ISERROR(MATCH(UPPER(TRIM(CLEAN(SUBSTITUTE(D6,CHAR(160)," ")))),Start!$H$6:$H$22,0))),"","Evidence missing; ")&amp;IF(AND(LEN(UPPER(TRIM(CLEAN(SUBSTITUTE(F6,CHAR(160)," ")))))&gt;0,LEFT(UPPER(TRIM(F6)),10)&lt;&gt;"UNRESOLVED",ISERROR(MATCH(UPPER(TRIM(CLEAN(SUBSTITUTE(F6,CHAR(160)," ")))),Start!$H$6:$H$22,0))),"","Owner missing; ")&amp;IF(AND(LEN(UPPER(TRIM(CLEAN(SUBSTITUTE(G6,CHAR(160)," ")))))&gt;0,LEFT(UPPER(TRIM(G6)),10)&lt;&gt;"UNRESOLVED",ISERROR(MATCH(UPPER(TRIM(CLEAN(SUBSTITUTE(G6,CHAR(160)," ")))),Start!$H$6:$H$22,0))),"","Remedy missing; ")&amp;IF(AND(LEN(UPPER(TRIM(CLEAN(SUBSTITUTE(K6,CHAR(160)," ")))))&gt;0,LEFT(UPPER(TRIM(K6)),10)&lt;&gt;"UNRESOLVED",ISERROR(MATCH(UPPER(TRIM(CLEAN(SUBSTITUTE(K6,CHAR(160)," ")))),Start!$H$6:$H$22,0))),"","Implementation evidence missing; ")&amp;IF(AND(LEN(UPPER(TRIM(CLEAN(SUBSTITUTE(L6,CHAR(160)," ")))))&gt;0,LEFT(UPPER(TRIM(L6)),10)&lt;&gt;"UNRESOLVED",ISERROR(MATCH(UPPER(TRIM(CLEAN(SUBSTITUTE(L6,CHAR(160)," ")))),Start!$H$6:$H$22,0))),"","Retest result/scope missing; ")&amp;IF(AND(LEN(UPPER(TRIM(CLEAN(SUBSTITUTE(M6,CHAR(160)," ")))))&gt;0,LEFT(UPPER(TRIM(M6)),10)&lt;&gt;"UNRESOLVED",ISERROR(MATCH(UPPER(TRIM(CLEAN(SUBSTITUTE(M6,CHAR(160)," ")))),Start!$H$6:$H$22,0))),"","Closure authority/residual limits missing; ")&amp;IF(AND(ISNUMBER(O6),O6&gt;0,O6&lt;TODAY()+1),"","Retest date missing/invalid/future; ")&amp;IF(AND(ISNUMBER(P6),P6&gt;0,P6&lt;TODAY()+1),"","Closure approval date missing/invalid/future; ")&amp;IF(AND(ISNUMBER(O6),ISNUMBER(P6),P6&lt;O6),"Closure precedes retest; ",""))=0,"Documentation recorded; review required",IF(AND(LEN(UPPER(TRIM(CLEAN(SUBSTITUTE(B6,CHAR(160)," ")))))&gt;0,LEFT(UPPER(TRIM(B6)),10)&lt;&gt;"UNRESOLVED",ISERROR(MATCH(UPPER(TRIM(CLEAN(SUBSTITUTE(B6,CHAR(160)," ")))),Start!$H$6:$H$22,0))),"","Criterion/test missing; ")&amp;IF(AND(LEN(UPPER(TRIM(CLEAN(SUBSTITUTE(C6,CHAR(160)," ")))))&gt;0,LEFT(UPPER(TRIM(C6)),10)&lt;&gt;"UNRESOLVED",ISERROR(MATCH(UPPER(TRIM(CLEAN(SUBSTITUTE(C6,CHAR(160)," ")))),Start!$H$6:$H$22,0))),"","Condition missing; ")&amp;IF(AND(LEN(UPPER(TRIM(CLEAN(SUBSTITUTE(D6,CHAR(160)," ")))))&gt;0,LEFT(UPPER(TRIM(D6)),10)&lt;&gt;"UNRESOLVED",ISERROR(MATCH(UPPER(TRIM(CLEAN(SUBSTITUTE(D6,CHAR(160)," ")))),Start!$H$6:$H$22,0))),"","Evidence missing; ")&amp;IF(AND(LEN(UPPER(TRIM(CLEAN(SUBSTITUTE(F6,CHAR(160)," ")))))&gt;0,LEFT(UPPER(TRIM(F6)),10)&lt;&gt;"UNRESOLVED",ISERROR(MATCH(UPPER(TRIM(CLEAN(SUBSTITUTE(F6,CHAR(160)," ")))),Start!$H$6:$H$22,0))),"","Owner missing; ")&amp;IF(AND(LEN(UPPER(TRIM(CLEAN(SUBSTITUTE(G6,CHAR(160)," ")))))&gt;0,LEFT(UPPER(TRIM(G6)),10)&lt;&gt;"UNRESOLVED",ISERROR(MATCH(UPPER(TRIM(CLEAN(SUBSTITUTE(G6,CHAR(160)," ")))),Start!$H$6:$H$22,0))),"","Remedy missing; ")&amp;IF(AND(LEN(UPPER(TRIM(CLEAN(SUBSTITUTE(K6,CHAR(160)," ")))))&gt;0,LEFT(UPPER(TRIM(K6)),10)&lt;&gt;"UNRESOLVED",ISERROR(MATCH(UPPER(TRIM(CLEAN(SUBSTITUTE(K6,CHAR(160)," ")))),Start!$H$6:$H$22,0))),"","Implementation evidence missing; ")&amp;IF(AND(LEN(UPPER(TRIM(CLEAN(SUBSTITUTE(L6,CHAR(160)," ")))))&gt;0,LEFT(UPPER(TRIM(L6)),10)&lt;&gt;"UNRESOLVED",ISERROR(MATCH(UPPER(TRIM(CLEAN(SUBSTITUTE(L6,CHAR(160)," ")))),Start!$H$6:$H$22,0))),"","Retest result/scope missing; ")&amp;IF(AND(LEN(UPPER(TRIM(CLEAN(SUBSTITUTE(M6,CHAR(160)," ")))))&gt;0,LEFT(UPPER(TRIM(M6)),10)&lt;&gt;"UNRESOLVED",ISERROR(MATCH(UPPER(TRIM(CLEAN(SUBSTITUTE(M6,CHAR(160)," ")))),Start!$H$6:$H$22,0))),"","Closure authority/residual limits missing; ")&amp;IF(AND(ISNUMBER(O6),O6&gt;0,O6&lt;TODAY()+1),"","Retest date missing/invalid/future; ")&amp;IF(AND(ISNUMBER(P6),P6&gt;0,P6&lt;TODAY()+1),"","Closure approval date missing/invalid/future; ")&amp;IF(AND(ISNUMBER(O6),ISNUMBER(P6),P6&lt;O6),"Closure precedes retest; ","")),IF(OR(J6="Accepted within authority",J6="Risk decision recorded"),IF(LEN(IF(AND(LEN(UPPER(TRIM(CLEAN(SUBSTITUTE(M6,CHAR(160)," ")))))&gt;0,LEFT(UPPER(TRIM(M6)),10)&lt;&gt;"UNRESOLVED",ISERROR(MATCH(UPPER(TRIM(CLEAN(SUBSTITUTE(M6,CHAR(160)," ")))),Start!$H$6:$H$22,0))),"","Risk authority/basis missing; ")&amp;IF(AND(ISNUMBER(P6),P6&gt;0,P6&lt;TODAY()+1),"","Decision date missing/invalid/future; ")&amp;"")=0,"Documentation recorded; review required",IF(AND(LEN(UPPER(TRIM(CLEAN(SUBSTITUTE(M6,CHAR(160)," ")))))&gt;0,LEFT(UPPER(TRIM(M6)),10)&lt;&gt;"UNRESOLVED",ISERROR(MATCH(UPPER(TRIM(CLEAN(SUBSTITUTE(M6,CHAR(160)," ")))),Start!$H$6:$H$22,0))),"","Risk authority/basis missing; ")&amp;IF(AND(ISNUMBER(P6),P6&gt;0,P6&lt;TODAY()+1),"","Decision date missing/invalid/future; ")&amp;""),"Action or review pending")),"Invalid status; use a listed value")</f>
        <v>Action or review pending</v>
      </c>
    </row>
    <row r="7" ht="34" customHeight="1">
      <c r="A7" s="56" t="str">
        <v>F-003</v>
      </c>
      <c r="B7" s="61"/>
      <c r="C7" s="61"/>
      <c r="D7" s="61"/>
      <c r="E7" s="61"/>
      <c r="F7" s="61"/>
      <c r="G7" s="61"/>
      <c r="H7" s="61"/>
      <c r="I7" s="61"/>
      <c r="J7" s="61" t="str">
        <v>Not assessed</v>
      </c>
      <c r="K7" s="61"/>
      <c r="L7" s="61"/>
      <c r="M7" s="61"/>
      <c r="N7" s="61"/>
      <c r="O7" s="62"/>
      <c r="P7" s="62"/>
      <c r="Q7" s="63" t="str">
        <f>IF(OR(EXACT(J7,"Not assessed"),EXACT(J7,"Open"),EXACT(J7,"Action approved"),EXACT(J7,"Implemented"),EXACT(J7,"Verified closed"),EXACT(J7,"Risk decision recorded"),EXACT(J7,"Reopened")),IF(J7="Verified closed",IF(LEN(IF(AND(LEN(UPPER(TRIM(CLEAN(SUBSTITUTE(B7,CHAR(160)," ")))))&gt;0,LEFT(UPPER(TRIM(B7)),10)&lt;&gt;"UNRESOLVED",ISERROR(MATCH(UPPER(TRIM(CLEAN(SUBSTITUTE(B7,CHAR(160)," ")))),Start!$H$6:$H$22,0))),"","Criterion/test missing; ")&amp;IF(AND(LEN(UPPER(TRIM(CLEAN(SUBSTITUTE(C7,CHAR(160)," ")))))&gt;0,LEFT(UPPER(TRIM(C7)),10)&lt;&gt;"UNRESOLVED",ISERROR(MATCH(UPPER(TRIM(CLEAN(SUBSTITUTE(C7,CHAR(160)," ")))),Start!$H$6:$H$22,0))),"","Condition missing; ")&amp;IF(AND(LEN(UPPER(TRIM(CLEAN(SUBSTITUTE(D7,CHAR(160)," ")))))&gt;0,LEFT(UPPER(TRIM(D7)),10)&lt;&gt;"UNRESOLVED",ISERROR(MATCH(UPPER(TRIM(CLEAN(SUBSTITUTE(D7,CHAR(160)," ")))),Start!$H$6:$H$22,0))),"","Evidence missing; ")&amp;IF(AND(LEN(UPPER(TRIM(CLEAN(SUBSTITUTE(F7,CHAR(160)," ")))))&gt;0,LEFT(UPPER(TRIM(F7)),10)&lt;&gt;"UNRESOLVED",ISERROR(MATCH(UPPER(TRIM(CLEAN(SUBSTITUTE(F7,CHAR(160)," ")))),Start!$H$6:$H$22,0))),"","Owner missing; ")&amp;IF(AND(LEN(UPPER(TRIM(CLEAN(SUBSTITUTE(G7,CHAR(160)," ")))))&gt;0,LEFT(UPPER(TRIM(G7)),10)&lt;&gt;"UNRESOLVED",ISERROR(MATCH(UPPER(TRIM(CLEAN(SUBSTITUTE(G7,CHAR(160)," ")))),Start!$H$6:$H$22,0))),"","Remedy missing; ")&amp;IF(AND(LEN(UPPER(TRIM(CLEAN(SUBSTITUTE(K7,CHAR(160)," ")))))&gt;0,LEFT(UPPER(TRIM(K7)),10)&lt;&gt;"UNRESOLVED",ISERROR(MATCH(UPPER(TRIM(CLEAN(SUBSTITUTE(K7,CHAR(160)," ")))),Start!$H$6:$H$22,0))),"","Implementation evidence missing; ")&amp;IF(AND(LEN(UPPER(TRIM(CLEAN(SUBSTITUTE(L7,CHAR(160)," ")))))&gt;0,LEFT(UPPER(TRIM(L7)),10)&lt;&gt;"UNRESOLVED",ISERROR(MATCH(UPPER(TRIM(CLEAN(SUBSTITUTE(L7,CHAR(160)," ")))),Start!$H$6:$H$22,0))),"","Retest result/scope missing; ")&amp;IF(AND(LEN(UPPER(TRIM(CLEAN(SUBSTITUTE(M7,CHAR(160)," ")))))&gt;0,LEFT(UPPER(TRIM(M7)),10)&lt;&gt;"UNRESOLVED",ISERROR(MATCH(UPPER(TRIM(CLEAN(SUBSTITUTE(M7,CHAR(160)," ")))),Start!$H$6:$H$22,0))),"","Closure authority/residual limits missing; ")&amp;IF(AND(ISNUMBER(O7),O7&gt;0,O7&lt;TODAY()+1),"","Retest date missing/invalid/future; ")&amp;IF(AND(ISNUMBER(P7),P7&gt;0,P7&lt;TODAY()+1),"","Closure approval date missing/invalid/future; ")&amp;IF(AND(ISNUMBER(O7),ISNUMBER(P7),P7&lt;O7),"Closure precedes retest; ",""))=0,"Documentation recorded; review required",IF(AND(LEN(UPPER(TRIM(CLEAN(SUBSTITUTE(B7,CHAR(160)," ")))))&gt;0,LEFT(UPPER(TRIM(B7)),10)&lt;&gt;"UNRESOLVED",ISERROR(MATCH(UPPER(TRIM(CLEAN(SUBSTITUTE(B7,CHAR(160)," ")))),Start!$H$6:$H$22,0))),"","Criterion/test missing; ")&amp;IF(AND(LEN(UPPER(TRIM(CLEAN(SUBSTITUTE(C7,CHAR(160)," ")))))&gt;0,LEFT(UPPER(TRIM(C7)),10)&lt;&gt;"UNRESOLVED",ISERROR(MATCH(UPPER(TRIM(CLEAN(SUBSTITUTE(C7,CHAR(160)," ")))),Start!$H$6:$H$22,0))),"","Condition missing; ")&amp;IF(AND(LEN(UPPER(TRIM(CLEAN(SUBSTITUTE(D7,CHAR(160)," ")))))&gt;0,LEFT(UPPER(TRIM(D7)),10)&lt;&gt;"UNRESOLVED",ISERROR(MATCH(UPPER(TRIM(CLEAN(SUBSTITUTE(D7,CHAR(160)," ")))),Start!$H$6:$H$22,0))),"","Evidence missing; ")&amp;IF(AND(LEN(UPPER(TRIM(CLEAN(SUBSTITUTE(F7,CHAR(160)," ")))))&gt;0,LEFT(UPPER(TRIM(F7)),10)&lt;&gt;"UNRESOLVED",ISERROR(MATCH(UPPER(TRIM(CLEAN(SUBSTITUTE(F7,CHAR(160)," ")))),Start!$H$6:$H$22,0))),"","Owner missing; ")&amp;IF(AND(LEN(UPPER(TRIM(CLEAN(SUBSTITUTE(G7,CHAR(160)," ")))))&gt;0,LEFT(UPPER(TRIM(G7)),10)&lt;&gt;"UNRESOLVED",ISERROR(MATCH(UPPER(TRIM(CLEAN(SUBSTITUTE(G7,CHAR(160)," ")))),Start!$H$6:$H$22,0))),"","Remedy missing; ")&amp;IF(AND(LEN(UPPER(TRIM(CLEAN(SUBSTITUTE(K7,CHAR(160)," ")))))&gt;0,LEFT(UPPER(TRIM(K7)),10)&lt;&gt;"UNRESOLVED",ISERROR(MATCH(UPPER(TRIM(CLEAN(SUBSTITUTE(K7,CHAR(160)," ")))),Start!$H$6:$H$22,0))),"","Implementation evidence missing; ")&amp;IF(AND(LEN(UPPER(TRIM(CLEAN(SUBSTITUTE(L7,CHAR(160)," ")))))&gt;0,LEFT(UPPER(TRIM(L7)),10)&lt;&gt;"UNRESOLVED",ISERROR(MATCH(UPPER(TRIM(CLEAN(SUBSTITUTE(L7,CHAR(160)," ")))),Start!$H$6:$H$22,0))),"","Retest result/scope missing; ")&amp;IF(AND(LEN(UPPER(TRIM(CLEAN(SUBSTITUTE(M7,CHAR(160)," ")))))&gt;0,LEFT(UPPER(TRIM(M7)),10)&lt;&gt;"UNRESOLVED",ISERROR(MATCH(UPPER(TRIM(CLEAN(SUBSTITUTE(M7,CHAR(160)," ")))),Start!$H$6:$H$22,0))),"","Closure authority/residual limits missing; ")&amp;IF(AND(ISNUMBER(O7),O7&gt;0,O7&lt;TODAY()+1),"","Retest date missing/invalid/future; ")&amp;IF(AND(ISNUMBER(P7),P7&gt;0,P7&lt;TODAY()+1),"","Closure approval date missing/invalid/future; ")&amp;IF(AND(ISNUMBER(O7),ISNUMBER(P7),P7&lt;O7),"Closure precedes retest; ","")),IF(OR(J7="Accepted within authority",J7="Risk decision recorded"),IF(LEN(IF(AND(LEN(UPPER(TRIM(CLEAN(SUBSTITUTE(M7,CHAR(160)," ")))))&gt;0,LEFT(UPPER(TRIM(M7)),10)&lt;&gt;"UNRESOLVED",ISERROR(MATCH(UPPER(TRIM(CLEAN(SUBSTITUTE(M7,CHAR(160)," ")))),Start!$H$6:$H$22,0))),"","Risk authority/basis missing; ")&amp;IF(AND(ISNUMBER(P7),P7&gt;0,P7&lt;TODAY()+1),"","Decision date missing/invalid/future; ")&amp;"")=0,"Documentation recorded; review required",IF(AND(LEN(UPPER(TRIM(CLEAN(SUBSTITUTE(M7,CHAR(160)," ")))))&gt;0,LEFT(UPPER(TRIM(M7)),10)&lt;&gt;"UNRESOLVED",ISERROR(MATCH(UPPER(TRIM(CLEAN(SUBSTITUTE(M7,CHAR(160)," ")))),Start!$H$6:$H$22,0))),"","Risk authority/basis missing; ")&amp;IF(AND(ISNUMBER(P7),P7&gt;0,P7&lt;TODAY()+1),"","Decision date missing/invalid/future; ")&amp;""),"Action or review pending")),"Invalid status; use a listed value")</f>
        <v>Action or review pending</v>
      </c>
    </row>
    <row r="8" ht="34" customHeight="1">
      <c r="A8" s="58" t="str">
        <v>F-004</v>
      </c>
      <c r="B8" s="61"/>
      <c r="C8" s="61"/>
      <c r="D8" s="61"/>
      <c r="E8" s="61"/>
      <c r="F8" s="61"/>
      <c r="G8" s="61"/>
      <c r="H8" s="61"/>
      <c r="I8" s="61"/>
      <c r="J8" s="61" t="str">
        <v>Not assessed</v>
      </c>
      <c r="K8" s="61"/>
      <c r="L8" s="61"/>
      <c r="M8" s="61"/>
      <c r="N8" s="61"/>
      <c r="O8" s="62"/>
      <c r="P8" s="62"/>
      <c r="Q8" s="63" t="str">
        <f>IF(OR(EXACT(J8,"Not assessed"),EXACT(J8,"Open"),EXACT(J8,"Action approved"),EXACT(J8,"Implemented"),EXACT(J8,"Verified closed"),EXACT(J8,"Risk decision recorded"),EXACT(J8,"Reopened")),IF(J8="Verified closed",IF(LEN(IF(AND(LEN(UPPER(TRIM(CLEAN(SUBSTITUTE(B8,CHAR(160)," ")))))&gt;0,LEFT(UPPER(TRIM(B8)),10)&lt;&gt;"UNRESOLVED",ISERROR(MATCH(UPPER(TRIM(CLEAN(SUBSTITUTE(B8,CHAR(160)," ")))),Start!$H$6:$H$22,0))),"","Criterion/test missing; ")&amp;IF(AND(LEN(UPPER(TRIM(CLEAN(SUBSTITUTE(C8,CHAR(160)," ")))))&gt;0,LEFT(UPPER(TRIM(C8)),10)&lt;&gt;"UNRESOLVED",ISERROR(MATCH(UPPER(TRIM(CLEAN(SUBSTITUTE(C8,CHAR(160)," ")))),Start!$H$6:$H$22,0))),"","Condition missing; ")&amp;IF(AND(LEN(UPPER(TRIM(CLEAN(SUBSTITUTE(D8,CHAR(160)," ")))))&gt;0,LEFT(UPPER(TRIM(D8)),10)&lt;&gt;"UNRESOLVED",ISERROR(MATCH(UPPER(TRIM(CLEAN(SUBSTITUTE(D8,CHAR(160)," ")))),Start!$H$6:$H$22,0))),"","Evidence missing; ")&amp;IF(AND(LEN(UPPER(TRIM(CLEAN(SUBSTITUTE(F8,CHAR(160)," ")))))&gt;0,LEFT(UPPER(TRIM(F8)),10)&lt;&gt;"UNRESOLVED",ISERROR(MATCH(UPPER(TRIM(CLEAN(SUBSTITUTE(F8,CHAR(160)," ")))),Start!$H$6:$H$22,0))),"","Owner missing; ")&amp;IF(AND(LEN(UPPER(TRIM(CLEAN(SUBSTITUTE(G8,CHAR(160)," ")))))&gt;0,LEFT(UPPER(TRIM(G8)),10)&lt;&gt;"UNRESOLVED",ISERROR(MATCH(UPPER(TRIM(CLEAN(SUBSTITUTE(G8,CHAR(160)," ")))),Start!$H$6:$H$22,0))),"","Remedy missing; ")&amp;IF(AND(LEN(UPPER(TRIM(CLEAN(SUBSTITUTE(K8,CHAR(160)," ")))))&gt;0,LEFT(UPPER(TRIM(K8)),10)&lt;&gt;"UNRESOLVED",ISERROR(MATCH(UPPER(TRIM(CLEAN(SUBSTITUTE(K8,CHAR(160)," ")))),Start!$H$6:$H$22,0))),"","Implementation evidence missing; ")&amp;IF(AND(LEN(UPPER(TRIM(CLEAN(SUBSTITUTE(L8,CHAR(160)," ")))))&gt;0,LEFT(UPPER(TRIM(L8)),10)&lt;&gt;"UNRESOLVED",ISERROR(MATCH(UPPER(TRIM(CLEAN(SUBSTITUTE(L8,CHAR(160)," ")))),Start!$H$6:$H$22,0))),"","Retest result/scope missing; ")&amp;IF(AND(LEN(UPPER(TRIM(CLEAN(SUBSTITUTE(M8,CHAR(160)," ")))))&gt;0,LEFT(UPPER(TRIM(M8)),10)&lt;&gt;"UNRESOLVED",ISERROR(MATCH(UPPER(TRIM(CLEAN(SUBSTITUTE(M8,CHAR(160)," ")))),Start!$H$6:$H$22,0))),"","Closure authority/residual limits missing; ")&amp;IF(AND(ISNUMBER(O8),O8&gt;0,O8&lt;TODAY()+1),"","Retest date missing/invalid/future; ")&amp;IF(AND(ISNUMBER(P8),P8&gt;0,P8&lt;TODAY()+1),"","Closure approval date missing/invalid/future; ")&amp;IF(AND(ISNUMBER(O8),ISNUMBER(P8),P8&lt;O8),"Closure precedes retest; ",""))=0,"Documentation recorded; review required",IF(AND(LEN(UPPER(TRIM(CLEAN(SUBSTITUTE(B8,CHAR(160)," ")))))&gt;0,LEFT(UPPER(TRIM(B8)),10)&lt;&gt;"UNRESOLVED",ISERROR(MATCH(UPPER(TRIM(CLEAN(SUBSTITUTE(B8,CHAR(160)," ")))),Start!$H$6:$H$22,0))),"","Criterion/test missing; ")&amp;IF(AND(LEN(UPPER(TRIM(CLEAN(SUBSTITUTE(C8,CHAR(160)," ")))))&gt;0,LEFT(UPPER(TRIM(C8)),10)&lt;&gt;"UNRESOLVED",ISERROR(MATCH(UPPER(TRIM(CLEAN(SUBSTITUTE(C8,CHAR(160)," ")))),Start!$H$6:$H$22,0))),"","Condition missing; ")&amp;IF(AND(LEN(UPPER(TRIM(CLEAN(SUBSTITUTE(D8,CHAR(160)," ")))))&gt;0,LEFT(UPPER(TRIM(D8)),10)&lt;&gt;"UNRESOLVED",ISERROR(MATCH(UPPER(TRIM(CLEAN(SUBSTITUTE(D8,CHAR(160)," ")))),Start!$H$6:$H$22,0))),"","Evidence missing; ")&amp;IF(AND(LEN(UPPER(TRIM(CLEAN(SUBSTITUTE(F8,CHAR(160)," ")))))&gt;0,LEFT(UPPER(TRIM(F8)),10)&lt;&gt;"UNRESOLVED",ISERROR(MATCH(UPPER(TRIM(CLEAN(SUBSTITUTE(F8,CHAR(160)," ")))),Start!$H$6:$H$22,0))),"","Owner missing; ")&amp;IF(AND(LEN(UPPER(TRIM(CLEAN(SUBSTITUTE(G8,CHAR(160)," ")))))&gt;0,LEFT(UPPER(TRIM(G8)),10)&lt;&gt;"UNRESOLVED",ISERROR(MATCH(UPPER(TRIM(CLEAN(SUBSTITUTE(G8,CHAR(160)," ")))),Start!$H$6:$H$22,0))),"","Remedy missing; ")&amp;IF(AND(LEN(UPPER(TRIM(CLEAN(SUBSTITUTE(K8,CHAR(160)," ")))))&gt;0,LEFT(UPPER(TRIM(K8)),10)&lt;&gt;"UNRESOLVED",ISERROR(MATCH(UPPER(TRIM(CLEAN(SUBSTITUTE(K8,CHAR(160)," ")))),Start!$H$6:$H$22,0))),"","Implementation evidence missing; ")&amp;IF(AND(LEN(UPPER(TRIM(CLEAN(SUBSTITUTE(L8,CHAR(160)," ")))))&gt;0,LEFT(UPPER(TRIM(L8)),10)&lt;&gt;"UNRESOLVED",ISERROR(MATCH(UPPER(TRIM(CLEAN(SUBSTITUTE(L8,CHAR(160)," ")))),Start!$H$6:$H$22,0))),"","Retest result/scope missing; ")&amp;IF(AND(LEN(UPPER(TRIM(CLEAN(SUBSTITUTE(M8,CHAR(160)," ")))))&gt;0,LEFT(UPPER(TRIM(M8)),10)&lt;&gt;"UNRESOLVED",ISERROR(MATCH(UPPER(TRIM(CLEAN(SUBSTITUTE(M8,CHAR(160)," ")))),Start!$H$6:$H$22,0))),"","Closure authority/residual limits missing; ")&amp;IF(AND(ISNUMBER(O8),O8&gt;0,O8&lt;TODAY()+1),"","Retest date missing/invalid/future; ")&amp;IF(AND(ISNUMBER(P8),P8&gt;0,P8&lt;TODAY()+1),"","Closure approval date missing/invalid/future; ")&amp;IF(AND(ISNUMBER(O8),ISNUMBER(P8),P8&lt;O8),"Closure precedes retest; ","")),IF(OR(J8="Accepted within authority",J8="Risk decision recorded"),IF(LEN(IF(AND(LEN(UPPER(TRIM(CLEAN(SUBSTITUTE(M8,CHAR(160)," ")))))&gt;0,LEFT(UPPER(TRIM(M8)),10)&lt;&gt;"UNRESOLVED",ISERROR(MATCH(UPPER(TRIM(CLEAN(SUBSTITUTE(M8,CHAR(160)," ")))),Start!$H$6:$H$22,0))),"","Risk authority/basis missing; ")&amp;IF(AND(ISNUMBER(P8),P8&gt;0,P8&lt;TODAY()+1),"","Decision date missing/invalid/future; ")&amp;"")=0,"Documentation recorded; review required",IF(AND(LEN(UPPER(TRIM(CLEAN(SUBSTITUTE(M8,CHAR(160)," ")))))&gt;0,LEFT(UPPER(TRIM(M8)),10)&lt;&gt;"UNRESOLVED",ISERROR(MATCH(UPPER(TRIM(CLEAN(SUBSTITUTE(M8,CHAR(160)," ")))),Start!$H$6:$H$22,0))),"","Risk authority/basis missing; ")&amp;IF(AND(ISNUMBER(P8),P8&gt;0,P8&lt;TODAY()+1),"","Decision date missing/invalid/future; ")&amp;""),"Action or review pending")),"Invalid status; use a listed value")</f>
        <v>Action or review pending</v>
      </c>
    </row>
    <row r="9" ht="34" customHeight="1">
      <c r="A9" s="56" t="str">
        <v>F-005</v>
      </c>
      <c r="B9" s="61"/>
      <c r="C9" s="61"/>
      <c r="D9" s="61"/>
      <c r="E9" s="61"/>
      <c r="F9" s="61"/>
      <c r="G9" s="61"/>
      <c r="H9" s="61"/>
      <c r="I9" s="61"/>
      <c r="J9" s="61" t="str">
        <v>Not assessed</v>
      </c>
      <c r="K9" s="61"/>
      <c r="L9" s="61"/>
      <c r="M9" s="61"/>
      <c r="N9" s="61"/>
      <c r="O9" s="62"/>
      <c r="P9" s="62"/>
      <c r="Q9" s="63" t="str">
        <f>IF(OR(EXACT(J9,"Not assessed"),EXACT(J9,"Open"),EXACT(J9,"Action approved"),EXACT(J9,"Implemented"),EXACT(J9,"Verified closed"),EXACT(J9,"Risk decision recorded"),EXACT(J9,"Reopened")),IF(J9="Verified closed",IF(LEN(IF(AND(LEN(UPPER(TRIM(CLEAN(SUBSTITUTE(B9,CHAR(160)," ")))))&gt;0,LEFT(UPPER(TRIM(B9)),10)&lt;&gt;"UNRESOLVED",ISERROR(MATCH(UPPER(TRIM(CLEAN(SUBSTITUTE(B9,CHAR(160)," ")))),Start!$H$6:$H$22,0))),"","Criterion/test missing; ")&amp;IF(AND(LEN(UPPER(TRIM(CLEAN(SUBSTITUTE(C9,CHAR(160)," ")))))&gt;0,LEFT(UPPER(TRIM(C9)),10)&lt;&gt;"UNRESOLVED",ISERROR(MATCH(UPPER(TRIM(CLEAN(SUBSTITUTE(C9,CHAR(160)," ")))),Start!$H$6:$H$22,0))),"","Condition missing; ")&amp;IF(AND(LEN(UPPER(TRIM(CLEAN(SUBSTITUTE(D9,CHAR(160)," ")))))&gt;0,LEFT(UPPER(TRIM(D9)),10)&lt;&gt;"UNRESOLVED",ISERROR(MATCH(UPPER(TRIM(CLEAN(SUBSTITUTE(D9,CHAR(160)," ")))),Start!$H$6:$H$22,0))),"","Evidence missing; ")&amp;IF(AND(LEN(UPPER(TRIM(CLEAN(SUBSTITUTE(F9,CHAR(160)," ")))))&gt;0,LEFT(UPPER(TRIM(F9)),10)&lt;&gt;"UNRESOLVED",ISERROR(MATCH(UPPER(TRIM(CLEAN(SUBSTITUTE(F9,CHAR(160)," ")))),Start!$H$6:$H$22,0))),"","Owner missing; ")&amp;IF(AND(LEN(UPPER(TRIM(CLEAN(SUBSTITUTE(G9,CHAR(160)," ")))))&gt;0,LEFT(UPPER(TRIM(G9)),10)&lt;&gt;"UNRESOLVED",ISERROR(MATCH(UPPER(TRIM(CLEAN(SUBSTITUTE(G9,CHAR(160)," ")))),Start!$H$6:$H$22,0))),"","Remedy missing; ")&amp;IF(AND(LEN(UPPER(TRIM(CLEAN(SUBSTITUTE(K9,CHAR(160)," ")))))&gt;0,LEFT(UPPER(TRIM(K9)),10)&lt;&gt;"UNRESOLVED",ISERROR(MATCH(UPPER(TRIM(CLEAN(SUBSTITUTE(K9,CHAR(160)," ")))),Start!$H$6:$H$22,0))),"","Implementation evidence missing; ")&amp;IF(AND(LEN(UPPER(TRIM(CLEAN(SUBSTITUTE(L9,CHAR(160)," ")))))&gt;0,LEFT(UPPER(TRIM(L9)),10)&lt;&gt;"UNRESOLVED",ISERROR(MATCH(UPPER(TRIM(CLEAN(SUBSTITUTE(L9,CHAR(160)," ")))),Start!$H$6:$H$22,0))),"","Retest result/scope missing; ")&amp;IF(AND(LEN(UPPER(TRIM(CLEAN(SUBSTITUTE(M9,CHAR(160)," ")))))&gt;0,LEFT(UPPER(TRIM(M9)),10)&lt;&gt;"UNRESOLVED",ISERROR(MATCH(UPPER(TRIM(CLEAN(SUBSTITUTE(M9,CHAR(160)," ")))),Start!$H$6:$H$22,0))),"","Closure authority/residual limits missing; ")&amp;IF(AND(ISNUMBER(O9),O9&gt;0,O9&lt;TODAY()+1),"","Retest date missing/invalid/future; ")&amp;IF(AND(ISNUMBER(P9),P9&gt;0,P9&lt;TODAY()+1),"","Closure approval date missing/invalid/future; ")&amp;IF(AND(ISNUMBER(O9),ISNUMBER(P9),P9&lt;O9),"Closure precedes retest; ",""))=0,"Documentation recorded; review required",IF(AND(LEN(UPPER(TRIM(CLEAN(SUBSTITUTE(B9,CHAR(160)," ")))))&gt;0,LEFT(UPPER(TRIM(B9)),10)&lt;&gt;"UNRESOLVED",ISERROR(MATCH(UPPER(TRIM(CLEAN(SUBSTITUTE(B9,CHAR(160)," ")))),Start!$H$6:$H$22,0))),"","Criterion/test missing; ")&amp;IF(AND(LEN(UPPER(TRIM(CLEAN(SUBSTITUTE(C9,CHAR(160)," ")))))&gt;0,LEFT(UPPER(TRIM(C9)),10)&lt;&gt;"UNRESOLVED",ISERROR(MATCH(UPPER(TRIM(CLEAN(SUBSTITUTE(C9,CHAR(160)," ")))),Start!$H$6:$H$22,0))),"","Condition missing; ")&amp;IF(AND(LEN(UPPER(TRIM(CLEAN(SUBSTITUTE(D9,CHAR(160)," ")))))&gt;0,LEFT(UPPER(TRIM(D9)),10)&lt;&gt;"UNRESOLVED",ISERROR(MATCH(UPPER(TRIM(CLEAN(SUBSTITUTE(D9,CHAR(160)," ")))),Start!$H$6:$H$22,0))),"","Evidence missing; ")&amp;IF(AND(LEN(UPPER(TRIM(CLEAN(SUBSTITUTE(F9,CHAR(160)," ")))))&gt;0,LEFT(UPPER(TRIM(F9)),10)&lt;&gt;"UNRESOLVED",ISERROR(MATCH(UPPER(TRIM(CLEAN(SUBSTITUTE(F9,CHAR(160)," ")))),Start!$H$6:$H$22,0))),"","Owner missing; ")&amp;IF(AND(LEN(UPPER(TRIM(CLEAN(SUBSTITUTE(G9,CHAR(160)," ")))))&gt;0,LEFT(UPPER(TRIM(G9)),10)&lt;&gt;"UNRESOLVED",ISERROR(MATCH(UPPER(TRIM(CLEAN(SUBSTITUTE(G9,CHAR(160)," ")))),Start!$H$6:$H$22,0))),"","Remedy missing; ")&amp;IF(AND(LEN(UPPER(TRIM(CLEAN(SUBSTITUTE(K9,CHAR(160)," ")))))&gt;0,LEFT(UPPER(TRIM(K9)),10)&lt;&gt;"UNRESOLVED",ISERROR(MATCH(UPPER(TRIM(CLEAN(SUBSTITUTE(K9,CHAR(160)," ")))),Start!$H$6:$H$22,0))),"","Implementation evidence missing; ")&amp;IF(AND(LEN(UPPER(TRIM(CLEAN(SUBSTITUTE(L9,CHAR(160)," ")))))&gt;0,LEFT(UPPER(TRIM(L9)),10)&lt;&gt;"UNRESOLVED",ISERROR(MATCH(UPPER(TRIM(CLEAN(SUBSTITUTE(L9,CHAR(160)," ")))),Start!$H$6:$H$22,0))),"","Retest result/scope missing; ")&amp;IF(AND(LEN(UPPER(TRIM(CLEAN(SUBSTITUTE(M9,CHAR(160)," ")))))&gt;0,LEFT(UPPER(TRIM(M9)),10)&lt;&gt;"UNRESOLVED",ISERROR(MATCH(UPPER(TRIM(CLEAN(SUBSTITUTE(M9,CHAR(160)," ")))),Start!$H$6:$H$22,0))),"","Closure authority/residual limits missing; ")&amp;IF(AND(ISNUMBER(O9),O9&gt;0,O9&lt;TODAY()+1),"","Retest date missing/invalid/future; ")&amp;IF(AND(ISNUMBER(P9),P9&gt;0,P9&lt;TODAY()+1),"","Closure approval date missing/invalid/future; ")&amp;IF(AND(ISNUMBER(O9),ISNUMBER(P9),P9&lt;O9),"Closure precedes retest; ","")),IF(OR(J9="Accepted within authority",J9="Risk decision recorded"),IF(LEN(IF(AND(LEN(UPPER(TRIM(CLEAN(SUBSTITUTE(M9,CHAR(160)," ")))))&gt;0,LEFT(UPPER(TRIM(M9)),10)&lt;&gt;"UNRESOLVED",ISERROR(MATCH(UPPER(TRIM(CLEAN(SUBSTITUTE(M9,CHAR(160)," ")))),Start!$H$6:$H$22,0))),"","Risk authority/basis missing; ")&amp;IF(AND(ISNUMBER(P9),P9&gt;0,P9&lt;TODAY()+1),"","Decision date missing/invalid/future; ")&amp;"")=0,"Documentation recorded; review required",IF(AND(LEN(UPPER(TRIM(CLEAN(SUBSTITUTE(M9,CHAR(160)," ")))))&gt;0,LEFT(UPPER(TRIM(M9)),10)&lt;&gt;"UNRESOLVED",ISERROR(MATCH(UPPER(TRIM(CLEAN(SUBSTITUTE(M9,CHAR(160)," ")))),Start!$H$6:$H$22,0))),"","Risk authority/basis missing; ")&amp;IF(AND(ISNUMBER(P9),P9&gt;0,P9&lt;TODAY()+1),"","Decision date missing/invalid/future; ")&amp;""),"Action or review pending")),"Invalid status; use a listed value")</f>
        <v>Action or review pending</v>
      </c>
    </row>
    <row r="10" ht="34" customHeight="1">
      <c r="A10" s="58" t="str">
        <v>F-006</v>
      </c>
      <c r="B10" s="61"/>
      <c r="C10" s="61"/>
      <c r="D10" s="61"/>
      <c r="E10" s="61"/>
      <c r="F10" s="61"/>
      <c r="G10" s="61"/>
      <c r="H10" s="61"/>
      <c r="I10" s="61"/>
      <c r="J10" s="61" t="str">
        <v>Not assessed</v>
      </c>
      <c r="K10" s="61"/>
      <c r="L10" s="61"/>
      <c r="M10" s="61"/>
      <c r="N10" s="61"/>
      <c r="O10" s="62"/>
      <c r="P10" s="62"/>
      <c r="Q10" s="63" t="str">
        <f>IF(OR(EXACT(J10,"Not assessed"),EXACT(J10,"Open"),EXACT(J10,"Action approved"),EXACT(J10,"Implemented"),EXACT(J10,"Verified closed"),EXACT(J10,"Risk decision recorded"),EXACT(J10,"Reopened")),IF(J10="Verified closed",IF(LEN(IF(AND(LEN(UPPER(TRIM(CLEAN(SUBSTITUTE(B10,CHAR(160)," ")))))&gt;0,LEFT(UPPER(TRIM(B10)),10)&lt;&gt;"UNRESOLVED",ISERROR(MATCH(UPPER(TRIM(CLEAN(SUBSTITUTE(B10,CHAR(160)," ")))),Start!$H$6:$H$22,0))),"","Criterion/test missing; ")&amp;IF(AND(LEN(UPPER(TRIM(CLEAN(SUBSTITUTE(C10,CHAR(160)," ")))))&gt;0,LEFT(UPPER(TRIM(C10)),10)&lt;&gt;"UNRESOLVED",ISERROR(MATCH(UPPER(TRIM(CLEAN(SUBSTITUTE(C10,CHAR(160)," ")))),Start!$H$6:$H$22,0))),"","Condition missing; ")&amp;IF(AND(LEN(UPPER(TRIM(CLEAN(SUBSTITUTE(D10,CHAR(160)," ")))))&gt;0,LEFT(UPPER(TRIM(D10)),10)&lt;&gt;"UNRESOLVED",ISERROR(MATCH(UPPER(TRIM(CLEAN(SUBSTITUTE(D10,CHAR(160)," ")))),Start!$H$6:$H$22,0))),"","Evidence missing; ")&amp;IF(AND(LEN(UPPER(TRIM(CLEAN(SUBSTITUTE(F10,CHAR(160)," ")))))&gt;0,LEFT(UPPER(TRIM(F10)),10)&lt;&gt;"UNRESOLVED",ISERROR(MATCH(UPPER(TRIM(CLEAN(SUBSTITUTE(F10,CHAR(160)," ")))),Start!$H$6:$H$22,0))),"","Owner missing; ")&amp;IF(AND(LEN(UPPER(TRIM(CLEAN(SUBSTITUTE(G10,CHAR(160)," ")))))&gt;0,LEFT(UPPER(TRIM(G10)),10)&lt;&gt;"UNRESOLVED",ISERROR(MATCH(UPPER(TRIM(CLEAN(SUBSTITUTE(G10,CHAR(160)," ")))),Start!$H$6:$H$22,0))),"","Remedy missing; ")&amp;IF(AND(LEN(UPPER(TRIM(CLEAN(SUBSTITUTE(K10,CHAR(160)," ")))))&gt;0,LEFT(UPPER(TRIM(K10)),10)&lt;&gt;"UNRESOLVED",ISERROR(MATCH(UPPER(TRIM(CLEAN(SUBSTITUTE(K10,CHAR(160)," ")))),Start!$H$6:$H$22,0))),"","Implementation evidence missing; ")&amp;IF(AND(LEN(UPPER(TRIM(CLEAN(SUBSTITUTE(L10,CHAR(160)," ")))))&gt;0,LEFT(UPPER(TRIM(L10)),10)&lt;&gt;"UNRESOLVED",ISERROR(MATCH(UPPER(TRIM(CLEAN(SUBSTITUTE(L10,CHAR(160)," ")))),Start!$H$6:$H$22,0))),"","Retest result/scope missing; ")&amp;IF(AND(LEN(UPPER(TRIM(CLEAN(SUBSTITUTE(M10,CHAR(160)," ")))))&gt;0,LEFT(UPPER(TRIM(M10)),10)&lt;&gt;"UNRESOLVED",ISERROR(MATCH(UPPER(TRIM(CLEAN(SUBSTITUTE(M10,CHAR(160)," ")))),Start!$H$6:$H$22,0))),"","Closure authority/residual limits missing; ")&amp;IF(AND(ISNUMBER(O10),O10&gt;0,O10&lt;TODAY()+1),"","Retest date missing/invalid/future; ")&amp;IF(AND(ISNUMBER(P10),P10&gt;0,P10&lt;TODAY()+1),"","Closure approval date missing/invalid/future; ")&amp;IF(AND(ISNUMBER(O10),ISNUMBER(P10),P10&lt;O10),"Closure precedes retest; ",""))=0,"Documentation recorded; review required",IF(AND(LEN(UPPER(TRIM(CLEAN(SUBSTITUTE(B10,CHAR(160)," ")))))&gt;0,LEFT(UPPER(TRIM(B10)),10)&lt;&gt;"UNRESOLVED",ISERROR(MATCH(UPPER(TRIM(CLEAN(SUBSTITUTE(B10,CHAR(160)," ")))),Start!$H$6:$H$22,0))),"","Criterion/test missing; ")&amp;IF(AND(LEN(UPPER(TRIM(CLEAN(SUBSTITUTE(C10,CHAR(160)," ")))))&gt;0,LEFT(UPPER(TRIM(C10)),10)&lt;&gt;"UNRESOLVED",ISERROR(MATCH(UPPER(TRIM(CLEAN(SUBSTITUTE(C10,CHAR(160)," ")))),Start!$H$6:$H$22,0))),"","Condition missing; ")&amp;IF(AND(LEN(UPPER(TRIM(CLEAN(SUBSTITUTE(D10,CHAR(160)," ")))))&gt;0,LEFT(UPPER(TRIM(D10)),10)&lt;&gt;"UNRESOLVED",ISERROR(MATCH(UPPER(TRIM(CLEAN(SUBSTITUTE(D10,CHAR(160)," ")))),Start!$H$6:$H$22,0))),"","Evidence missing; ")&amp;IF(AND(LEN(UPPER(TRIM(CLEAN(SUBSTITUTE(F10,CHAR(160)," ")))))&gt;0,LEFT(UPPER(TRIM(F10)),10)&lt;&gt;"UNRESOLVED",ISERROR(MATCH(UPPER(TRIM(CLEAN(SUBSTITUTE(F10,CHAR(160)," ")))),Start!$H$6:$H$22,0))),"","Owner missing; ")&amp;IF(AND(LEN(UPPER(TRIM(CLEAN(SUBSTITUTE(G10,CHAR(160)," ")))))&gt;0,LEFT(UPPER(TRIM(G10)),10)&lt;&gt;"UNRESOLVED",ISERROR(MATCH(UPPER(TRIM(CLEAN(SUBSTITUTE(G10,CHAR(160)," ")))),Start!$H$6:$H$22,0))),"","Remedy missing; ")&amp;IF(AND(LEN(UPPER(TRIM(CLEAN(SUBSTITUTE(K10,CHAR(160)," ")))))&gt;0,LEFT(UPPER(TRIM(K10)),10)&lt;&gt;"UNRESOLVED",ISERROR(MATCH(UPPER(TRIM(CLEAN(SUBSTITUTE(K10,CHAR(160)," ")))),Start!$H$6:$H$22,0))),"","Implementation evidence missing; ")&amp;IF(AND(LEN(UPPER(TRIM(CLEAN(SUBSTITUTE(L10,CHAR(160)," ")))))&gt;0,LEFT(UPPER(TRIM(L10)),10)&lt;&gt;"UNRESOLVED",ISERROR(MATCH(UPPER(TRIM(CLEAN(SUBSTITUTE(L10,CHAR(160)," ")))),Start!$H$6:$H$22,0))),"","Retest result/scope missing; ")&amp;IF(AND(LEN(UPPER(TRIM(CLEAN(SUBSTITUTE(M10,CHAR(160)," ")))))&gt;0,LEFT(UPPER(TRIM(M10)),10)&lt;&gt;"UNRESOLVED",ISERROR(MATCH(UPPER(TRIM(CLEAN(SUBSTITUTE(M10,CHAR(160)," ")))),Start!$H$6:$H$22,0))),"","Closure authority/residual limits missing; ")&amp;IF(AND(ISNUMBER(O10),O10&gt;0,O10&lt;TODAY()+1),"","Retest date missing/invalid/future; ")&amp;IF(AND(ISNUMBER(P10),P10&gt;0,P10&lt;TODAY()+1),"","Closure approval date missing/invalid/future; ")&amp;IF(AND(ISNUMBER(O10),ISNUMBER(P10),P10&lt;O10),"Closure precedes retest; ","")),IF(OR(J10="Accepted within authority",J10="Risk decision recorded"),IF(LEN(IF(AND(LEN(UPPER(TRIM(CLEAN(SUBSTITUTE(M10,CHAR(160)," ")))))&gt;0,LEFT(UPPER(TRIM(M10)),10)&lt;&gt;"UNRESOLVED",ISERROR(MATCH(UPPER(TRIM(CLEAN(SUBSTITUTE(M10,CHAR(160)," ")))),Start!$H$6:$H$22,0))),"","Risk authority/basis missing; ")&amp;IF(AND(ISNUMBER(P10),P10&gt;0,P10&lt;TODAY()+1),"","Decision date missing/invalid/future; ")&amp;"")=0,"Documentation recorded; review required",IF(AND(LEN(UPPER(TRIM(CLEAN(SUBSTITUTE(M10,CHAR(160)," ")))))&gt;0,LEFT(UPPER(TRIM(M10)),10)&lt;&gt;"UNRESOLVED",ISERROR(MATCH(UPPER(TRIM(CLEAN(SUBSTITUTE(M10,CHAR(160)," ")))),Start!$H$6:$H$22,0))),"","Risk authority/basis missing; ")&amp;IF(AND(ISNUMBER(P10),P10&gt;0,P10&lt;TODAY()+1),"","Decision date missing/invalid/future; ")&amp;""),"Action or review pending")),"Invalid status; use a listed value")</f>
        <v>Action or review pending</v>
      </c>
    </row>
    <row r="11" ht="34" customHeight="1">
      <c r="A11" s="56" t="str">
        <v>F-007</v>
      </c>
      <c r="B11" s="61"/>
      <c r="C11" s="61"/>
      <c r="D11" s="61"/>
      <c r="E11" s="61"/>
      <c r="F11" s="61"/>
      <c r="G11" s="61"/>
      <c r="H11" s="61"/>
      <c r="I11" s="61"/>
      <c r="J11" s="61" t="str">
        <v>Not assessed</v>
      </c>
      <c r="K11" s="61"/>
      <c r="L11" s="61"/>
      <c r="M11" s="61"/>
      <c r="N11" s="61"/>
      <c r="O11" s="62"/>
      <c r="P11" s="62"/>
      <c r="Q11" s="63" t="str">
        <f>IF(OR(EXACT(J11,"Not assessed"),EXACT(J11,"Open"),EXACT(J11,"Action approved"),EXACT(J11,"Implemented"),EXACT(J11,"Verified closed"),EXACT(J11,"Risk decision recorded"),EXACT(J11,"Reopened")),IF(J11="Verified closed",IF(LEN(IF(AND(LEN(UPPER(TRIM(CLEAN(SUBSTITUTE(B11,CHAR(160)," ")))))&gt;0,LEFT(UPPER(TRIM(B11)),10)&lt;&gt;"UNRESOLVED",ISERROR(MATCH(UPPER(TRIM(CLEAN(SUBSTITUTE(B11,CHAR(160)," ")))),Start!$H$6:$H$22,0))),"","Criterion/test missing; ")&amp;IF(AND(LEN(UPPER(TRIM(CLEAN(SUBSTITUTE(C11,CHAR(160)," ")))))&gt;0,LEFT(UPPER(TRIM(C11)),10)&lt;&gt;"UNRESOLVED",ISERROR(MATCH(UPPER(TRIM(CLEAN(SUBSTITUTE(C11,CHAR(160)," ")))),Start!$H$6:$H$22,0))),"","Condition missing; ")&amp;IF(AND(LEN(UPPER(TRIM(CLEAN(SUBSTITUTE(D11,CHAR(160)," ")))))&gt;0,LEFT(UPPER(TRIM(D11)),10)&lt;&gt;"UNRESOLVED",ISERROR(MATCH(UPPER(TRIM(CLEAN(SUBSTITUTE(D11,CHAR(160)," ")))),Start!$H$6:$H$22,0))),"","Evidence missing; ")&amp;IF(AND(LEN(UPPER(TRIM(CLEAN(SUBSTITUTE(F11,CHAR(160)," ")))))&gt;0,LEFT(UPPER(TRIM(F11)),10)&lt;&gt;"UNRESOLVED",ISERROR(MATCH(UPPER(TRIM(CLEAN(SUBSTITUTE(F11,CHAR(160)," ")))),Start!$H$6:$H$22,0))),"","Owner missing; ")&amp;IF(AND(LEN(UPPER(TRIM(CLEAN(SUBSTITUTE(G11,CHAR(160)," ")))))&gt;0,LEFT(UPPER(TRIM(G11)),10)&lt;&gt;"UNRESOLVED",ISERROR(MATCH(UPPER(TRIM(CLEAN(SUBSTITUTE(G11,CHAR(160)," ")))),Start!$H$6:$H$22,0))),"","Remedy missing; ")&amp;IF(AND(LEN(UPPER(TRIM(CLEAN(SUBSTITUTE(K11,CHAR(160)," ")))))&gt;0,LEFT(UPPER(TRIM(K11)),10)&lt;&gt;"UNRESOLVED",ISERROR(MATCH(UPPER(TRIM(CLEAN(SUBSTITUTE(K11,CHAR(160)," ")))),Start!$H$6:$H$22,0))),"","Implementation evidence missing; ")&amp;IF(AND(LEN(UPPER(TRIM(CLEAN(SUBSTITUTE(L11,CHAR(160)," ")))))&gt;0,LEFT(UPPER(TRIM(L11)),10)&lt;&gt;"UNRESOLVED",ISERROR(MATCH(UPPER(TRIM(CLEAN(SUBSTITUTE(L11,CHAR(160)," ")))),Start!$H$6:$H$22,0))),"","Retest result/scope missing; ")&amp;IF(AND(LEN(UPPER(TRIM(CLEAN(SUBSTITUTE(M11,CHAR(160)," ")))))&gt;0,LEFT(UPPER(TRIM(M11)),10)&lt;&gt;"UNRESOLVED",ISERROR(MATCH(UPPER(TRIM(CLEAN(SUBSTITUTE(M11,CHAR(160)," ")))),Start!$H$6:$H$22,0))),"","Closure authority/residual limits missing; ")&amp;IF(AND(ISNUMBER(O11),O11&gt;0,O11&lt;TODAY()+1),"","Retest date missing/invalid/future; ")&amp;IF(AND(ISNUMBER(P11),P11&gt;0,P11&lt;TODAY()+1),"","Closure approval date missing/invalid/future; ")&amp;IF(AND(ISNUMBER(O11),ISNUMBER(P11),P11&lt;O11),"Closure precedes retest; ",""))=0,"Documentation recorded; review required",IF(AND(LEN(UPPER(TRIM(CLEAN(SUBSTITUTE(B11,CHAR(160)," ")))))&gt;0,LEFT(UPPER(TRIM(B11)),10)&lt;&gt;"UNRESOLVED",ISERROR(MATCH(UPPER(TRIM(CLEAN(SUBSTITUTE(B11,CHAR(160)," ")))),Start!$H$6:$H$22,0))),"","Criterion/test missing; ")&amp;IF(AND(LEN(UPPER(TRIM(CLEAN(SUBSTITUTE(C11,CHAR(160)," ")))))&gt;0,LEFT(UPPER(TRIM(C11)),10)&lt;&gt;"UNRESOLVED",ISERROR(MATCH(UPPER(TRIM(CLEAN(SUBSTITUTE(C11,CHAR(160)," ")))),Start!$H$6:$H$22,0))),"","Condition missing; ")&amp;IF(AND(LEN(UPPER(TRIM(CLEAN(SUBSTITUTE(D11,CHAR(160)," ")))))&gt;0,LEFT(UPPER(TRIM(D11)),10)&lt;&gt;"UNRESOLVED",ISERROR(MATCH(UPPER(TRIM(CLEAN(SUBSTITUTE(D11,CHAR(160)," ")))),Start!$H$6:$H$22,0))),"","Evidence missing; ")&amp;IF(AND(LEN(UPPER(TRIM(CLEAN(SUBSTITUTE(F11,CHAR(160)," ")))))&gt;0,LEFT(UPPER(TRIM(F11)),10)&lt;&gt;"UNRESOLVED",ISERROR(MATCH(UPPER(TRIM(CLEAN(SUBSTITUTE(F11,CHAR(160)," ")))),Start!$H$6:$H$22,0))),"","Owner missing; ")&amp;IF(AND(LEN(UPPER(TRIM(CLEAN(SUBSTITUTE(G11,CHAR(160)," ")))))&gt;0,LEFT(UPPER(TRIM(G11)),10)&lt;&gt;"UNRESOLVED",ISERROR(MATCH(UPPER(TRIM(CLEAN(SUBSTITUTE(G11,CHAR(160)," ")))),Start!$H$6:$H$22,0))),"","Remedy missing; ")&amp;IF(AND(LEN(UPPER(TRIM(CLEAN(SUBSTITUTE(K11,CHAR(160)," ")))))&gt;0,LEFT(UPPER(TRIM(K11)),10)&lt;&gt;"UNRESOLVED",ISERROR(MATCH(UPPER(TRIM(CLEAN(SUBSTITUTE(K11,CHAR(160)," ")))),Start!$H$6:$H$22,0))),"","Implementation evidence missing; ")&amp;IF(AND(LEN(UPPER(TRIM(CLEAN(SUBSTITUTE(L11,CHAR(160)," ")))))&gt;0,LEFT(UPPER(TRIM(L11)),10)&lt;&gt;"UNRESOLVED",ISERROR(MATCH(UPPER(TRIM(CLEAN(SUBSTITUTE(L11,CHAR(160)," ")))),Start!$H$6:$H$22,0))),"","Retest result/scope missing; ")&amp;IF(AND(LEN(UPPER(TRIM(CLEAN(SUBSTITUTE(M11,CHAR(160)," ")))))&gt;0,LEFT(UPPER(TRIM(M11)),10)&lt;&gt;"UNRESOLVED",ISERROR(MATCH(UPPER(TRIM(CLEAN(SUBSTITUTE(M11,CHAR(160)," ")))),Start!$H$6:$H$22,0))),"","Closure authority/residual limits missing; ")&amp;IF(AND(ISNUMBER(O11),O11&gt;0,O11&lt;TODAY()+1),"","Retest date missing/invalid/future; ")&amp;IF(AND(ISNUMBER(P11),P11&gt;0,P11&lt;TODAY()+1),"","Closure approval date missing/invalid/future; ")&amp;IF(AND(ISNUMBER(O11),ISNUMBER(P11),P11&lt;O11),"Closure precedes retest; ","")),IF(OR(J11="Accepted within authority",J11="Risk decision recorded"),IF(LEN(IF(AND(LEN(UPPER(TRIM(CLEAN(SUBSTITUTE(M11,CHAR(160)," ")))))&gt;0,LEFT(UPPER(TRIM(M11)),10)&lt;&gt;"UNRESOLVED",ISERROR(MATCH(UPPER(TRIM(CLEAN(SUBSTITUTE(M11,CHAR(160)," ")))),Start!$H$6:$H$22,0))),"","Risk authority/basis missing; ")&amp;IF(AND(ISNUMBER(P11),P11&gt;0,P11&lt;TODAY()+1),"","Decision date missing/invalid/future; ")&amp;"")=0,"Documentation recorded; review required",IF(AND(LEN(UPPER(TRIM(CLEAN(SUBSTITUTE(M11,CHAR(160)," ")))))&gt;0,LEFT(UPPER(TRIM(M11)),10)&lt;&gt;"UNRESOLVED",ISERROR(MATCH(UPPER(TRIM(CLEAN(SUBSTITUTE(M11,CHAR(160)," ")))),Start!$H$6:$H$22,0))),"","Risk authority/basis missing; ")&amp;IF(AND(ISNUMBER(P11),P11&gt;0,P11&lt;TODAY()+1),"","Decision date missing/invalid/future; ")&amp;""),"Action or review pending")),"Invalid status; use a listed value")</f>
        <v>Action or review pending</v>
      </c>
    </row>
    <row r="12" ht="34" customHeight="1">
      <c r="A12" s="58" t="str">
        <v>F-008</v>
      </c>
      <c r="B12" s="61"/>
      <c r="C12" s="61"/>
      <c r="D12" s="61"/>
      <c r="E12" s="61"/>
      <c r="F12" s="61"/>
      <c r="G12" s="61"/>
      <c r="H12" s="61"/>
      <c r="I12" s="61"/>
      <c r="J12" s="61" t="str">
        <v>Not assessed</v>
      </c>
      <c r="K12" s="61"/>
      <c r="L12" s="61"/>
      <c r="M12" s="61"/>
      <c r="N12" s="61"/>
      <c r="O12" s="62"/>
      <c r="P12" s="62"/>
      <c r="Q12" s="63" t="str">
        <f>IF(OR(EXACT(J12,"Not assessed"),EXACT(J12,"Open"),EXACT(J12,"Action approved"),EXACT(J12,"Implemented"),EXACT(J12,"Verified closed"),EXACT(J12,"Risk decision recorded"),EXACT(J12,"Reopened")),IF(J12="Verified closed",IF(LEN(IF(AND(LEN(UPPER(TRIM(CLEAN(SUBSTITUTE(B12,CHAR(160)," ")))))&gt;0,LEFT(UPPER(TRIM(B12)),10)&lt;&gt;"UNRESOLVED",ISERROR(MATCH(UPPER(TRIM(CLEAN(SUBSTITUTE(B12,CHAR(160)," ")))),Start!$H$6:$H$22,0))),"","Criterion/test missing; ")&amp;IF(AND(LEN(UPPER(TRIM(CLEAN(SUBSTITUTE(C12,CHAR(160)," ")))))&gt;0,LEFT(UPPER(TRIM(C12)),10)&lt;&gt;"UNRESOLVED",ISERROR(MATCH(UPPER(TRIM(CLEAN(SUBSTITUTE(C12,CHAR(160)," ")))),Start!$H$6:$H$22,0))),"","Condition missing; ")&amp;IF(AND(LEN(UPPER(TRIM(CLEAN(SUBSTITUTE(D12,CHAR(160)," ")))))&gt;0,LEFT(UPPER(TRIM(D12)),10)&lt;&gt;"UNRESOLVED",ISERROR(MATCH(UPPER(TRIM(CLEAN(SUBSTITUTE(D12,CHAR(160)," ")))),Start!$H$6:$H$22,0))),"","Evidence missing; ")&amp;IF(AND(LEN(UPPER(TRIM(CLEAN(SUBSTITUTE(F12,CHAR(160)," ")))))&gt;0,LEFT(UPPER(TRIM(F12)),10)&lt;&gt;"UNRESOLVED",ISERROR(MATCH(UPPER(TRIM(CLEAN(SUBSTITUTE(F12,CHAR(160)," ")))),Start!$H$6:$H$22,0))),"","Owner missing; ")&amp;IF(AND(LEN(UPPER(TRIM(CLEAN(SUBSTITUTE(G12,CHAR(160)," ")))))&gt;0,LEFT(UPPER(TRIM(G12)),10)&lt;&gt;"UNRESOLVED",ISERROR(MATCH(UPPER(TRIM(CLEAN(SUBSTITUTE(G12,CHAR(160)," ")))),Start!$H$6:$H$22,0))),"","Remedy missing; ")&amp;IF(AND(LEN(UPPER(TRIM(CLEAN(SUBSTITUTE(K12,CHAR(160)," ")))))&gt;0,LEFT(UPPER(TRIM(K12)),10)&lt;&gt;"UNRESOLVED",ISERROR(MATCH(UPPER(TRIM(CLEAN(SUBSTITUTE(K12,CHAR(160)," ")))),Start!$H$6:$H$22,0))),"","Implementation evidence missing; ")&amp;IF(AND(LEN(UPPER(TRIM(CLEAN(SUBSTITUTE(L12,CHAR(160)," ")))))&gt;0,LEFT(UPPER(TRIM(L12)),10)&lt;&gt;"UNRESOLVED",ISERROR(MATCH(UPPER(TRIM(CLEAN(SUBSTITUTE(L12,CHAR(160)," ")))),Start!$H$6:$H$22,0))),"","Retest result/scope missing; ")&amp;IF(AND(LEN(UPPER(TRIM(CLEAN(SUBSTITUTE(M12,CHAR(160)," ")))))&gt;0,LEFT(UPPER(TRIM(M12)),10)&lt;&gt;"UNRESOLVED",ISERROR(MATCH(UPPER(TRIM(CLEAN(SUBSTITUTE(M12,CHAR(160)," ")))),Start!$H$6:$H$22,0))),"","Closure authority/residual limits missing; ")&amp;IF(AND(ISNUMBER(O12),O12&gt;0,O12&lt;TODAY()+1),"","Retest date missing/invalid/future; ")&amp;IF(AND(ISNUMBER(P12),P12&gt;0,P12&lt;TODAY()+1),"","Closure approval date missing/invalid/future; ")&amp;IF(AND(ISNUMBER(O12),ISNUMBER(P12),P12&lt;O12),"Closure precedes retest; ",""))=0,"Documentation recorded; review required",IF(AND(LEN(UPPER(TRIM(CLEAN(SUBSTITUTE(B12,CHAR(160)," ")))))&gt;0,LEFT(UPPER(TRIM(B12)),10)&lt;&gt;"UNRESOLVED",ISERROR(MATCH(UPPER(TRIM(CLEAN(SUBSTITUTE(B12,CHAR(160)," ")))),Start!$H$6:$H$22,0))),"","Criterion/test missing; ")&amp;IF(AND(LEN(UPPER(TRIM(CLEAN(SUBSTITUTE(C12,CHAR(160)," ")))))&gt;0,LEFT(UPPER(TRIM(C12)),10)&lt;&gt;"UNRESOLVED",ISERROR(MATCH(UPPER(TRIM(CLEAN(SUBSTITUTE(C12,CHAR(160)," ")))),Start!$H$6:$H$22,0))),"","Condition missing; ")&amp;IF(AND(LEN(UPPER(TRIM(CLEAN(SUBSTITUTE(D12,CHAR(160)," ")))))&gt;0,LEFT(UPPER(TRIM(D12)),10)&lt;&gt;"UNRESOLVED",ISERROR(MATCH(UPPER(TRIM(CLEAN(SUBSTITUTE(D12,CHAR(160)," ")))),Start!$H$6:$H$22,0))),"","Evidence missing; ")&amp;IF(AND(LEN(UPPER(TRIM(CLEAN(SUBSTITUTE(F12,CHAR(160)," ")))))&gt;0,LEFT(UPPER(TRIM(F12)),10)&lt;&gt;"UNRESOLVED",ISERROR(MATCH(UPPER(TRIM(CLEAN(SUBSTITUTE(F12,CHAR(160)," ")))),Start!$H$6:$H$22,0))),"","Owner missing; ")&amp;IF(AND(LEN(UPPER(TRIM(CLEAN(SUBSTITUTE(G12,CHAR(160)," ")))))&gt;0,LEFT(UPPER(TRIM(G12)),10)&lt;&gt;"UNRESOLVED",ISERROR(MATCH(UPPER(TRIM(CLEAN(SUBSTITUTE(G12,CHAR(160)," ")))),Start!$H$6:$H$22,0))),"","Remedy missing; ")&amp;IF(AND(LEN(UPPER(TRIM(CLEAN(SUBSTITUTE(K12,CHAR(160)," ")))))&gt;0,LEFT(UPPER(TRIM(K12)),10)&lt;&gt;"UNRESOLVED",ISERROR(MATCH(UPPER(TRIM(CLEAN(SUBSTITUTE(K12,CHAR(160)," ")))),Start!$H$6:$H$22,0))),"","Implementation evidence missing; ")&amp;IF(AND(LEN(UPPER(TRIM(CLEAN(SUBSTITUTE(L12,CHAR(160)," ")))))&gt;0,LEFT(UPPER(TRIM(L12)),10)&lt;&gt;"UNRESOLVED",ISERROR(MATCH(UPPER(TRIM(CLEAN(SUBSTITUTE(L12,CHAR(160)," ")))),Start!$H$6:$H$22,0))),"","Retest result/scope missing; ")&amp;IF(AND(LEN(UPPER(TRIM(CLEAN(SUBSTITUTE(M12,CHAR(160)," ")))))&gt;0,LEFT(UPPER(TRIM(M12)),10)&lt;&gt;"UNRESOLVED",ISERROR(MATCH(UPPER(TRIM(CLEAN(SUBSTITUTE(M12,CHAR(160)," ")))),Start!$H$6:$H$22,0))),"","Closure authority/residual limits missing; ")&amp;IF(AND(ISNUMBER(O12),O12&gt;0,O12&lt;TODAY()+1),"","Retest date missing/invalid/future; ")&amp;IF(AND(ISNUMBER(P12),P12&gt;0,P12&lt;TODAY()+1),"","Closure approval date missing/invalid/future; ")&amp;IF(AND(ISNUMBER(O12),ISNUMBER(P12),P12&lt;O12),"Closure precedes retest; ","")),IF(OR(J12="Accepted within authority",J12="Risk decision recorded"),IF(LEN(IF(AND(LEN(UPPER(TRIM(CLEAN(SUBSTITUTE(M12,CHAR(160)," ")))))&gt;0,LEFT(UPPER(TRIM(M12)),10)&lt;&gt;"UNRESOLVED",ISERROR(MATCH(UPPER(TRIM(CLEAN(SUBSTITUTE(M12,CHAR(160)," ")))),Start!$H$6:$H$22,0))),"","Risk authority/basis missing; ")&amp;IF(AND(ISNUMBER(P12),P12&gt;0,P12&lt;TODAY()+1),"","Decision date missing/invalid/future; ")&amp;"")=0,"Documentation recorded; review required",IF(AND(LEN(UPPER(TRIM(CLEAN(SUBSTITUTE(M12,CHAR(160)," ")))))&gt;0,LEFT(UPPER(TRIM(M12)),10)&lt;&gt;"UNRESOLVED",ISERROR(MATCH(UPPER(TRIM(CLEAN(SUBSTITUTE(M12,CHAR(160)," ")))),Start!$H$6:$H$22,0))),"","Risk authority/basis missing; ")&amp;IF(AND(ISNUMBER(P12),P12&gt;0,P12&lt;TODAY()+1),"","Decision date missing/invalid/future; ")&amp;""),"Action or review pending")),"Invalid status; use a listed value")</f>
        <v>Action or review pending</v>
      </c>
    </row>
    <row r="13" ht="34" customHeight="1">
      <c r="A13" s="56" t="str">
        <v>F-009</v>
      </c>
      <c r="B13" s="61"/>
      <c r="C13" s="61"/>
      <c r="D13" s="61"/>
      <c r="E13" s="61"/>
      <c r="F13" s="61"/>
      <c r="G13" s="61"/>
      <c r="H13" s="61"/>
      <c r="I13" s="61"/>
      <c r="J13" s="61" t="str">
        <v>Not assessed</v>
      </c>
      <c r="K13" s="61"/>
      <c r="L13" s="61"/>
      <c r="M13" s="61"/>
      <c r="N13" s="61"/>
      <c r="O13" s="62"/>
      <c r="P13" s="62"/>
      <c r="Q13" s="63" t="str">
        <f>IF(OR(EXACT(J13,"Not assessed"),EXACT(J13,"Open"),EXACT(J13,"Action approved"),EXACT(J13,"Implemented"),EXACT(J13,"Verified closed"),EXACT(J13,"Risk decision recorded"),EXACT(J13,"Reopened")),IF(J13="Verified closed",IF(LEN(IF(AND(LEN(UPPER(TRIM(CLEAN(SUBSTITUTE(B13,CHAR(160)," ")))))&gt;0,LEFT(UPPER(TRIM(B13)),10)&lt;&gt;"UNRESOLVED",ISERROR(MATCH(UPPER(TRIM(CLEAN(SUBSTITUTE(B13,CHAR(160)," ")))),Start!$H$6:$H$22,0))),"","Criterion/test missing; ")&amp;IF(AND(LEN(UPPER(TRIM(CLEAN(SUBSTITUTE(C13,CHAR(160)," ")))))&gt;0,LEFT(UPPER(TRIM(C13)),10)&lt;&gt;"UNRESOLVED",ISERROR(MATCH(UPPER(TRIM(CLEAN(SUBSTITUTE(C13,CHAR(160)," ")))),Start!$H$6:$H$22,0))),"","Condition missing; ")&amp;IF(AND(LEN(UPPER(TRIM(CLEAN(SUBSTITUTE(D13,CHAR(160)," ")))))&gt;0,LEFT(UPPER(TRIM(D13)),10)&lt;&gt;"UNRESOLVED",ISERROR(MATCH(UPPER(TRIM(CLEAN(SUBSTITUTE(D13,CHAR(160)," ")))),Start!$H$6:$H$22,0))),"","Evidence missing; ")&amp;IF(AND(LEN(UPPER(TRIM(CLEAN(SUBSTITUTE(F13,CHAR(160)," ")))))&gt;0,LEFT(UPPER(TRIM(F13)),10)&lt;&gt;"UNRESOLVED",ISERROR(MATCH(UPPER(TRIM(CLEAN(SUBSTITUTE(F13,CHAR(160)," ")))),Start!$H$6:$H$22,0))),"","Owner missing; ")&amp;IF(AND(LEN(UPPER(TRIM(CLEAN(SUBSTITUTE(G13,CHAR(160)," ")))))&gt;0,LEFT(UPPER(TRIM(G13)),10)&lt;&gt;"UNRESOLVED",ISERROR(MATCH(UPPER(TRIM(CLEAN(SUBSTITUTE(G13,CHAR(160)," ")))),Start!$H$6:$H$22,0))),"","Remedy missing; ")&amp;IF(AND(LEN(UPPER(TRIM(CLEAN(SUBSTITUTE(K13,CHAR(160)," ")))))&gt;0,LEFT(UPPER(TRIM(K13)),10)&lt;&gt;"UNRESOLVED",ISERROR(MATCH(UPPER(TRIM(CLEAN(SUBSTITUTE(K13,CHAR(160)," ")))),Start!$H$6:$H$22,0))),"","Implementation evidence missing; ")&amp;IF(AND(LEN(UPPER(TRIM(CLEAN(SUBSTITUTE(L13,CHAR(160)," ")))))&gt;0,LEFT(UPPER(TRIM(L13)),10)&lt;&gt;"UNRESOLVED",ISERROR(MATCH(UPPER(TRIM(CLEAN(SUBSTITUTE(L13,CHAR(160)," ")))),Start!$H$6:$H$22,0))),"","Retest result/scope missing; ")&amp;IF(AND(LEN(UPPER(TRIM(CLEAN(SUBSTITUTE(M13,CHAR(160)," ")))))&gt;0,LEFT(UPPER(TRIM(M13)),10)&lt;&gt;"UNRESOLVED",ISERROR(MATCH(UPPER(TRIM(CLEAN(SUBSTITUTE(M13,CHAR(160)," ")))),Start!$H$6:$H$22,0))),"","Closure authority/residual limits missing; ")&amp;IF(AND(ISNUMBER(O13),O13&gt;0,O13&lt;TODAY()+1),"","Retest date missing/invalid/future; ")&amp;IF(AND(ISNUMBER(P13),P13&gt;0,P13&lt;TODAY()+1),"","Closure approval date missing/invalid/future; ")&amp;IF(AND(ISNUMBER(O13),ISNUMBER(P13),P13&lt;O13),"Closure precedes retest; ",""))=0,"Documentation recorded; review required",IF(AND(LEN(UPPER(TRIM(CLEAN(SUBSTITUTE(B13,CHAR(160)," ")))))&gt;0,LEFT(UPPER(TRIM(B13)),10)&lt;&gt;"UNRESOLVED",ISERROR(MATCH(UPPER(TRIM(CLEAN(SUBSTITUTE(B13,CHAR(160)," ")))),Start!$H$6:$H$22,0))),"","Criterion/test missing; ")&amp;IF(AND(LEN(UPPER(TRIM(CLEAN(SUBSTITUTE(C13,CHAR(160)," ")))))&gt;0,LEFT(UPPER(TRIM(C13)),10)&lt;&gt;"UNRESOLVED",ISERROR(MATCH(UPPER(TRIM(CLEAN(SUBSTITUTE(C13,CHAR(160)," ")))),Start!$H$6:$H$22,0))),"","Condition missing; ")&amp;IF(AND(LEN(UPPER(TRIM(CLEAN(SUBSTITUTE(D13,CHAR(160)," ")))))&gt;0,LEFT(UPPER(TRIM(D13)),10)&lt;&gt;"UNRESOLVED",ISERROR(MATCH(UPPER(TRIM(CLEAN(SUBSTITUTE(D13,CHAR(160)," ")))),Start!$H$6:$H$22,0))),"","Evidence missing; ")&amp;IF(AND(LEN(UPPER(TRIM(CLEAN(SUBSTITUTE(F13,CHAR(160)," ")))))&gt;0,LEFT(UPPER(TRIM(F13)),10)&lt;&gt;"UNRESOLVED",ISERROR(MATCH(UPPER(TRIM(CLEAN(SUBSTITUTE(F13,CHAR(160)," ")))),Start!$H$6:$H$22,0))),"","Owner missing; ")&amp;IF(AND(LEN(UPPER(TRIM(CLEAN(SUBSTITUTE(G13,CHAR(160)," ")))))&gt;0,LEFT(UPPER(TRIM(G13)),10)&lt;&gt;"UNRESOLVED",ISERROR(MATCH(UPPER(TRIM(CLEAN(SUBSTITUTE(G13,CHAR(160)," ")))),Start!$H$6:$H$22,0))),"","Remedy missing; ")&amp;IF(AND(LEN(UPPER(TRIM(CLEAN(SUBSTITUTE(K13,CHAR(160)," ")))))&gt;0,LEFT(UPPER(TRIM(K13)),10)&lt;&gt;"UNRESOLVED",ISERROR(MATCH(UPPER(TRIM(CLEAN(SUBSTITUTE(K13,CHAR(160)," ")))),Start!$H$6:$H$22,0))),"","Implementation evidence missing; ")&amp;IF(AND(LEN(UPPER(TRIM(CLEAN(SUBSTITUTE(L13,CHAR(160)," ")))))&gt;0,LEFT(UPPER(TRIM(L13)),10)&lt;&gt;"UNRESOLVED",ISERROR(MATCH(UPPER(TRIM(CLEAN(SUBSTITUTE(L13,CHAR(160)," ")))),Start!$H$6:$H$22,0))),"","Retest result/scope missing; ")&amp;IF(AND(LEN(UPPER(TRIM(CLEAN(SUBSTITUTE(M13,CHAR(160)," ")))))&gt;0,LEFT(UPPER(TRIM(M13)),10)&lt;&gt;"UNRESOLVED",ISERROR(MATCH(UPPER(TRIM(CLEAN(SUBSTITUTE(M13,CHAR(160)," ")))),Start!$H$6:$H$22,0))),"","Closure authority/residual limits missing; ")&amp;IF(AND(ISNUMBER(O13),O13&gt;0,O13&lt;TODAY()+1),"","Retest date missing/invalid/future; ")&amp;IF(AND(ISNUMBER(P13),P13&gt;0,P13&lt;TODAY()+1),"","Closure approval date missing/invalid/future; ")&amp;IF(AND(ISNUMBER(O13),ISNUMBER(P13),P13&lt;O13),"Closure precedes retest; ","")),IF(OR(J13="Accepted within authority",J13="Risk decision recorded"),IF(LEN(IF(AND(LEN(UPPER(TRIM(CLEAN(SUBSTITUTE(M13,CHAR(160)," ")))))&gt;0,LEFT(UPPER(TRIM(M13)),10)&lt;&gt;"UNRESOLVED",ISERROR(MATCH(UPPER(TRIM(CLEAN(SUBSTITUTE(M13,CHAR(160)," ")))),Start!$H$6:$H$22,0))),"","Risk authority/basis missing; ")&amp;IF(AND(ISNUMBER(P13),P13&gt;0,P13&lt;TODAY()+1),"","Decision date missing/invalid/future; ")&amp;"")=0,"Documentation recorded; review required",IF(AND(LEN(UPPER(TRIM(CLEAN(SUBSTITUTE(M13,CHAR(160)," ")))))&gt;0,LEFT(UPPER(TRIM(M13)),10)&lt;&gt;"UNRESOLVED",ISERROR(MATCH(UPPER(TRIM(CLEAN(SUBSTITUTE(M13,CHAR(160)," ")))),Start!$H$6:$H$22,0))),"","Risk authority/basis missing; ")&amp;IF(AND(ISNUMBER(P13),P13&gt;0,P13&lt;TODAY()+1),"","Decision date missing/invalid/future; ")&amp;""),"Action or review pending")),"Invalid status; use a listed value")</f>
        <v>Action or review pending</v>
      </c>
    </row>
    <row r="14" ht="34" customHeight="1">
      <c r="A14" s="58" t="str">
        <v>F-010</v>
      </c>
      <c r="B14" s="61"/>
      <c r="C14" s="61"/>
      <c r="D14" s="61"/>
      <c r="E14" s="61"/>
      <c r="F14" s="61"/>
      <c r="G14" s="61"/>
      <c r="H14" s="61"/>
      <c r="I14" s="61"/>
      <c r="J14" s="61" t="str">
        <v>Not assessed</v>
      </c>
      <c r="K14" s="61"/>
      <c r="L14" s="61"/>
      <c r="M14" s="61"/>
      <c r="N14" s="61"/>
      <c r="O14" s="62"/>
      <c r="P14" s="62"/>
      <c r="Q14" s="63" t="str">
        <f>IF(OR(EXACT(J14,"Not assessed"),EXACT(J14,"Open"),EXACT(J14,"Action approved"),EXACT(J14,"Implemented"),EXACT(J14,"Verified closed"),EXACT(J14,"Risk decision recorded"),EXACT(J14,"Reopened")),IF(J14="Verified closed",IF(LEN(IF(AND(LEN(UPPER(TRIM(CLEAN(SUBSTITUTE(B14,CHAR(160)," ")))))&gt;0,LEFT(UPPER(TRIM(B14)),10)&lt;&gt;"UNRESOLVED",ISERROR(MATCH(UPPER(TRIM(CLEAN(SUBSTITUTE(B14,CHAR(160)," ")))),Start!$H$6:$H$22,0))),"","Criterion/test missing; ")&amp;IF(AND(LEN(UPPER(TRIM(CLEAN(SUBSTITUTE(C14,CHAR(160)," ")))))&gt;0,LEFT(UPPER(TRIM(C14)),10)&lt;&gt;"UNRESOLVED",ISERROR(MATCH(UPPER(TRIM(CLEAN(SUBSTITUTE(C14,CHAR(160)," ")))),Start!$H$6:$H$22,0))),"","Condition missing; ")&amp;IF(AND(LEN(UPPER(TRIM(CLEAN(SUBSTITUTE(D14,CHAR(160)," ")))))&gt;0,LEFT(UPPER(TRIM(D14)),10)&lt;&gt;"UNRESOLVED",ISERROR(MATCH(UPPER(TRIM(CLEAN(SUBSTITUTE(D14,CHAR(160)," ")))),Start!$H$6:$H$22,0))),"","Evidence missing; ")&amp;IF(AND(LEN(UPPER(TRIM(CLEAN(SUBSTITUTE(F14,CHAR(160)," ")))))&gt;0,LEFT(UPPER(TRIM(F14)),10)&lt;&gt;"UNRESOLVED",ISERROR(MATCH(UPPER(TRIM(CLEAN(SUBSTITUTE(F14,CHAR(160)," ")))),Start!$H$6:$H$22,0))),"","Owner missing; ")&amp;IF(AND(LEN(UPPER(TRIM(CLEAN(SUBSTITUTE(G14,CHAR(160)," ")))))&gt;0,LEFT(UPPER(TRIM(G14)),10)&lt;&gt;"UNRESOLVED",ISERROR(MATCH(UPPER(TRIM(CLEAN(SUBSTITUTE(G14,CHAR(160)," ")))),Start!$H$6:$H$22,0))),"","Remedy missing; ")&amp;IF(AND(LEN(UPPER(TRIM(CLEAN(SUBSTITUTE(K14,CHAR(160)," ")))))&gt;0,LEFT(UPPER(TRIM(K14)),10)&lt;&gt;"UNRESOLVED",ISERROR(MATCH(UPPER(TRIM(CLEAN(SUBSTITUTE(K14,CHAR(160)," ")))),Start!$H$6:$H$22,0))),"","Implementation evidence missing; ")&amp;IF(AND(LEN(UPPER(TRIM(CLEAN(SUBSTITUTE(L14,CHAR(160)," ")))))&gt;0,LEFT(UPPER(TRIM(L14)),10)&lt;&gt;"UNRESOLVED",ISERROR(MATCH(UPPER(TRIM(CLEAN(SUBSTITUTE(L14,CHAR(160)," ")))),Start!$H$6:$H$22,0))),"","Retest result/scope missing; ")&amp;IF(AND(LEN(UPPER(TRIM(CLEAN(SUBSTITUTE(M14,CHAR(160)," ")))))&gt;0,LEFT(UPPER(TRIM(M14)),10)&lt;&gt;"UNRESOLVED",ISERROR(MATCH(UPPER(TRIM(CLEAN(SUBSTITUTE(M14,CHAR(160)," ")))),Start!$H$6:$H$22,0))),"","Closure authority/residual limits missing; ")&amp;IF(AND(ISNUMBER(O14),O14&gt;0,O14&lt;TODAY()+1),"","Retest date missing/invalid/future; ")&amp;IF(AND(ISNUMBER(P14),P14&gt;0,P14&lt;TODAY()+1),"","Closure approval date missing/invalid/future; ")&amp;IF(AND(ISNUMBER(O14),ISNUMBER(P14),P14&lt;O14),"Closure precedes retest; ",""))=0,"Documentation recorded; review required",IF(AND(LEN(UPPER(TRIM(CLEAN(SUBSTITUTE(B14,CHAR(160)," ")))))&gt;0,LEFT(UPPER(TRIM(B14)),10)&lt;&gt;"UNRESOLVED",ISERROR(MATCH(UPPER(TRIM(CLEAN(SUBSTITUTE(B14,CHAR(160)," ")))),Start!$H$6:$H$22,0))),"","Criterion/test missing; ")&amp;IF(AND(LEN(UPPER(TRIM(CLEAN(SUBSTITUTE(C14,CHAR(160)," ")))))&gt;0,LEFT(UPPER(TRIM(C14)),10)&lt;&gt;"UNRESOLVED",ISERROR(MATCH(UPPER(TRIM(CLEAN(SUBSTITUTE(C14,CHAR(160)," ")))),Start!$H$6:$H$22,0))),"","Condition missing; ")&amp;IF(AND(LEN(UPPER(TRIM(CLEAN(SUBSTITUTE(D14,CHAR(160)," ")))))&gt;0,LEFT(UPPER(TRIM(D14)),10)&lt;&gt;"UNRESOLVED",ISERROR(MATCH(UPPER(TRIM(CLEAN(SUBSTITUTE(D14,CHAR(160)," ")))),Start!$H$6:$H$22,0))),"","Evidence missing; ")&amp;IF(AND(LEN(UPPER(TRIM(CLEAN(SUBSTITUTE(F14,CHAR(160)," ")))))&gt;0,LEFT(UPPER(TRIM(F14)),10)&lt;&gt;"UNRESOLVED",ISERROR(MATCH(UPPER(TRIM(CLEAN(SUBSTITUTE(F14,CHAR(160)," ")))),Start!$H$6:$H$22,0))),"","Owner missing; ")&amp;IF(AND(LEN(UPPER(TRIM(CLEAN(SUBSTITUTE(G14,CHAR(160)," ")))))&gt;0,LEFT(UPPER(TRIM(G14)),10)&lt;&gt;"UNRESOLVED",ISERROR(MATCH(UPPER(TRIM(CLEAN(SUBSTITUTE(G14,CHAR(160)," ")))),Start!$H$6:$H$22,0))),"","Remedy missing; ")&amp;IF(AND(LEN(UPPER(TRIM(CLEAN(SUBSTITUTE(K14,CHAR(160)," ")))))&gt;0,LEFT(UPPER(TRIM(K14)),10)&lt;&gt;"UNRESOLVED",ISERROR(MATCH(UPPER(TRIM(CLEAN(SUBSTITUTE(K14,CHAR(160)," ")))),Start!$H$6:$H$22,0))),"","Implementation evidence missing; ")&amp;IF(AND(LEN(UPPER(TRIM(CLEAN(SUBSTITUTE(L14,CHAR(160)," ")))))&gt;0,LEFT(UPPER(TRIM(L14)),10)&lt;&gt;"UNRESOLVED",ISERROR(MATCH(UPPER(TRIM(CLEAN(SUBSTITUTE(L14,CHAR(160)," ")))),Start!$H$6:$H$22,0))),"","Retest result/scope missing; ")&amp;IF(AND(LEN(UPPER(TRIM(CLEAN(SUBSTITUTE(M14,CHAR(160)," ")))))&gt;0,LEFT(UPPER(TRIM(M14)),10)&lt;&gt;"UNRESOLVED",ISERROR(MATCH(UPPER(TRIM(CLEAN(SUBSTITUTE(M14,CHAR(160)," ")))),Start!$H$6:$H$22,0))),"","Closure authority/residual limits missing; ")&amp;IF(AND(ISNUMBER(O14),O14&gt;0,O14&lt;TODAY()+1),"","Retest date missing/invalid/future; ")&amp;IF(AND(ISNUMBER(P14),P14&gt;0,P14&lt;TODAY()+1),"","Closure approval date missing/invalid/future; ")&amp;IF(AND(ISNUMBER(O14),ISNUMBER(P14),P14&lt;O14),"Closure precedes retest; ","")),IF(OR(J14="Accepted within authority",J14="Risk decision recorded"),IF(LEN(IF(AND(LEN(UPPER(TRIM(CLEAN(SUBSTITUTE(M14,CHAR(160)," ")))))&gt;0,LEFT(UPPER(TRIM(M14)),10)&lt;&gt;"UNRESOLVED",ISERROR(MATCH(UPPER(TRIM(CLEAN(SUBSTITUTE(M14,CHAR(160)," ")))),Start!$H$6:$H$22,0))),"","Risk authority/basis missing; ")&amp;IF(AND(ISNUMBER(P14),P14&gt;0,P14&lt;TODAY()+1),"","Decision date missing/invalid/future; ")&amp;"")=0,"Documentation recorded; review required",IF(AND(LEN(UPPER(TRIM(CLEAN(SUBSTITUTE(M14,CHAR(160)," ")))))&gt;0,LEFT(UPPER(TRIM(M14)),10)&lt;&gt;"UNRESOLVED",ISERROR(MATCH(UPPER(TRIM(CLEAN(SUBSTITUTE(M14,CHAR(160)," ")))),Start!$H$6:$H$22,0))),"","Risk authority/basis missing; ")&amp;IF(AND(ISNUMBER(P14),P14&gt;0,P14&lt;TODAY()+1),"","Decision date missing/invalid/future; ")&amp;""),"Action or review pending")),"Invalid status; use a listed value")</f>
        <v>Action or review pending</v>
      </c>
    </row>
  </sheetData>
  <sheetProtection sheet="1" objects="1" scenarios="1" autoFilter="0" selectLockedCells="0" selectUnlockedCells="0" formatRows="0"/>
  <mergeCells>
    <mergeCell ref="A1:F1"/>
    <mergeCell ref="A2:F2"/>
    <mergeCell ref="A3:B3"/>
  </mergeCells>
  <dataValidations count="1">
    <dataValidation type="list" sqref="J5:J14" showErrorMessage="1" errorStyle="stop" errorTitle="Choose a listed value" error="Use an exact listed value. Unresolved decisions remain open.">
      <formula1>"Not assessed,Open,Action approved,Implemented,Verified closed,Risk decision recorded,Reopened"</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6" manualBreakCount="6">
    <brk id="3" min="0" max="1048575" man="1"/>
    <brk id="6" min="0" max="1048575" man="1"/>
    <brk id="8" min="0" max="1048575" man="1"/>
    <brk id="11" min="0" max="1048575" man="1"/>
    <brk id="13" min="0" max="1048575" man="1"/>
    <brk id="16" min="0" max="1048575" man="1"/>
  </colBreaks>
  <tableParts count="1">
    <tablePart r:id="R5c13203c7e0043bd"/>
  </tableParts>
</worksheet>
</file>

<file path=xl/worksheets/sheet8.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4" hidden="0" customWidth="1"/>
    <col min="2" max="2" width="34" hidden="0" customWidth="1"/>
    <col min="3" max="3" width="70" hidden="0" customWidth="1"/>
    <col min="4" max="4" width="82" hidden="0" customWidth="1"/>
    <col min="5" max="5" width="78" hidden="0" customWidth="1"/>
    <col min="6" max="6" width="35" hidden="0" customWidth="1"/>
    <col min="7" max="7" width="70" hidden="0" customWidth="1"/>
    <col min="8" max="8" width="35" hidden="0" customWidth="1"/>
    <col min="9" max="9" width="45" hidden="0" customWidth="1"/>
    <col min="10" max="10" width="45" hidden="0" customWidth="1"/>
    <col min="11" max="11" width="65" hidden="0" customWidth="1"/>
  </cols>
  <sheetData>
    <row r="1" ht="32" customHeight="1">
      <c r="A1" s="6" t="str">
        <v>Notices</v>
      </c>
      <c r="B1" s="6"/>
      <c r="C1" s="6"/>
      <c r="D1" s="6"/>
      <c r="E1" s="6"/>
      <c r="F1" s="6"/>
      <c r="G1" s="3"/>
      <c r="H1" s="3"/>
      <c r="I1" s="3"/>
      <c r="J1" s="3"/>
      <c r="K1" s="3"/>
    </row>
    <row r="2" ht="42" customHeight="1">
      <c r="A2" s="7" t="inlineStr">
        <is>
          <t xml:space="preserve">Conditional reference triggers that prompt a notice decision. Keep discovery, belief, determination and payment timestamps separate.</t>
        </is>
      </c>
      <c r="B2" s="7"/>
      <c r="C2" s="7"/>
      <c r="D2" s="7"/>
      <c r="E2" s="7"/>
      <c r="F2" s="7"/>
      <c r="G2" s="3"/>
      <c r="H2" s="3"/>
      <c r="I2" s="3"/>
      <c r="J2" s="3"/>
      <c r="K2" s="3"/>
    </row>
    <row r="3" ht="24" customHeight="1">
      <c r="A3" s="10" t="str">
        <v>Open source register</v>
      </c>
      <c r="B3" s="10"/>
      <c r="C3" s="3"/>
      <c r="D3" s="3"/>
      <c r="E3" s="3"/>
      <c r="F3" s="3"/>
      <c r="G3" s="3"/>
      <c r="H3" s="3"/>
      <c r="I3" s="3"/>
      <c r="J3" s="3"/>
      <c r="K3" s="3"/>
    </row>
    <row r="4" ht="40" customHeight="1">
      <c r="A4" s="14" t="str">
        <v>Notice ID</v>
      </c>
      <c r="B4" s="14" t="str">
        <v>Regime</v>
      </c>
      <c r="C4" s="14" t="str">
        <v>Trigger</v>
      </c>
      <c r="D4" s="14" t="str">
        <v>Timing reference</v>
      </c>
      <c r="E4" s="14" t="str">
        <v>Recipients to verify</v>
      </c>
      <c r="F4" s="14" t="str">
        <v>Authority</v>
      </c>
      <c r="G4" s="14" t="str">
        <v>Applicability decision and facts</v>
      </c>
      <c r="H4" s="14" t="str">
        <v>Clock start timestamp with timezone</v>
      </c>
      <c r="I4" s="14" t="str">
        <v>Calculated deadline and reviewer</v>
      </c>
      <c r="J4" s="14" t="str">
        <v>Assigned official and approval</v>
      </c>
      <c r="K4" s="14" t="str">
        <v>Submission receipt and updates</v>
      </c>
    </row>
    <row r="5" ht="34" customHeight="1">
      <c r="A5" s="16" t="str">
        <v>N01</v>
      </c>
      <c r="B5" s="16" t="str">
        <v>PSC 1200.21(a)</v>
      </c>
      <c r="C5" s="16" t="str">
        <v>Reasonably believes defined incident occurred/is occurring</v>
      </c>
      <c r="D5" s="16" t="str">
        <v>Promptly; at most 72 hours from that reasonable belief</v>
      </c>
      <c r="E5" s="16" t="str">
        <v>Designated DPS director/designee</v>
      </c>
      <c r="F5" s="16" t="str">
        <v>P01; Q04</v>
      </c>
      <c r="G5" s="17" t="str">
        <v>Unresolved</v>
      </c>
      <c r="H5" s="16"/>
      <c r="I5" s="16"/>
      <c r="J5" s="16"/>
      <c r="K5" s="16"/>
    </row>
    <row r="6" ht="34" customHeight="1">
      <c r="A6" s="15" t="str">
        <v>N02</v>
      </c>
      <c r="B6" s="15" t="str">
        <v>DFS 500.17(a)</v>
      </c>
      <c r="C6" s="15" t="str">
        <v>Determines defined cybersecurity incident occurred</v>
      </c>
      <c r="D6" s="15" t="str">
        <v>Promptly; at most 72 hours from determination; material updates</v>
      </c>
      <c r="E6" s="15" t="str">
        <v>DFS superintendent through current electronic channel</v>
      </c>
      <c r="F6" s="15" t="str">
        <v>D01</v>
      </c>
      <c r="G6" s="17" t="str">
        <v>Unresolved</v>
      </c>
      <c r="H6" s="15"/>
      <c r="I6" s="15"/>
      <c r="J6" s="15"/>
      <c r="K6" s="15"/>
    </row>
    <row r="7" ht="34" customHeight="1">
      <c r="A7" s="16" t="str">
        <v>N03</v>
      </c>
      <c r="B7" s="16" t="str">
        <v>DFS 500.17(c)</v>
      </c>
      <c r="C7" s="16" t="inlineStr">
        <is>
          <t xml:space="preserve">Extortion payment in connected covered entity cybersecurity event</t>
        </is>
      </c>
      <c r="D7" s="16" t="str">
        <v>Payment notice 24 hours; explanation/alternatives/diligence 30 days from payment</v>
      </c>
      <c r="E7" s="16" t="str">
        <v>DFS superintendent through current electronic channel</v>
      </c>
      <c r="F7" s="16" t="str">
        <v>D01</v>
      </c>
      <c r="G7" s="17" t="str">
        <v>Unresolved</v>
      </c>
      <c r="H7" s="16"/>
      <c r="I7" s="16"/>
      <c r="J7" s="16"/>
      <c r="K7" s="16"/>
    </row>
    <row r="8" ht="40" customHeight="1">
      <c r="A8" s="15" t="str">
        <v>N04</v>
      </c>
      <c r="B8" s="15" t="str">
        <v>GBL 899-aa owner/licensee</v>
      </c>
      <c r="C8" s="15" t="str">
        <v>Discovery/notification of qualifying breach affecting NY residents</v>
      </c>
      <c r="D8" s="15" t="inlineStr">
        <is>
          <t xml:space="preserve">Most expedient/no unreasonable delay; within 30 days after discovery subject to statutory LE delay</t>
        </is>
      </c>
      <c r="E8" s="15" t="str">
        <v>Affected NY residents; AG, DOS and State Police; evaluate DFS; CRA if &gt;5,000 at one time</v>
      </c>
      <c r="F8" s="15" t="str">
        <v>B01</v>
      </c>
      <c r="G8" s="17" t="str">
        <v>Unresolved</v>
      </c>
      <c r="H8" s="15"/>
      <c r="I8" s="15"/>
      <c r="J8" s="15"/>
      <c r="K8" s="15"/>
    </row>
    <row r="9" ht="34" customHeight="1">
      <c r="A9" s="16" t="str">
        <v>N05</v>
      </c>
      <c r="B9" s="16" t="str">
        <v>GBL 899-aa maintainer</v>
      </c>
      <c r="C9" s="16" t="str">
        <v>Discovery of breach of private info maintained for another</v>
      </c>
      <c r="D9" s="16" t="inlineStr">
        <is>
          <t xml:space="preserve">Notify owner/licensee immediately; statutory 30 day outer limit</t>
        </is>
      </c>
      <c r="E9" s="16" t="str">
        <v>Owner/licensee; additional contract duties separately</v>
      </c>
      <c r="F9" s="16" t="str">
        <v>B01</v>
      </c>
      <c r="G9" s="17" t="str">
        <v>Unresolved</v>
      </c>
      <c r="H9" s="16"/>
      <c r="I9" s="16"/>
      <c r="J9" s="16"/>
      <c r="K9" s="16"/>
    </row>
    <row r="10" ht="40" customHeight="1">
      <c r="A10" s="15" t="str">
        <v>N06</v>
      </c>
      <c r="B10" s="15" t="str">
        <v>STL 208 state entity</v>
      </c>
      <c r="C10" s="15" t="inlineStr">
        <is>
          <t xml:space="preserve">Qualifying state entity breach; separate definition and scope</t>
        </is>
      </c>
      <c r="D10" s="15" t="str">
        <v>Most expedient/no unreasonable delay with statutory context; consult ITS; owner immediately for maintained data</v>
      </c>
      <c r="E10" s="15" t="str">
        <v>Residents; AG, DOS and ITS; CRA if &gt;5,000 at one time</v>
      </c>
      <c r="F10" s="15" t="str">
        <v>B03</v>
      </c>
      <c r="G10" s="17" t="str">
        <v>Unresolved</v>
      </c>
      <c r="H10" s="15"/>
      <c r="I10" s="15"/>
      <c r="J10" s="15"/>
      <c r="K10" s="15"/>
    </row>
    <row r="11" ht="34" customHeight="1">
      <c r="A11" s="16" t="str">
        <v>N07</v>
      </c>
      <c r="B11" s="16" t="str">
        <v>Local agency 208(10)</v>
      </c>
      <c r="C11" s="16" t="str">
        <v>Actual local notification policy or consistent local law</v>
      </c>
      <c r="D11" s="16" t="inlineStr">
        <is>
          <t xml:space="preserve">Read the actual policy or law, and apply the state entity route where it governs</t>
        </is>
      </c>
      <c r="E11" s="16" t="inlineStr">
        <is>
          <t xml:space="preserve">Named local officials and instrument specific recipients</t>
        </is>
      </c>
      <c r="F11" s="16" t="str">
        <v>B03; Q06</v>
      </c>
      <c r="G11" s="17" t="str">
        <v>Unresolved</v>
      </c>
      <c r="H11" s="16"/>
      <c r="I11" s="16"/>
      <c r="J11" s="16"/>
      <c r="K11" s="16"/>
    </row>
    <row r="12" ht="40" customHeight="1">
      <c r="A12" s="15" t="str">
        <v>N08</v>
      </c>
      <c r="B12" s="15" t="str">
        <v>Inadvertent disclosure exception</v>
      </c>
      <c r="C12" s="15" t="inlineStr">
        <is>
          <t xml:space="preserve">Exact statutory authorized disclosure and harm conditions satisfied</t>
        </is>
      </c>
      <c r="D12" s="15" t="str">
        <v>Keep written determination 5 years; if &gt;500 NY residents AG within 10 days of determination</v>
      </c>
      <c r="E12" s="15" t="str">
        <v>AG if threshold; preserve signed reasoning</v>
      </c>
      <c r="F12" s="15" t="str">
        <v>B01 2(a); B03 2(a)</v>
      </c>
      <c r="G12" s="17" t="str">
        <v>Unresolved</v>
      </c>
      <c r="H12" s="15"/>
      <c r="I12" s="15"/>
      <c r="J12" s="15"/>
      <c r="K12" s="15"/>
    </row>
    <row r="13" ht="40" customHeight="1">
      <c r="A13" s="16" t="str">
        <v>N09</v>
      </c>
      <c r="B13" s="16" t="str">
        <v>Other regimes and contracts</v>
      </c>
      <c r="C13" s="16" t="str">
        <v>Qualifying alternative resident notice; HIPAA/HITECH or contract trigger</v>
      </c>
      <c r="D13" s="16" t="inlineStr">
        <is>
          <t xml:space="preserve">Evaluate remaining agency/CRA duties; applicable 5 business day AG after-HHS duty; actual contract times</t>
        </is>
      </c>
      <c r="E13" s="16" t="inlineStr">
        <is>
          <t xml:space="preserve">Regime specific recipients and accountable official</t>
        </is>
      </c>
      <c r="F13" s="16" t="str">
        <v>B01 2(b),8,9; B03 2(b),7,9; Q09</v>
      </c>
      <c r="G13" s="17" t="str">
        <v>Unresolved</v>
      </c>
      <c r="H13" s="16"/>
      <c r="I13" s="16"/>
      <c r="J13" s="16"/>
      <c r="K13" s="16"/>
    </row>
  </sheetData>
  <mergeCells>
    <mergeCell ref="A1:F1"/>
    <mergeCell ref="A2:F2"/>
    <mergeCell ref="A3:B3"/>
  </mergeCells>
  <dataValidations count="1">
    <dataValidation type="list" sqref="G5:G13" showErrorMessage="1" errorStyle="stop" errorTitle="Choose a listed value" error="Use an exact listed value. Unresolved decisions remain open.">
      <formula1>"Unresolved,Applicable,Not applicable with basis"</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5" manualBreakCount="5">
    <brk id="3" min="0" max="1048575" man="1"/>
    <brk id="4" min="0" max="1048575" man="1"/>
    <brk id="6" min="0" max="1048575" man="1"/>
    <brk id="8" min="0" max="1048575" man="1"/>
    <brk id="10" min="0" max="1048575" man="1"/>
  </colBreaks>
  <tableParts count="1">
    <tablePart r:id="Ra9d38988261945f9"/>
  </tableParts>
</worksheet>
</file>

<file path=xl/worksheets/sheet9.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4" hidden="0" customWidth="1"/>
    <col min="2" max="2" width="15" hidden="0" customWidth="1"/>
    <col min="3" max="3" width="44" hidden="0" customWidth="1"/>
    <col min="4" max="4" width="90" hidden="0" customWidth="1"/>
    <col min="5" max="5" width="45" hidden="0" customWidth="1"/>
    <col min="6" max="6" width="55" hidden="0" customWidth="1"/>
    <col min="7" max="7" width="28" hidden="0" customWidth="1"/>
    <col min="8" max="8" width="16" hidden="0" customWidth="1"/>
    <col min="9" max="9" width="55" hidden="0" customWidth="1"/>
    <col min="10" max="10" width="65" hidden="0" customWidth="1"/>
  </cols>
  <sheetData>
    <row r="1" ht="32" customHeight="1">
      <c r="A1" s="6" t="str">
        <v>Recurring duties</v>
      </c>
      <c r="B1" s="6"/>
      <c r="C1" s="6"/>
      <c r="D1" s="6"/>
      <c r="E1" s="6"/>
      <c r="F1" s="6"/>
      <c r="G1" s="3"/>
      <c r="H1" s="3"/>
      <c r="I1" s="3"/>
      <c r="J1" s="3"/>
    </row>
    <row r="2" ht="42" customHeight="1">
      <c r="A2" s="7" t="inlineStr">
        <is>
          <t xml:space="preserve">Timing references apply with confirmed applicability and current instructions. Assign next due dates explicitly from the governing instrument.</t>
        </is>
      </c>
      <c r="B2" s="7"/>
      <c r="C2" s="7"/>
      <c r="D2" s="7"/>
      <c r="E2" s="7"/>
      <c r="F2" s="7"/>
      <c r="G2" s="3"/>
      <c r="H2" s="3"/>
      <c r="I2" s="3"/>
      <c r="J2" s="3"/>
    </row>
    <row r="3" ht="24" customHeight="1">
      <c r="A3" s="10" t="str">
        <v>Open source register</v>
      </c>
      <c r="B3" s="10"/>
      <c r="C3" s="3"/>
      <c r="D3" s="3"/>
      <c r="E3" s="3"/>
      <c r="F3" s="3"/>
      <c r="G3" s="3"/>
      <c r="H3" s="3"/>
      <c r="I3" s="3"/>
      <c r="J3" s="3"/>
    </row>
    <row r="4" ht="34" customHeight="1">
      <c r="A4" s="14" t="str">
        <v>Duty ID</v>
      </c>
      <c r="B4" s="14" t="str">
        <v>Track</v>
      </c>
      <c r="C4" s="14" t="str">
        <v>Activity</v>
      </c>
      <c r="D4" s="14" t="str">
        <v>Timing or transition</v>
      </c>
      <c r="E4" s="14" t="str">
        <v>Authority</v>
      </c>
      <c r="F4" s="14" t="str">
        <v>Entity applicability and period</v>
      </c>
      <c r="G4" s="14" t="str">
        <v>Assigned owner</v>
      </c>
      <c r="H4" s="14" t="str">
        <v>Next due date</v>
      </c>
      <c r="I4" s="14" t="str">
        <v>Completion evidence</v>
      </c>
      <c r="J4" s="14" t="str">
        <v>Open issue or calculation basis</v>
      </c>
    </row>
    <row r="5" ht="34" customHeight="1">
      <c r="A5" s="16" t="str">
        <v>RD-01</v>
      </c>
      <c r="B5" s="16" t="str">
        <v>PSC</v>
      </c>
      <c r="C5" s="16" t="str">
        <v>Effective date and immediate notices</v>
      </c>
      <c r="D5" s="16" t="str">
        <v>1200.21 from June 1 2026; no transition</v>
      </c>
      <c r="E5" s="16" t="str">
        <v>P01 1200.24-.25</v>
      </c>
      <c r="F5" s="17" t="str">
        <v>Unresolved</v>
      </c>
      <c r="G5" s="16"/>
      <c r="H5" s="16"/>
      <c r="I5" s="16"/>
      <c r="J5" s="16"/>
    </row>
    <row r="6" ht="34" customHeight="1">
      <c r="A6" s="15" t="str">
        <v>RD-02</v>
      </c>
      <c r="B6" s="15" t="str">
        <v>PSC</v>
      </c>
      <c r="C6" s="15" t="str">
        <v>General compliance transition</v>
      </c>
      <c r="D6" s="15" t="str">
        <v>180 days from June 1 2026; arithmetic Nov 28 subject to legal date check</v>
      </c>
      <c r="E6" s="15" t="str">
        <v>P01 1200.25(a)</v>
      </c>
      <c r="F6" s="17" t="str">
        <v>Unresolved</v>
      </c>
      <c r="G6" s="15"/>
      <c r="H6" s="15"/>
      <c r="I6" s="15"/>
      <c r="J6" s="15"/>
    </row>
    <row r="7" ht="34" customHeight="1">
      <c r="A7" s="16" t="str">
        <v>RD-03</v>
      </c>
      <c r="B7" s="16" t="str">
        <v>PSC</v>
      </c>
      <c r="C7" s="16" t="inlineStr">
        <is>
          <t xml:space="preserve">One year provisions</t>
        </is>
      </c>
      <c r="D7" s="16" t="str">
        <v>1200.4(b),.5,.9,.11,.12,.14(b)</v>
      </c>
      <c r="E7" s="16" t="str">
        <v>P01 1200.25(c)(1)</v>
      </c>
      <c r="F7" s="17" t="str">
        <v>Unresolved</v>
      </c>
      <c r="G7" s="16"/>
      <c r="H7" s="16"/>
      <c r="I7" s="16"/>
      <c r="J7" s="16"/>
    </row>
    <row r="8" ht="34" customHeight="1">
      <c r="A8" s="15" t="str">
        <v>RD-04</v>
      </c>
      <c r="B8" s="15" t="str">
        <v>PSC</v>
      </c>
      <c r="C8" s="15" t="inlineStr">
        <is>
          <t xml:space="preserve">18 month provisions</t>
        </is>
      </c>
      <c r="D8" s="15" t="str">
        <v>1200.6,.8,.13,.14(a),.15</v>
      </c>
      <c r="E8" s="15" t="str">
        <v>P01 1200.25(c)(2)</v>
      </c>
      <c r="F8" s="17" t="str">
        <v>Unresolved</v>
      </c>
      <c r="G8" s="15"/>
      <c r="H8" s="15"/>
      <c r="I8" s="15"/>
      <c r="J8" s="15"/>
    </row>
    <row r="9" ht="34" customHeight="1">
      <c r="A9" s="16" t="str">
        <v>RD-05</v>
      </c>
      <c r="B9" s="16" t="str">
        <v>PSC</v>
      </c>
      <c r="C9" s="16" t="inlineStr">
        <is>
          <t xml:space="preserve">Qualified third party audit available</t>
        </is>
      </c>
      <c r="D9" s="16" t="inlineStr">
        <is>
          <t xml:space="preserve">September 15 yearly; first year timing Q01</t>
        </is>
      </c>
      <c r="E9" s="16" t="str">
        <v>P01 1200.18</v>
      </c>
      <c r="F9" s="17" t="str">
        <v>Unresolved</v>
      </c>
      <c r="G9" s="16"/>
      <c r="H9" s="16"/>
      <c r="I9" s="16"/>
      <c r="J9" s="16"/>
    </row>
    <row r="10" ht="34" customHeight="1">
      <c r="A10" s="15" t="str">
        <v>RD-06</v>
      </c>
      <c r="B10" s="15" t="str">
        <v>PSC</v>
      </c>
      <c r="C10" s="15" t="inlineStr">
        <is>
          <t xml:space="preserve">Prior year certification</t>
        </is>
      </c>
      <c r="D10" s="15" t="str">
        <v>June 30 yearly starting 2027; transition scope Q10; support 5 years</v>
      </c>
      <c r="E10" s="15" t="str">
        <v>P01 1200.21(c),.24</v>
      </c>
      <c r="F10" s="17" t="str">
        <v>Unresolved</v>
      </c>
      <c r="G10" s="15"/>
      <c r="H10" s="15"/>
      <c r="I10" s="15"/>
      <c r="J10" s="15"/>
    </row>
    <row r="11" ht="34" customHeight="1">
      <c r="A11" s="16" t="str">
        <v>RD-07</v>
      </c>
      <c r="B11" s="16" t="str">
        <v>PSC</v>
      </c>
      <c r="C11" s="16" t="str">
        <v>Risk assessment</v>
      </c>
      <c r="D11" s="16" t="str">
        <v>At least every 2 years and change updates as reasonably necessary</v>
      </c>
      <c r="E11" s="16" t="str">
        <v>P01 1200.9</v>
      </c>
      <c r="F11" s="17" t="str">
        <v>Unresolved</v>
      </c>
      <c r="G11" s="16"/>
      <c r="H11" s="16"/>
      <c r="I11" s="16"/>
      <c r="J11" s="16"/>
    </row>
    <row r="12" ht="34" customHeight="1">
      <c r="A12" s="15" t="str">
        <v>RD-08</v>
      </c>
      <c r="B12" s="15" t="str">
        <v>PSC</v>
      </c>
      <c r="C12" s="15" t="str">
        <v>Yearly CISO/access/training duties</v>
      </c>
      <c r="D12" s="15" t="str">
        <v>CISO report, privilege review and awareness after their transitions</v>
      </c>
      <c r="E12" s="15" t="str">
        <v>P01 1200.4(b),.7,.14(b)</v>
      </c>
      <c r="F12" s="17" t="str">
        <v>Unresolved</v>
      </c>
      <c r="G12" s="15"/>
      <c r="H12" s="15"/>
      <c r="I12" s="15"/>
      <c r="J12" s="15"/>
    </row>
    <row r="13" ht="34" customHeight="1">
      <c r="A13" s="16" t="str">
        <v>RD-09</v>
      </c>
      <c r="B13" s="16" t="str">
        <v>PSC</v>
      </c>
      <c r="C13" s="16" t="str">
        <v>Response exercise and plan update</v>
      </c>
      <c r="D13" s="16" t="str">
        <v>At least yearly exercise; update based on results within 90 days</v>
      </c>
      <c r="E13" s="16" t="str">
        <v>P01 1200.16(c)</v>
      </c>
      <c r="F13" s="17" t="str">
        <v>Unresolved</v>
      </c>
      <c r="G13" s="16"/>
      <c r="H13" s="16"/>
      <c r="I13" s="16"/>
      <c r="J13" s="16"/>
    </row>
    <row r="14" ht="40" customHeight="1">
      <c r="A14" s="15" t="str">
        <v>RD-10</v>
      </c>
      <c r="B14" s="15" t="str">
        <v>PSC</v>
      </c>
      <c r="C14" s="15" t="str">
        <v>Application/provider policies</v>
      </c>
      <c r="D14" s="15" t="str">
        <v>Application procedure review/update at least 2 years; provider/affiliate policy reassess 2 years</v>
      </c>
      <c r="E14" s="15" t="str">
        <v>P01 1200.8(b),.11(b)</v>
      </c>
      <c r="F14" s="17" t="str">
        <v>Unresolved</v>
      </c>
      <c r="G14" s="15"/>
      <c r="H14" s="15"/>
      <c r="I14" s="15"/>
      <c r="J14" s="15"/>
    </row>
    <row r="15" ht="34" customHeight="1">
      <c r="A15" s="16" t="str">
        <v>RD-11</v>
      </c>
      <c r="B15" s="16" t="str">
        <v>PSC</v>
      </c>
      <c r="C15" s="16" t="str">
        <v>Encryption alternatives</v>
      </c>
      <c r="D15" s="16" t="str">
        <v>CISO feasibility/effectiveness review at least yearly</v>
      </c>
      <c r="E15" s="16" t="str">
        <v>P01 1200.15(b)</v>
      </c>
      <c r="F15" s="17" t="str">
        <v>Unresolved</v>
      </c>
      <c r="G15" s="16"/>
      <c r="H15" s="16"/>
      <c r="I15" s="16"/>
      <c r="J15" s="16"/>
    </row>
    <row r="16" ht="34" customHeight="1">
      <c r="A16" s="15" t="str">
        <v>RD-12</v>
      </c>
      <c r="B16" s="15" t="str">
        <v>PSC</v>
      </c>
      <c r="C16" s="15" t="str">
        <v>Specific staff requests</v>
      </c>
      <c r="D16" s="15" t="str">
        <v>Specified records/assets within 10 calendar days of request</v>
      </c>
      <c r="E16" s="15" t="str">
        <v>P01 1200.2-.3,.5,.9,.16-.17,.19,.21</v>
      </c>
      <c r="F16" s="17" t="str">
        <v>Unresolved</v>
      </c>
      <c r="G16" s="15"/>
      <c r="H16" s="15"/>
      <c r="I16" s="15"/>
      <c r="J16" s="15"/>
    </row>
    <row r="17" ht="34" customHeight="1">
      <c r="A17" s="16" t="str">
        <v>RD-13</v>
      </c>
      <c r="B17" s="16" t="str">
        <v>PSC</v>
      </c>
      <c r="C17" s="16" t="str">
        <v>Log retention</v>
      </c>
      <c r="D17" s="16" t="str">
        <v>Audit trails&gt;=3 years; event/incident log&gt;=3 calendar years</v>
      </c>
      <c r="E17" s="16" t="str">
        <v>P01 1200.6,.21(b)</v>
      </c>
      <c r="F17" s="17" t="str">
        <v>Unresolved</v>
      </c>
      <c r="G17" s="16"/>
      <c r="H17" s="16"/>
      <c r="I17" s="16"/>
      <c r="J17" s="16"/>
    </row>
    <row r="18" ht="40" customHeight="1">
      <c r="A18" s="15" t="str">
        <v>RD-14</v>
      </c>
      <c r="B18" s="15" t="str">
        <v>DFS</v>
      </c>
      <c r="C18" s="15" t="str">
        <v>Annual filing</v>
      </c>
      <c r="D18" s="15" t="inlineStr">
        <is>
          <t xml:space="preserve">April 15 for prior calendar: material compliance certification or acknowledgment; support 5 years</t>
        </is>
      </c>
      <c r="E18" s="15" t="str">
        <v>D01 500.17(b)</v>
      </c>
      <c r="F18" s="17" t="str">
        <v>Unresolved</v>
      </c>
      <c r="G18" s="15"/>
      <c r="H18" s="15"/>
      <c r="I18" s="15"/>
      <c r="J18" s="15"/>
    </row>
    <row r="19" ht="34" customHeight="1">
      <c r="A19" s="16" t="str">
        <v>RD-15</v>
      </c>
      <c r="B19" s="16" t="str">
        <v>DFS</v>
      </c>
      <c r="C19" s="16" t="str">
        <v>Annual risk/policy/access review</v>
      </c>
      <c r="D19" s="16" t="inlineStr">
        <is>
          <t xml:space="preserve">Apply exact clauses and exemptions; material change risk updates also required</t>
        </is>
      </c>
      <c r="E19" s="16" t="str">
        <v>D01 500.3,.7,.9</v>
      </c>
      <c r="F19" s="17" t="str">
        <v>Unresolved</v>
      </c>
      <c r="G19" s="16"/>
      <c r="H19" s="16"/>
      <c r="I19" s="16"/>
      <c r="J19" s="16"/>
    </row>
    <row r="20" ht="40" customHeight="1">
      <c r="A20" s="15" t="str">
        <v>RD-16</v>
      </c>
      <c r="B20" s="15" t="str">
        <v>DFS</v>
      </c>
      <c r="C20" s="15" t="str">
        <v>Testing and resilience</v>
      </c>
      <c r="D20" s="15" t="inlineStr">
        <is>
          <t xml:space="preserve">Annual inside/outside penetration, risk based scans/manual reviews; annual IR/BCDR/restoration tests subject to exemptions</t>
        </is>
      </c>
      <c r="E20" s="15" t="str">
        <v>D01 500.5,.16</v>
      </c>
      <c r="F20" s="17" t="str">
        <v>Unresolved</v>
      </c>
      <c r="G20" s="15"/>
      <c r="H20" s="15"/>
      <c r="I20" s="15"/>
      <c r="J20" s="15"/>
    </row>
    <row r="21" ht="34" customHeight="1">
      <c r="A21" s="16" t="str">
        <v>RD-17</v>
      </c>
      <c r="B21" s="16" t="str">
        <v>DFS</v>
      </c>
      <c r="C21" s="16" t="str">
        <v>MFA exception and encryption review</v>
      </c>
      <c r="D21" s="16" t="inlineStr">
        <is>
          <t xml:space="preserve">Clause specific written CISO approvals and at least annual review</t>
        </is>
      </c>
      <c r="E21" s="16" t="str">
        <v>D01 500.12,.15</v>
      </c>
      <c r="F21" s="17" t="str">
        <v>Unresolved</v>
      </c>
      <c r="G21" s="16"/>
      <c r="H21" s="16"/>
      <c r="I21" s="16"/>
      <c r="J21" s="16"/>
    </row>
    <row r="22" ht="34" customHeight="1">
      <c r="A22" s="15" t="str">
        <v>RD-18</v>
      </c>
      <c r="B22" s="15" t="str">
        <v>Core</v>
      </c>
      <c r="C22" s="15" t="str">
        <v>Local and contract renewal</v>
      </c>
      <c r="D22" s="15" t="str">
        <v>Actual instruments, audit anniversaries, contacts and provider commitments</v>
      </c>
      <c r="E22" s="15" t="str">
        <v>Q05-Q09</v>
      </c>
      <c r="F22" s="17" t="str">
        <v>Unresolved</v>
      </c>
      <c r="G22" s="15"/>
      <c r="H22" s="15"/>
      <c r="I22" s="15"/>
      <c r="J22" s="15"/>
    </row>
  </sheetData>
  <mergeCells>
    <mergeCell ref="A1:F1"/>
    <mergeCell ref="A2:F2"/>
    <mergeCell ref="A3:B3"/>
  </mergeCells>
  <dataValidations count="1">
    <dataValidation type="list" sqref="F5:F22" showErrorMessage="1" errorStyle="stop" errorTitle="Choose a listed value" error="Use an exact listed value. Unresolved decisions remain open.">
      <formula1>"Unresolved,Applicable,Not applicable with basis"</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3" min="0" max="1048575" man="1"/>
    <brk id="4" min="0" max="1048575" man="1"/>
    <brk id="7" min="0" max="1048575" man="1"/>
    <brk id="9" min="0" max="1048575" man="1"/>
  </colBreaks>
  <tableParts count="1">
    <tablePart r:id="R341c53273eb5466d"/>
  </tableParts>
</worksheet>
</file>

<file path=xl/worksheets/sheet10.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4" hidden="0" customWidth="1"/>
    <col min="2" max="2" width="20" hidden="0" customWidth="1"/>
    <col min="3" max="3" width="80" hidden="0" customWidth="1"/>
    <col min="4" max="4" width="55" hidden="0" customWidth="1"/>
    <col min="5" max="5" width="80" hidden="0" customWidth="1"/>
    <col min="6" max="6" width="75" hidden="0" customWidth="1"/>
    <col min="7" max="7" width="45" hidden="0" customWidth="1"/>
    <col min="8" max="8" width="70" hidden="0" customWidth="1"/>
    <col min="9" max="9" width="70" hidden="0" customWidth="1"/>
    <col min="10" max="10" width="65" hidden="0" customWidth="1"/>
  </cols>
  <sheetData>
    <row r="1" ht="32" customHeight="1">
      <c r="A1" s="6" t="str">
        <v>Activity permits</v>
      </c>
      <c r="B1" s="6"/>
      <c r="C1" s="6"/>
      <c r="D1" s="6"/>
      <c r="E1" s="6"/>
      <c r="F1" s="6"/>
      <c r="G1" s="3"/>
      <c r="H1" s="3"/>
      <c r="I1" s="3"/>
      <c r="J1" s="3"/>
    </row>
    <row r="2" ht="42" customHeight="1">
      <c r="A2" s="7" t="inlineStr">
        <is>
          <t xml:space="preserve">Live work begins once the operating owner approves exact targets, methods, baseline, stop conditions and recovery authority.</t>
        </is>
      </c>
      <c r="B2" s="7"/>
      <c r="C2" s="7"/>
      <c r="D2" s="7"/>
      <c r="E2" s="7"/>
      <c r="F2" s="7"/>
      <c r="G2" s="3"/>
      <c r="H2" s="3"/>
      <c r="I2" s="3"/>
      <c r="J2" s="3"/>
    </row>
    <row r="3" ht="24" customHeight="1">
      <c r="A3" s="10" t="str">
        <v>Open source register</v>
      </c>
      <c r="B3" s="10"/>
      <c r="C3" s="3"/>
      <c r="D3" s="3"/>
      <c r="E3" s="3"/>
      <c r="F3" s="3"/>
      <c r="G3" s="3"/>
      <c r="H3" s="3"/>
      <c r="I3" s="3"/>
      <c r="J3" s="3"/>
    </row>
    <row r="4" ht="34" customHeight="1">
      <c r="A4" s="14" t="str">
        <v>Permit ID</v>
      </c>
      <c r="B4" s="14" t="str">
        <v>Linked test</v>
      </c>
      <c r="C4" s="14" t="str">
        <v>Target and method</v>
      </c>
      <c r="D4" s="14" t="str">
        <v>Operator and approved window</v>
      </c>
      <c r="E4" s="14" t="str">
        <v>Baseline and stop criteria</v>
      </c>
      <c r="F4" s="14" t="str">
        <v>Recovery owner and procedure</v>
      </c>
      <c r="G4" s="14" t="str">
        <v>Operating approval name/date</v>
      </c>
      <c r="H4" s="14" t="str">
        <v>Actual start stop and observations</v>
      </c>
      <c r="I4" s="14" t="inlineStr">
        <is>
          <t xml:space="preserve">Postwork state and handback</t>
        </is>
      </c>
      <c r="J4" s="14" t="str">
        <v>Evidence location</v>
      </c>
    </row>
    <row r="5" ht="34" customHeight="1">
      <c r="A5" s="16" t="str">
        <v>AP-01</v>
      </c>
      <c r="B5" s="17"/>
      <c r="C5" s="17"/>
      <c r="D5" s="17"/>
      <c r="E5" s="17"/>
      <c r="F5" s="17"/>
      <c r="G5" s="17"/>
      <c r="H5" s="17"/>
      <c r="I5" s="17"/>
      <c r="J5" s="17"/>
    </row>
    <row r="6" ht="34" customHeight="1">
      <c r="A6" s="15" t="str">
        <v>AP-02</v>
      </c>
      <c r="B6" s="17"/>
      <c r="C6" s="17"/>
      <c r="D6" s="17"/>
      <c r="E6" s="17"/>
      <c r="F6" s="17"/>
      <c r="G6" s="17"/>
      <c r="H6" s="17"/>
      <c r="I6" s="17"/>
      <c r="J6" s="17"/>
    </row>
    <row r="7" ht="34" customHeight="1">
      <c r="A7" s="16" t="str">
        <v>AP-03</v>
      </c>
      <c r="B7" s="17"/>
      <c r="C7" s="17"/>
      <c r="D7" s="17"/>
      <c r="E7" s="17"/>
      <c r="F7" s="17"/>
      <c r="G7" s="17"/>
      <c r="H7" s="17"/>
      <c r="I7" s="17"/>
      <c r="J7" s="17"/>
    </row>
    <row r="8" ht="34" customHeight="1">
      <c r="A8" s="15" t="str">
        <v>AP-04</v>
      </c>
      <c r="B8" s="17"/>
      <c r="C8" s="17"/>
      <c r="D8" s="17"/>
      <c r="E8" s="17"/>
      <c r="F8" s="17"/>
      <c r="G8" s="17"/>
      <c r="H8" s="17"/>
      <c r="I8" s="17"/>
      <c r="J8" s="17"/>
    </row>
    <row r="9" ht="34" customHeight="1">
      <c r="A9" s="16" t="str">
        <v>AP-05</v>
      </c>
      <c r="B9" s="17"/>
      <c r="C9" s="17"/>
      <c r="D9" s="17"/>
      <c r="E9" s="17"/>
      <c r="F9" s="17"/>
      <c r="G9" s="17"/>
      <c r="H9" s="17"/>
      <c r="I9" s="17"/>
      <c r="J9" s="17"/>
    </row>
  </sheetData>
  <mergeCells>
    <mergeCell ref="A1:F1"/>
    <mergeCell ref="A2:F2"/>
    <mergeCell ref="A3:B3"/>
  </mergeCell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6" manualBreakCount="6">
    <brk id="3" min="0" max="1048575" man="1"/>
    <brk id="4" min="0" max="1048575" man="1"/>
    <brk id="5" min="0" max="1048575" man="1"/>
    <brk id="7" min="0" max="1048575" man="1"/>
    <brk id="8" min="0" max="1048575" man="1"/>
    <brk id="9" min="0" max="1048575" man="1"/>
  </colBreaks>
  <tableParts count="1">
    <tablePart r:id="Rd2d3ccf237084b6c"/>
  </tableParts>
</worksheet>
</file>

<file path=xl/worksheets/sheet11.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4" hidden="0" customWidth="1"/>
    <col min="2" max="2" width="40" hidden="0" customWidth="1"/>
    <col min="3" max="3" width="85" hidden="0" customWidth="1"/>
    <col min="4" max="4" width="28" hidden="0" customWidth="1"/>
    <col min="5" max="5" width="28" hidden="0" customWidth="1"/>
    <col min="6" max="6" width="16" hidden="0" customWidth="1"/>
    <col min="7" max="7" width="65" hidden="0" customWidth="1"/>
    <col min="8" max="8" width="55" hidden="0" customWidth="1"/>
  </cols>
  <sheetData>
    <row r="1" ht="32" customHeight="1">
      <c r="A1" s="6" t="str">
        <v>Handover</v>
      </c>
      <c r="B1" s="6"/>
      <c r="C1" s="6"/>
      <c r="D1" s="6"/>
      <c r="E1" s="6"/>
      <c r="F1" s="6"/>
      <c r="G1" s="3"/>
      <c r="H1" s="3"/>
    </row>
    <row r="2" ht="42" customHeight="1">
      <c r="A2" s="7" t="inlineStr">
        <is>
          <t xml:space="preserve">Named adoption records remain blank until actual review.</t>
        </is>
      </c>
      <c r="B2" s="7"/>
      <c r="C2" s="7"/>
      <c r="D2" s="7"/>
      <c r="E2" s="7"/>
      <c r="F2" s="7"/>
      <c r="G2" s="3"/>
      <c r="H2" s="3"/>
    </row>
    <row r="3" ht="24" customHeight="1">
      <c r="A3" s="10" t="str">
        <v>Open source register</v>
      </c>
      <c r="B3" s="10"/>
      <c r="C3" s="3"/>
      <c r="D3" s="3"/>
      <c r="E3" s="3"/>
      <c r="F3" s="3"/>
      <c r="G3" s="3"/>
      <c r="H3" s="3"/>
    </row>
    <row r="4" ht="34" customHeight="1">
      <c r="A4" s="14" t="str">
        <v>Record ID</v>
      </c>
      <c r="B4" s="14" t="str">
        <v>Decision or transfer</v>
      </c>
      <c r="C4" s="14" t="str">
        <v>Required record</v>
      </c>
      <c r="D4" s="14" t="str">
        <v>Responsible role</v>
      </c>
      <c r="E4" s="14" t="str">
        <v>Actual reviewer</v>
      </c>
      <c r="F4" s="14" t="str">
        <v>Decision date</v>
      </c>
      <c r="G4" s="14" t="str">
        <v>Result and remaining limits</v>
      </c>
      <c r="H4" s="14" t="str">
        <v>Evidence IDs</v>
      </c>
    </row>
    <row r="5" ht="34" customHeight="1">
      <c r="A5" s="16" t="str">
        <v>H-01</v>
      </c>
      <c r="B5" s="17" t="str">
        <v>Technical adoption</v>
      </c>
      <c r="C5" s="17" t="str">
        <v>Boundary, methods, evidence sufficiency and untested limitations</v>
      </c>
      <c r="D5" s="17" t="str">
        <v>Technical lead</v>
      </c>
      <c r="E5" s="17"/>
      <c r="F5" s="17"/>
      <c r="G5" s="17" t="str">
        <v>Pending</v>
      </c>
      <c r="H5" s="17"/>
    </row>
    <row r="6" ht="34" customHeight="1">
      <c r="A6" s="15" t="str">
        <v>H-02</v>
      </c>
      <c r="B6" s="17" t="str">
        <v>Compliance adoption</v>
      </c>
      <c r="C6" s="17" t="str">
        <v>Entity decisions, operative instruments and unresolved authority</v>
      </c>
      <c r="D6" s="17" t="str">
        <v>Compliance owner</v>
      </c>
      <c r="E6" s="17"/>
      <c r="F6" s="17"/>
      <c r="G6" s="17" t="str">
        <v>Pending</v>
      </c>
      <c r="H6" s="17"/>
    </row>
    <row r="7" ht="34" customHeight="1">
      <c r="A7" s="16" t="str">
        <v>H-03</v>
      </c>
      <c r="B7" s="17" t="str">
        <v>Operating acceptance</v>
      </c>
      <c r="C7" s="17" t="inlineStr">
        <is>
          <t xml:space="preserve">Postwork service state, approved changes and safety constraints</t>
        </is>
      </c>
      <c r="D7" s="17" t="str">
        <v>Operating owner</v>
      </c>
      <c r="E7" s="17"/>
      <c r="F7" s="17"/>
      <c r="G7" s="17" t="str">
        <v>Pending</v>
      </c>
      <c r="H7" s="17"/>
    </row>
    <row r="8" ht="34" customHeight="1">
      <c r="A8" s="15" t="str">
        <v>H-04</v>
      </c>
      <c r="B8" s="17" t="str">
        <v>Sponsor decisions</v>
      </c>
      <c r="C8" s="17" t="str">
        <v>Resources, priorities and authorized residual business risks</v>
      </c>
      <c r="D8" s="17" t="str">
        <v>Sponsor</v>
      </c>
      <c r="E8" s="17"/>
      <c r="F8" s="17"/>
      <c r="G8" s="17" t="str">
        <v>Pending</v>
      </c>
      <c r="H8" s="17"/>
    </row>
    <row r="9" ht="34" customHeight="1">
      <c r="A9" s="16" t="str">
        <v>H-05</v>
      </c>
      <c r="B9" s="17" t="str">
        <v>Open actions transfer</v>
      </c>
      <c r="C9" s="17" t="str">
        <v>Named owners, mandatory dates, project targets and escalation</v>
      </c>
      <c r="D9" s="17" t="str">
        <v>Project manager</v>
      </c>
      <c r="E9" s="17"/>
      <c r="F9" s="17"/>
      <c r="G9" s="17" t="str">
        <v>Pending</v>
      </c>
      <c r="H9" s="17"/>
    </row>
    <row r="10" ht="34" customHeight="1">
      <c r="A10" s="15" t="str">
        <v>H-06</v>
      </c>
      <c r="B10" s="17" t="str">
        <v>Recurring calendar</v>
      </c>
      <c r="C10" s="17" t="str">
        <v>Verified next dates, triggers, recipients and current channels</v>
      </c>
      <c r="D10" s="17" t="str">
        <v>Compliance owner</v>
      </c>
      <c r="E10" s="17"/>
      <c r="F10" s="17"/>
      <c r="G10" s="17" t="str">
        <v>Pending</v>
      </c>
      <c r="H10" s="17"/>
    </row>
    <row r="11" ht="34" customHeight="1">
      <c r="A11" s="16" t="str">
        <v>H-07</v>
      </c>
      <c r="B11" s="17" t="str">
        <v>Controlled records</v>
      </c>
      <c r="C11" s="17" t="str">
        <v>Access, retention, legal holds and evidence handover</v>
      </c>
      <c r="D11" s="17" t="str">
        <v>Records manager</v>
      </c>
      <c r="E11" s="17"/>
      <c r="F11" s="17"/>
      <c r="G11" s="17" t="str">
        <v>Pending</v>
      </c>
      <c r="H11" s="17"/>
    </row>
    <row r="12" ht="34" customHeight="1">
      <c r="A12" s="15" t="str">
        <v>H-08</v>
      </c>
      <c r="B12" s="17" t="str">
        <v>DPS clarifications</v>
      </c>
      <c r="C12" s="17" t="str">
        <v>Written answers to applicable Q01-Q10</v>
      </c>
      <c r="D12" s="17" t="str">
        <v>Compliance owner</v>
      </c>
      <c r="E12" s="17"/>
      <c r="F12" s="17"/>
      <c r="G12" s="17" t="str">
        <v>Pending</v>
      </c>
      <c r="H12" s="17"/>
    </row>
  </sheetData>
  <mergeCells>
    <mergeCell ref="A1:F1"/>
    <mergeCell ref="A2:F2"/>
    <mergeCell ref="A3:B3"/>
  </mergeCells>
  <dataValidations count="1">
    <dataValidation type="list" sqref="G5:G12" showErrorMessage="1" errorStyle="stop" errorTitle="Choose a listed value" error="Use an exact listed value. Unresolved decisions remain open.">
      <formula1>"Pending,Accepted with recorded limits,Not accepted"</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2" manualBreakCount="2">
    <brk id="3" min="0" max="1048575" man="1"/>
    <brk id="6" min="0" max="1048575" man="1"/>
  </colBreaks>
  <tableParts count="1">
    <tablePart r:id="Rf47b95ec511a4181"/>
  </tableParts>
</worksheet>
</file>

<file path=xl/worksheets/sheet12.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4" hidden="0" customWidth="1"/>
    <col min="2" max="2" width="20" hidden="0" customWidth="1"/>
    <col min="3" max="3" width="65" hidden="0" customWidth="1"/>
    <col min="4" max="4" width="95" hidden="0" customWidth="1"/>
    <col min="5" max="5" width="95" hidden="0" customWidth="1"/>
    <col min="6" max="6" width="55" hidden="0" customWidth="1"/>
    <col min="7" max="7" width="28" hidden="0" customWidth="1"/>
    <col min="8" max="8" width="16" hidden="0" customWidth="1"/>
    <col min="9" max="9" width="65" hidden="0" customWidth="1"/>
  </cols>
  <sheetData>
    <row r="1" ht="32" customHeight="1">
      <c r="A1" s="6" t="str">
        <v>Review log</v>
      </c>
      <c r="B1" s="6"/>
      <c r="C1" s="6"/>
      <c r="D1" s="6"/>
      <c r="E1" s="6"/>
      <c r="F1" s="6"/>
      <c r="G1" s="3"/>
      <c r="H1" s="3"/>
      <c r="I1" s="3"/>
    </row>
    <row r="2" ht="42" customHeight="1">
      <c r="A2" s="7" t="inlineStr">
        <is>
          <t xml:space="preserve">Your project review log: record each challenge to a finding or decision, the evidence needed and how it was resolved.</t>
        </is>
      </c>
      <c r="B2" s="7"/>
      <c r="C2" s="7"/>
      <c r="D2" s="7"/>
      <c r="E2" s="7"/>
      <c r="F2" s="7"/>
      <c r="G2" s="3"/>
      <c r="H2" s="3"/>
      <c r="I2" s="3"/>
    </row>
    <row r="3" ht="24" customHeight="1">
      <c r="A3" s="10" t="str">
        <v>Open source register</v>
      </c>
      <c r="B3" s="10"/>
      <c r="C3" s="3"/>
      <c r="D3" s="3"/>
      <c r="E3" s="3"/>
      <c r="F3" s="3"/>
      <c r="G3" s="3"/>
      <c r="H3" s="3"/>
      <c r="I3" s="3"/>
    </row>
    <row r="4" ht="34" customHeight="1">
      <c r="A4" s="14" t="str">
        <v>Record ID</v>
      </c>
      <c r="B4" s="14" t="str">
        <v>Type</v>
      </c>
      <c r="C4" s="14" t="str">
        <v>Issue</v>
      </c>
      <c r="D4" s="14" t="str">
        <v>Review disposition or missing authority</v>
      </c>
      <c r="E4" s="14" t="str">
        <v>Correction or required resolution</v>
      </c>
      <c r="F4" s="14" t="str">
        <v>Authority locator</v>
      </c>
      <c r="G4" s="14" t="str">
        <v>Assigned person</v>
      </c>
      <c r="H4" s="14" t="str">
        <v>Target date</v>
      </c>
      <c r="I4" s="14" t="str">
        <v>Resolution evidence</v>
      </c>
    </row>
    <row r="5" ht="40" customHeight="1">
      <c r="A5" s="16"/>
      <c r="B5" s="16"/>
      <c r="C5" s="16"/>
      <c r="D5" s="16"/>
      <c r="E5" s="16"/>
      <c r="F5" s="16"/>
      <c r="G5" s="16"/>
      <c r="H5" s="16"/>
      <c r="I5" s="16"/>
    </row>
    <row r="6" ht="40" customHeight="1">
      <c r="A6" s="15"/>
      <c r="B6" s="15"/>
      <c r="C6" s="15"/>
      <c r="D6" s="15"/>
      <c r="E6" s="15"/>
      <c r="F6" s="15"/>
      <c r="G6" s="15"/>
      <c r="H6" s="15"/>
      <c r="I6" s="15"/>
    </row>
    <row r="7" ht="40" customHeight="1">
      <c r="A7" s="16"/>
      <c r="B7" s="16"/>
      <c r="C7" s="16"/>
      <c r="D7" s="16"/>
      <c r="E7" s="16"/>
      <c r="F7" s="16"/>
      <c r="G7" s="16"/>
      <c r="H7" s="16"/>
      <c r="I7" s="16"/>
    </row>
    <row r="8" ht="40" customHeight="1">
      <c r="A8" s="15"/>
      <c r="B8" s="15"/>
      <c r="C8" s="15"/>
      <c r="D8" s="15"/>
      <c r="E8" s="15"/>
      <c r="F8" s="15"/>
      <c r="G8" s="15"/>
      <c r="H8" s="15"/>
      <c r="I8" s="15"/>
    </row>
    <row r="9" ht="40" customHeight="1">
      <c r="A9" s="16"/>
      <c r="B9" s="16"/>
      <c r="C9" s="16"/>
      <c r="D9" s="16"/>
      <c r="E9" s="16"/>
      <c r="F9" s="16"/>
      <c r="G9" s="16"/>
      <c r="H9" s="16"/>
      <c r="I9" s="16"/>
    </row>
    <row r="10" ht="40" customHeight="1">
      <c r="A10" s="15"/>
      <c r="B10" s="15"/>
      <c r="C10" s="15"/>
      <c r="D10" s="15"/>
      <c r="E10" s="15"/>
      <c r="F10" s="15"/>
      <c r="G10" s="15"/>
      <c r="H10" s="15"/>
      <c r="I10" s="15"/>
    </row>
    <row r="11" ht="40" customHeight="1">
      <c r="A11" s="16"/>
      <c r="B11" s="16"/>
      <c r="C11" s="16"/>
      <c r="D11" s="16"/>
      <c r="E11" s="16"/>
      <c r="F11" s="16"/>
      <c r="G11" s="16"/>
      <c r="H11" s="16"/>
      <c r="I11" s="16"/>
    </row>
    <row r="12" ht="40" customHeight="1">
      <c r="A12" s="15"/>
      <c r="B12" s="15"/>
      <c r="C12" s="15"/>
      <c r="D12" s="15"/>
      <c r="E12" s="15"/>
      <c r="F12" s="15"/>
      <c r="G12" s="15"/>
      <c r="H12" s="15"/>
      <c r="I12" s="15"/>
    </row>
    <row r="13" ht="34" customHeight="1">
      <c r="A13" s="16"/>
      <c r="B13" s="16"/>
      <c r="C13" s="16"/>
      <c r="D13" s="16"/>
      <c r="E13" s="16"/>
      <c r="F13" s="16"/>
      <c r="G13" s="16"/>
      <c r="H13" s="16"/>
      <c r="I13" s="16"/>
    </row>
    <row r="14" ht="40" customHeight="1">
      <c r="A14" s="15"/>
      <c r="B14" s="15"/>
      <c r="C14" s="15"/>
      <c r="D14" s="15"/>
      <c r="E14" s="15"/>
      <c r="F14" s="15"/>
      <c r="G14" s="15"/>
      <c r="H14" s="15"/>
      <c r="I14" s="15"/>
    </row>
    <row r="15" ht="40" customHeight="1">
      <c r="A15" s="16"/>
      <c r="B15" s="16"/>
      <c r="C15" s="16"/>
      <c r="D15" s="16"/>
      <c r="E15" s="16"/>
      <c r="F15" s="16"/>
      <c r="G15" s="16"/>
      <c r="H15" s="16"/>
      <c r="I15" s="16"/>
    </row>
    <row r="16" ht="40" customHeight="1">
      <c r="A16" s="15"/>
      <c r="B16" s="15"/>
      <c r="C16" s="15"/>
      <c r="D16" s="15"/>
      <c r="E16" s="15"/>
      <c r="F16" s="15"/>
      <c r="G16" s="15"/>
      <c r="H16" s="15"/>
      <c r="I16" s="15"/>
    </row>
    <row r="17" ht="40" customHeight="1">
      <c r="A17" s="16"/>
      <c r="B17" s="16"/>
      <c r="C17" s="16"/>
      <c r="D17" s="16"/>
      <c r="E17" s="16"/>
      <c r="F17" s="16"/>
      <c r="G17" s="16"/>
      <c r="H17" s="16"/>
      <c r="I17" s="16"/>
    </row>
    <row r="18" ht="40" customHeight="1">
      <c r="A18" s="15"/>
      <c r="B18" s="15"/>
      <c r="C18" s="15"/>
      <c r="D18" s="15"/>
      <c r="E18" s="15"/>
      <c r="F18" s="15"/>
      <c r="G18" s="15"/>
      <c r="H18" s="15"/>
      <c r="I18" s="15"/>
    </row>
    <row r="19" ht="40" customHeight="1">
      <c r="A19" s="16"/>
      <c r="B19" s="16"/>
      <c r="C19" s="16"/>
      <c r="D19" s="16"/>
      <c r="E19" s="16"/>
      <c r="F19" s="16"/>
      <c r="G19" s="16"/>
      <c r="H19" s="16"/>
      <c r="I19" s="16"/>
    </row>
    <row r="20" ht="40" customHeight="1">
      <c r="A20" s="15"/>
      <c r="B20" s="15"/>
      <c r="C20" s="15"/>
      <c r="D20" s="15"/>
      <c r="E20" s="15"/>
      <c r="F20" s="15"/>
      <c r="G20" s="15"/>
      <c r="H20" s="15"/>
      <c r="I20" s="15"/>
    </row>
    <row r="21" ht="40" customHeight="1">
      <c r="A21" s="16"/>
      <c r="B21" s="16"/>
      <c r="C21" s="16"/>
      <c r="D21" s="16"/>
      <c r="E21" s="16"/>
      <c r="F21" s="16"/>
      <c r="G21" s="16"/>
      <c r="H21" s="16"/>
      <c r="I21" s="16"/>
    </row>
    <row r="22" ht="55" customHeight="1">
      <c r="A22" s="15"/>
      <c r="B22" s="15"/>
      <c r="C22" s="15"/>
      <c r="D22" s="15"/>
      <c r="E22" s="15"/>
      <c r="F22" s="15"/>
      <c r="G22" s="15"/>
      <c r="H22" s="15"/>
      <c r="I22" s="15"/>
    </row>
    <row r="23" ht="40" customHeight="1">
      <c r="A23" s="16"/>
      <c r="B23" s="16"/>
      <c r="C23" s="16"/>
      <c r="D23" s="16"/>
      <c r="E23" s="16"/>
      <c r="F23" s="16"/>
      <c r="G23" s="16"/>
      <c r="H23" s="16"/>
      <c r="I23" s="16"/>
    </row>
    <row r="24" ht="40" customHeight="1">
      <c r="A24" s="15"/>
      <c r="B24" s="15"/>
      <c r="C24" s="15"/>
      <c r="D24" s="15"/>
      <c r="E24" s="15"/>
      <c r="F24" s="15"/>
      <c r="G24" s="15"/>
      <c r="H24" s="15"/>
      <c r="I24" s="15"/>
    </row>
    <row r="25" ht="40" customHeight="1">
      <c r="A25" s="16"/>
      <c r="B25" s="16"/>
      <c r="C25" s="16"/>
      <c r="D25" s="16"/>
      <c r="E25" s="16"/>
      <c r="F25" s="16"/>
      <c r="G25" s="16"/>
      <c r="H25" s="16"/>
      <c r="I25" s="16"/>
    </row>
    <row r="26" ht="55" customHeight="1">
      <c r="A26" s="15"/>
      <c r="B26" s="15"/>
      <c r="C26" s="15"/>
      <c r="D26" s="15"/>
      <c r="E26" s="15"/>
      <c r="F26" s="15"/>
      <c r="G26" s="15"/>
      <c r="H26" s="15"/>
      <c r="I26" s="15"/>
    </row>
    <row r="27" ht="55" customHeight="1">
      <c r="A27" s="16"/>
      <c r="B27" s="16"/>
      <c r="C27" s="16"/>
      <c r="D27" s="16"/>
      <c r="E27" s="16"/>
      <c r="F27" s="16"/>
      <c r="G27" s="16"/>
      <c r="H27" s="16"/>
      <c r="I27" s="16"/>
    </row>
    <row r="28" ht="55" customHeight="1">
      <c r="A28" s="15"/>
      <c r="B28" s="15"/>
      <c r="C28" s="15"/>
      <c r="D28" s="15"/>
      <c r="E28" s="15"/>
      <c r="F28" s="15"/>
      <c r="G28" s="15"/>
      <c r="H28" s="15"/>
      <c r="I28" s="15"/>
    </row>
    <row r="29" ht="55" customHeight="1">
      <c r="A29" s="16"/>
      <c r="B29" s="16"/>
      <c r="C29" s="16"/>
      <c r="D29" s="16"/>
      <c r="E29" s="16"/>
      <c r="F29" s="16"/>
      <c r="G29" s="16"/>
      <c r="H29" s="16"/>
      <c r="I29" s="16"/>
    </row>
    <row r="30" ht="55" customHeight="1">
      <c r="A30" s="15"/>
      <c r="B30" s="15"/>
      <c r="C30" s="15"/>
      <c r="D30" s="15"/>
      <c r="E30" s="15"/>
      <c r="F30" s="15"/>
      <c r="G30" s="15"/>
      <c r="H30" s="15"/>
      <c r="I30" s="15"/>
    </row>
    <row r="31" ht="55" customHeight="1">
      <c r="A31" s="16"/>
      <c r="B31" s="16"/>
      <c r="C31" s="16"/>
      <c r="D31" s="16"/>
      <c r="E31" s="16"/>
      <c r="F31" s="16"/>
      <c r="G31" s="16"/>
      <c r="H31" s="16"/>
      <c r="I31" s="16"/>
    </row>
  </sheetData>
  <mergeCells>
    <mergeCell ref="A1:F1"/>
    <mergeCell ref="A2:F2"/>
    <mergeCell ref="A3:B3"/>
  </mergeCell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3" min="0" max="1048575" man="1"/>
    <brk id="4" min="0" max="1048575" man="1"/>
    <brk id="5" min="0" max="1048575" man="1"/>
    <brk id="8" min="0" max="1048575" man="1"/>
  </colBreaks>
  <tableParts count="1">
    <tablePart r:id="R773aa204c524423f"/>
  </tableParts>
</worksheet>
</file>

<file path=xl/worksheets/sheet13.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6" hidden="0" customWidth="1"/>
    <col min="2" max="2" width="60" hidden="0" customWidth="1"/>
    <col min="3" max="3" width="42" hidden="0" customWidth="1"/>
    <col min="4" max="4" width="100" hidden="0" customWidth="1"/>
    <col min="5" max="5" width="100" hidden="0" customWidth="1"/>
    <col min="6" max="6" width="42" hidden="0" customWidth="1"/>
    <col min="7" max="7" width="105" hidden="0" customWidth="1"/>
    <col min="8" max="8" width="18" hidden="0" customWidth="1"/>
    <col min="9" max="9" width="65" hidden="0" customWidth="1"/>
    <col min="10" max="10" width="72" hidden="0" customWidth="1"/>
    <col min="11" max="11" width="90" hidden="0" customWidth="1"/>
  </cols>
  <sheetData>
    <row r="1" ht="32" customHeight="1">
      <c r="A1" s="6" t="str">
        <v>Sources</v>
      </c>
      <c r="B1" s="6"/>
      <c r="C1" s="6"/>
      <c r="D1" s="6"/>
      <c r="E1" s="6"/>
      <c r="F1" s="6"/>
      <c r="G1" s="3"/>
      <c r="H1" s="3"/>
      <c r="I1" s="3"/>
      <c r="J1" s="3"/>
      <c r="K1" s="3"/>
    </row>
    <row r="2" ht="42" customHeight="1">
      <c r="A2" s="7" t="inlineStr">
        <is>
          <t xml:space="preserve">Primary authorities and official technical guidance, each linked to the issuing body.</t>
        </is>
      </c>
      <c r="B2" s="7"/>
      <c r="C2" s="7"/>
      <c r="D2" s="7"/>
      <c r="E2" s="7"/>
      <c r="F2" s="7"/>
      <c r="G2" s="3"/>
      <c r="H2" s="3"/>
      <c r="I2" s="3"/>
      <c r="J2" s="3"/>
      <c r="K2" s="3"/>
    </row>
    <row r="3" ht="24" customHeight="1">
      <c r="A3" s="10" t="str">
        <v>Open source register</v>
      </c>
      <c r="B3" s="10"/>
      <c r="C3" s="3"/>
      <c r="D3" s="3"/>
      <c r="E3" s="3"/>
      <c r="F3" s="3"/>
      <c r="G3" s="3"/>
      <c r="H3" s="3"/>
      <c r="I3" s="3"/>
      <c r="J3" s="3"/>
      <c r="K3" s="3"/>
    </row>
    <row r="4" ht="34" customHeight="1">
      <c r="A4" s="14" t="str">
        <v>Source ID</v>
      </c>
      <c r="B4" s="14" t="str">
        <v>Title</v>
      </c>
      <c r="C4" s="14" t="str">
        <v>Publisher</v>
      </c>
      <c r="D4" s="14" t="str">
        <v>URL</v>
      </c>
      <c r="E4" s="14" t="str">
        <v>Exact locator</v>
      </c>
      <c r="F4" s="14" t="str">
        <v>Instrument status</v>
      </c>
      <c r="G4" s="14" t="inlineStr">
        <is>
          <t xml:space="preserve">Note</t>
        </is>
      </c>
      <c r="H4" s="14" t="str">
        <v>Checked date</v>
      </c>
      <c r="I4" s="14" t="inlineStr">
        <is>
          <t xml:space="preserve">Project notes</t>
        </is>
      </c>
      <c r="J4" s="14" t="inlineStr">
        <is>
          <t xml:space="preserve">Applies to this project</t>
        </is>
      </c>
      <c r="K4" s="14" t="inlineStr">
        <is>
          <t xml:space="preserve">Reviewer and date</t>
        </is>
      </c>
    </row>
    <row r="5" ht="55" customHeight="1">
      <c r="A5" s="16" t="str">
        <v>P01</v>
      </c>
      <c r="B5" s="16" t="inlineStr">
        <is>
          <t xml:space="preserve">Adoption of utility IT cybersecurity regulations</t>
        </is>
      </c>
      <c r="C5" s="16" t="inlineStr">
        <is>
          <t xml:space="preserve">NYS Public Service Commission</t>
        </is>
      </c>
      <c r="D5" s="16" t="inlineStr">
        <is>
          <t xml:space="preserve">https://documents.dps.ny.gov/public/Common/ViewDoc.aspx?DocRefId=%7B50419C9D-0000-C957-89B7-5F83A397191B%7D</t>
        </is>
      </c>
      <c r="E5" s="16" t="inlineStr">
        <is>
          <t xml:space="preserve">Case 25-M-0302, April 17 2026; Appendix A, sections 1200.0-1200.26 and Appendices 18-19</t>
        </is>
      </c>
      <c r="F5" s="16" t="inlineStr">
        <is>
          <t xml:space="preserve">Final adoption order and adopted text</t>
        </is>
      </c>
      <c r="G5" s="16" t="inlineStr">
        <is>
          <t xml:space="preserve">Use adopted definitions rather than simplified customer count summaries. Apparent cross reference errors and first year scheduling require clarification.</t>
        </is>
      </c>
      <c r="H5" s="19" t="inlineStr">
        <is>
          <t xml:space="preserve">October 15, 2026</t>
        </is>
      </c>
      <c r="I5" s="16"/>
      <c r="J5" s="16"/>
      <c r="K5" s="16"/>
    </row>
    <row r="6" ht="40" customHeight="1">
      <c r="A6" s="15" t="str">
        <v>P02</v>
      </c>
      <c r="B6" s="15" t="inlineStr">
        <is>
          <t xml:space="preserve">Order No. 919, Critical Infrastructure Protection Reliability Standards</t>
        </is>
      </c>
      <c r="C6" s="15" t="inlineStr">
        <is>
          <t xml:space="preserve">FERC, Federal Register</t>
        </is>
      </c>
      <c r="D6" s="15" t="inlineStr">
        <is>
          <t xml:space="preserve">https://www.govinfo.gov/content/pkg/FR-2026-03-24/html/2026-05716.htm</t>
        </is>
      </c>
      <c r="E6" s="15" t="inlineStr">
        <is>
          <t xml:space="preserve">Approves CIP-002-7, CIP-003-10, CIP-004-8, CIP-005-8, CIP-006-7.1, CIP-007-7.1, CIP-008-7.1, CIP-009-7.1, CIP-010-5, CIP-011-4.1 and CIP-013-3; rule effective May 26, 2026; standards effective on the later of April 1, 2026 or the first day of the first calendar quarter 24 months after the order takes effect</t>
        </is>
      </c>
      <c r="F6" s="15" t="inlineStr">
        <is>
          <t xml:space="preserve">Final rule</t>
        </is>
      </c>
      <c r="G6" s="15"/>
      <c r="H6" s="20" t="inlineStr">
        <is>
          <t xml:space="preserve">November 3, 2026</t>
        </is>
      </c>
      <c r="I6" s="15"/>
      <c r="J6" s="15"/>
      <c r="K6" s="15"/>
    </row>
    <row r="7" ht="55" customHeight="1">
      <c r="A7" s="16" t="str">
        <v>P03</v>
      </c>
      <c r="B7" s="16" t="inlineStr">
        <is>
          <t xml:space="preserve">PII implementation plan order</t>
        </is>
      </c>
      <c r="C7" s="16" t="inlineStr">
        <is>
          <t xml:space="preserve">NYS Public Service Commission</t>
        </is>
      </c>
      <c r="D7" s="16" t="inlineStr">
        <is>
          <t xml:space="preserve">https://documents.dps.ny.gov/public/Common/ViewDoc.aspx?DocRefId=%7B5986D197-87DB-4D21-A89B-95DC45E05061%7D</t>
        </is>
      </c>
      <c r="E7" s="16" t="inlineStr">
        <is>
          <t xml:space="preserve">Case 13-M-0178, August 19 2013, pages 3-9</t>
        </is>
      </c>
      <c r="F7" s="16" t="inlineStr">
        <is>
          <t xml:space="preserve">Final order</t>
        </is>
      </c>
      <c r="G7" s="16" t="inlineStr">
        <is>
          <t xml:space="preserve">Directed large electric, gas and water utilities. Retrieve the named utility implementation plan and current staff instructions. Recommendations, operative directions and current replacement rules differ.</t>
        </is>
      </c>
      <c r="H7" s="19" t="inlineStr">
        <is>
          <t xml:space="preserve">October 15, 2026</t>
        </is>
      </c>
      <c r="I7" s="16"/>
      <c r="J7" s="16"/>
      <c r="K7" s="16"/>
    </row>
    <row r="8" ht="55" customHeight="1">
      <c r="A8" s="15" t="str">
        <v>P04</v>
      </c>
      <c r="B8" s="15" t="inlineStr">
        <is>
          <t xml:space="preserve">Minimum cybersecurity and privacy protections</t>
        </is>
      </c>
      <c r="C8" s="15" t="inlineStr">
        <is>
          <t xml:space="preserve">NYS Public Service Commission</t>
        </is>
      </c>
      <c r="D8" s="15" t="inlineStr">
        <is>
          <t xml:space="preserve">https://documents.dps.ny.gov/public/Common/ViewDoc.aspx?DocRefId=%7B67FED85B-7A21-43AE-88D6-6633BFE66F24%7D</t>
        </is>
      </c>
      <c r="E8" s="15" t="inlineStr">
        <is>
          <t xml:space="preserve">Cases 18-M-0376 et al., October 17 2019, discussion and adopted Data Security Agreement</t>
        </is>
      </c>
      <c r="F8" s="15" t="inlineStr">
        <is>
          <t xml:space="preserve">Final order</t>
        </is>
      </c>
      <c r="G8" s="15" t="inlineStr">
        <is>
          <t xml:space="preserve">Energy market data access relationships; not a universal rule for all utility vendors. Check later amendments and the executed agreement.</t>
        </is>
      </c>
      <c r="H8" s="20" t="inlineStr">
        <is>
          <t xml:space="preserve">October 15, 2026</t>
        </is>
      </c>
      <c r="I8" s="15"/>
      <c r="J8" s="15"/>
      <c r="K8" s="15"/>
    </row>
    <row r="9" ht="55" customHeight="1">
      <c r="A9" s="16" t="str">
        <v>P05</v>
      </c>
      <c r="B9" s="16" t="inlineStr">
        <is>
          <t xml:space="preserve">Data Access Framework order</t>
        </is>
      </c>
      <c r="C9" s="16" t="inlineStr">
        <is>
          <t xml:space="preserve">NYS Public Service Commission</t>
        </is>
      </c>
      <c r="D9" s="16" t="inlineStr">
        <is>
          <t xml:space="preserve">https://documents.dps.ny.gov/public/Common/ViewDoc.aspx?DocRefId=%7BA228D385-3E0E-41BC-A433-8ABD62F8A6E4%7D</t>
        </is>
      </c>
      <c r="E9" s="16" t="inlineStr">
        <is>
          <t xml:space="preserve">Case 20-M-0082, April 15 2021, order and Appendix A</t>
        </is>
      </c>
      <c r="F9" s="16" t="inlineStr">
        <is>
          <t xml:space="preserve">Final order</t>
        </is>
      </c>
      <c r="G9" s="16" t="inlineStr">
        <is>
          <t xml:space="preserve">Data access classes, customer authorization and aggregation must be checked against later orders, the actual use case and current tariff.</t>
        </is>
      </c>
      <c r="H9" s="19" t="inlineStr">
        <is>
          <t xml:space="preserve">October 15, 2026</t>
        </is>
      </c>
      <c r="I9" s="16"/>
      <c r="J9" s="16"/>
      <c r="K9" s="16"/>
    </row>
    <row r="10" ht="55" customHeight="1">
      <c r="A10" s="15" t="str">
        <v>P06</v>
      </c>
      <c r="B10" s="15" t="inlineStr">
        <is>
          <t xml:space="preserve">Data Access Framework clarification</t>
        </is>
      </c>
      <c r="C10" s="15" t="inlineStr">
        <is>
          <t xml:space="preserve">NYS Public Service Commission</t>
        </is>
      </c>
      <c r="D10" s="15" t="inlineStr">
        <is>
          <t xml:space="preserve">https://documents.dps.ny.gov/public/Common/ViewDoc.aspx?DocRefId=%7BC6B5140A-F841-4718-ADA9-32A9AD54FBBE%7D</t>
        </is>
      </c>
      <c r="E10" s="15" t="inlineStr">
        <is>
          <t xml:space="preserve">Case 20-M-0082, November 18 2021, clarification and tariff modifications</t>
        </is>
      </c>
      <c r="F10" s="15" t="inlineStr">
        <is>
          <t xml:space="preserve">Final order</t>
        </is>
      </c>
      <c r="G10" s="15" t="inlineStr">
        <is>
          <t xml:space="preserve">Use the initial framework only with subsequent clarification and applicable tariff.</t>
        </is>
      </c>
      <c r="H10" s="20" t="inlineStr">
        <is>
          <t xml:space="preserve">October 15, 2026</t>
        </is>
      </c>
      <c r="I10" s="15"/>
      <c r="J10" s="15"/>
      <c r="K10" s="15"/>
    </row>
    <row r="11" ht="40" customHeight="1">
      <c r="A11" s="16" t="str">
        <v>P07</v>
      </c>
      <c r="B11" s="16" t="inlineStr">
        <is>
          <t xml:space="preserve">Public Service Law section 66</t>
        </is>
      </c>
      <c r="C11" s="16" t="inlineStr">
        <is>
          <t xml:space="preserve">New York State Senate</t>
        </is>
      </c>
      <c r="D11" s="16" t="inlineStr">
        <is>
          <t xml:space="preserve">https://www.nysenate.gov/legislation/laws/PBS/66</t>
        </is>
      </c>
      <c r="E11" s="16" t="inlineStr">
        <is>
          <t xml:space="preserve">Subdivisions 19, 30 and 32</t>
        </is>
      </c>
      <c r="F11" s="16" t="inlineStr">
        <is>
          <t xml:space="preserve">Current statute text</t>
        </is>
      </c>
      <c r="G11" s="16" t="inlineStr">
        <is>
          <t xml:space="preserve">Commission powers and gas/electric consumption confidentiality. NERC CIP and Part 500 apply within their own scope definitions.</t>
        </is>
      </c>
      <c r="H11" s="19" t="inlineStr">
        <is>
          <t xml:space="preserve">October 15, 2026</t>
        </is>
      </c>
      <c r="I11" s="16"/>
      <c r="J11" s="16"/>
      <c r="K11" s="16"/>
    </row>
    <row r="12" ht="34" customHeight="1">
      <c r="A12" s="15" t="str">
        <v>P08</v>
      </c>
      <c r="B12" s="15" t="inlineStr">
        <is>
          <t xml:space="preserve">Public utility definitions</t>
        </is>
      </c>
      <c r="C12" s="15" t="inlineStr">
        <is>
          <t xml:space="preserve">New York State Senate</t>
        </is>
      </c>
      <c r="D12" s="15" t="inlineStr">
        <is>
          <t xml:space="preserve">https://www.nysenate.gov/legislation/laws/PBS/2</t>
        </is>
      </c>
      <c r="E12" s="15" t="inlineStr">
        <is>
          <t xml:space="preserve">Subdivisions 11, 13, 23 and 26</t>
        </is>
      </c>
      <c r="F12" s="15" t="inlineStr">
        <is>
          <t xml:space="preserve">Current statute text</t>
        </is>
      </c>
      <c r="G12" s="15" t="inlineStr">
        <is>
          <t xml:space="preserve">Map actual legal entity and function, not marketing sector labels.</t>
        </is>
      </c>
      <c r="H12" s="20" t="inlineStr">
        <is>
          <t xml:space="preserve">October 15, 2026</t>
        </is>
      </c>
      <c r="I12" s="15"/>
      <c r="J12" s="15"/>
      <c r="K12" s="15"/>
    </row>
    <row r="13" ht="40" customHeight="1">
      <c r="A13" s="16" t="str">
        <v>P09</v>
      </c>
      <c r="B13" s="16" t="inlineStr">
        <is>
          <t xml:space="preserve">Small business definition</t>
        </is>
      </c>
      <c r="C13" s="16" t="inlineStr">
        <is>
          <t xml:space="preserve">New York State Senate</t>
        </is>
      </c>
      <c r="D13" s="16" t="inlineStr">
        <is>
          <t xml:space="preserve">https://www.nysenate.gov/legislation/laws/SAP/102</t>
        </is>
      </c>
      <c r="E13" s="16" t="inlineStr">
        <is>
          <t xml:space="preserve">Subdivision 8</t>
        </is>
      </c>
      <c r="F13" s="16" t="inlineStr">
        <is>
          <t xml:space="preserve">Current statute text</t>
        </is>
      </c>
      <c r="G13" s="16" t="inlineStr">
        <is>
          <t xml:space="preserve">For the Part 1200 gas exclusion: NY residence, independent ownership/operation and 100 or fewer employees. Different from DFS and SHIELD thresholds.</t>
        </is>
      </c>
      <c r="H13" s="19" t="inlineStr">
        <is>
          <t xml:space="preserve">October 15, 2026</t>
        </is>
      </c>
      <c r="I13" s="16"/>
      <c r="J13" s="16"/>
      <c r="K13" s="16"/>
    </row>
    <row r="14" ht="40" customHeight="1">
      <c r="A14" s="15" t="str">
        <v>D01</v>
      </c>
      <c r="B14" s="15" t="inlineStr">
        <is>
          <t xml:space="preserve">Cybersecurity Regulation Part 500</t>
        </is>
      </c>
      <c r="C14" s="15" t="inlineStr">
        <is>
          <t xml:space="preserve">NYS Department of Financial Services</t>
        </is>
      </c>
      <c r="D14" s="15" t="inlineStr">
        <is>
          <t xml:space="preserve">https://www.dfs.ny.gov/cybersecurity/23-NYCRR-Part-500</t>
        </is>
      </c>
      <c r="E14" s="15" t="inlineStr">
        <is>
          <t xml:space="preserve">Second amendment, November 1 2023; sections 500.1-500.24</t>
        </is>
      </c>
      <c r="F14" s="15" t="inlineStr">
        <is>
          <t xml:space="preserve">Agency hosted regulation reading copy</t>
        </is>
      </c>
      <c r="G14" s="15" t="inlineStr">
        <is>
          <t xml:space="preserve">The cover marks it as unofficial. Reconcile the operative codified text and later amendments before a signed legal conclusion.</t>
        </is>
      </c>
      <c r="H14" s="20" t="inlineStr">
        <is>
          <t xml:space="preserve">October 15, 2026</t>
        </is>
      </c>
      <c r="I14" s="15"/>
      <c r="J14" s="15"/>
      <c r="K14" s="15"/>
    </row>
    <row r="15" ht="40" customHeight="1">
      <c r="A15" s="16" t="str">
        <v>D02</v>
      </c>
      <c r="B15" s="16" t="inlineStr">
        <is>
          <t xml:space="preserve">Cybersecurity resource center</t>
        </is>
      </c>
      <c r="C15" s="16" t="inlineStr">
        <is>
          <t xml:space="preserve">NYS Department of Financial Services</t>
        </is>
      </c>
      <c r="D15" s="16" t="inlineStr">
        <is>
          <t xml:space="preserve">https://www.dfs.ny.gov/cybersecurity</t>
        </is>
      </c>
      <c r="E15" s="16" t="inlineStr">
        <is>
          <t xml:space="preserve">Covered entities, regulation and submissions links</t>
        </is>
      </c>
      <c r="F15" s="16" t="inlineStr">
        <is>
          <t xml:space="preserve">Agency guidance and current resource index</t>
        </is>
      </c>
      <c r="G15" s="16" t="inlineStr">
        <is>
          <t xml:space="preserve">DFS coverage rests on DFS authorization. Guidance explains a regulation; rulemaking amends it.</t>
        </is>
      </c>
      <c r="H15" s="19" t="inlineStr">
        <is>
          <t xml:space="preserve">October 15, 2026</t>
        </is>
      </c>
      <c r="I15" s="16"/>
      <c r="J15" s="16"/>
      <c r="K15" s="16"/>
    </row>
    <row r="16" ht="34" customHeight="1">
      <c r="A16" s="15" t="str">
        <v>D03</v>
      </c>
      <c r="B16" s="15" t="inlineStr">
        <is>
          <t xml:space="preserve">Requirements by exemption and entity category</t>
        </is>
      </c>
      <c r="C16" s="15" t="inlineStr">
        <is>
          <t xml:space="preserve">NYS Department of Financial Services</t>
        </is>
      </c>
      <c r="D16" s="15" t="inlineStr">
        <is>
          <t xml:space="preserve">https://www.dfs.ny.gov/cybersecurity/requirements</t>
        </is>
      </c>
      <c r="E16" s="15" t="inlineStr">
        <is>
          <t xml:space="preserve">Small business, other limited exemptions, standard and Class A tables</t>
        </is>
      </c>
      <c r="F16" s="15" t="inlineStr">
        <is>
          <t xml:space="preserve">Agency guidance</t>
        </is>
      </c>
      <c r="G16" s="15" t="inlineStr">
        <is>
          <t xml:space="preserve">Use the actual regulation for definitions and exact subsection numbering.</t>
        </is>
      </c>
      <c r="H16" s="20" t="inlineStr">
        <is>
          <t xml:space="preserve">October 15, 2026</t>
        </is>
      </c>
      <c r="I16" s="15"/>
      <c r="J16" s="15"/>
      <c r="K16" s="15"/>
    </row>
    <row r="17" ht="40" customHeight="1">
      <c r="A17" s="16" t="str">
        <v>D04</v>
      </c>
      <c r="B17" s="16" t="inlineStr">
        <is>
          <t xml:space="preserve">Cybersecurity frequently asked questions</t>
        </is>
      </c>
      <c r="C17" s="16" t="inlineStr">
        <is>
          <t xml:space="preserve">NYS Department of Financial Services</t>
        </is>
      </c>
      <c r="D17" s="16" t="inlineStr">
        <is>
          <t xml:space="preserve">https://www.dfs.ny.gov/cybersecurity/faqs</t>
        </is>
      </c>
      <c r="E17" s="16" t="inlineStr">
        <is>
          <t xml:space="preserve">Third parties, MFA, SSO, cloud and public facing systems</t>
        </is>
      </c>
      <c r="F17" s="16" t="inlineStr">
        <is>
          <t xml:space="preserve">Agency interpretation</t>
        </is>
      </c>
      <c r="G17" s="16" t="inlineStr">
        <is>
          <t xml:space="preserve">Separate interpretive examples from the operative rule. Apply customer MFA to sites with customer accounts.</t>
        </is>
      </c>
      <c r="H17" s="19" t="inlineStr">
        <is>
          <t xml:space="preserve">October 15, 2026</t>
        </is>
      </c>
      <c r="I17" s="16"/>
      <c r="J17" s="16"/>
      <c r="K17" s="16"/>
    </row>
    <row r="18" ht="40" customHeight="1">
      <c r="A18" s="15" t="str">
        <v>D05</v>
      </c>
      <c r="B18" s="15" t="inlineStr">
        <is>
          <t xml:space="preserve">Risk assessment guidance</t>
        </is>
      </c>
      <c r="C18" s="15" t="inlineStr">
        <is>
          <t xml:space="preserve">NYS Department of Financial Services</t>
        </is>
      </c>
      <c r="D18" s="15" t="inlineStr">
        <is>
          <t xml:space="preserve">https://www.dfs.ny.gov/industry_guidance/industry_letters/il20260910-cyber-risk-assessment</t>
        </is>
      </c>
      <c r="E18" s="15" t="inlineStr">
        <is>
          <t xml:space="preserve">September 10 2026; governance, scope, methodology and treatment</t>
        </is>
      </c>
      <c r="F18" s="15" t="inlineStr">
        <is>
          <t xml:space="preserve">Agency guidance</t>
        </is>
      </c>
      <c r="G18" s="15" t="inlineStr">
        <is>
          <t xml:space="preserve">Explains required risk assessment use and good practices. Works within existing utility duties.</t>
        </is>
      </c>
      <c r="H18" s="20" t="inlineStr">
        <is>
          <t xml:space="preserve">October 15, 2026</t>
        </is>
      </c>
      <c r="I18" s="15"/>
      <c r="J18" s="15"/>
      <c r="K18" s="15"/>
    </row>
    <row r="19" ht="55" customHeight="1">
      <c r="A19" s="16" t="str">
        <v>D06</v>
      </c>
      <c r="B19" s="16" t="inlineStr">
        <is>
          <t xml:space="preserve">Third party service provider risk guidance</t>
        </is>
      </c>
      <c r="C19" s="16" t="inlineStr">
        <is>
          <t xml:space="preserve">NYS Department of Financial Services</t>
        </is>
      </c>
      <c r="D19" s="16" t="inlineStr">
        <is>
          <t xml:space="preserve">https://www.dfs.ny.gov/industry-guidance/industry-letters/il20251021-guidance-managing-risks-third-party</t>
        </is>
      </c>
      <c r="E19" s="16" t="inlineStr">
        <is>
          <t xml:space="preserve">October 21 2025; selection through termination</t>
        </is>
      </c>
      <c r="F19" s="16" t="inlineStr">
        <is>
          <t xml:space="preserve">Agency guidance</t>
        </is>
      </c>
      <c r="G19" s="16" t="inlineStr">
        <is>
          <t xml:space="preserve">Expressly adds no new obligations. Distinguish recommendations from Part 500 mandates.</t>
        </is>
      </c>
      <c r="H19" s="19" t="inlineStr">
        <is>
          <t xml:space="preserve">October 15, 2026</t>
        </is>
      </c>
      <c r="I19" s="16"/>
      <c r="J19" s="16"/>
      <c r="K19" s="16"/>
    </row>
    <row r="20" ht="34" customHeight="1">
      <c r="A20" s="15" t="str">
        <v>D07</v>
      </c>
      <c r="B20" s="15" t="inlineStr">
        <is>
          <t xml:space="preserve">Adopting an affiliate cybersecurity program</t>
        </is>
      </c>
      <c r="C20" s="15" t="inlineStr">
        <is>
          <t xml:space="preserve">NYS Department of Financial Services</t>
        </is>
      </c>
      <c r="D20" s="15" t="inlineStr">
        <is>
          <t xml:space="preserve">https://www.dfs.ny.gov/industry_guidance/industry_letters/il20211022_affiliates_cybersecurity_program</t>
        </is>
      </c>
      <c r="E20" s="15" t="inlineStr">
        <is>
          <t xml:space="preserve">October 22 2021; responsibility and examination access</t>
        </is>
      </c>
      <c r="F20" s="15" t="inlineStr">
        <is>
          <t xml:space="preserve">Agency guidance</t>
        </is>
      </c>
      <c r="G20" s="15" t="inlineStr">
        <is>
          <t xml:space="preserve">Older subsection references predate the 2023 amendment. Covered entity retains responsibility.</t>
        </is>
      </c>
      <c r="H20" s="20" t="inlineStr">
        <is>
          <t xml:space="preserve">October 15, 2026</t>
        </is>
      </c>
      <c r="I20" s="15"/>
      <c r="J20" s="15"/>
      <c r="K20" s="15"/>
    </row>
    <row r="21" ht="40" customHeight="1">
      <c r="A21" s="16" t="str">
        <v>B01</v>
      </c>
      <c r="B21" s="16" t="inlineStr">
        <is>
          <t xml:space="preserve">Private information breach notification</t>
        </is>
      </c>
      <c r="C21" s="16" t="inlineStr">
        <is>
          <t xml:space="preserve">New York State Senate</t>
        </is>
      </c>
      <c r="D21" s="16" t="inlineStr">
        <is>
          <t xml:space="preserve">https://www.nysenate.gov/legislation/laws/GBS/899-AA</t>
        </is>
      </c>
      <c r="E21" s="16" t="inlineStr">
        <is>
          <t xml:space="preserve">GBL 899-aa, revision March 28 2025, subdivisions 1-10</t>
        </is>
      </c>
      <c r="F21" s="16" t="inlineStr">
        <is>
          <t xml:space="preserve">Current statute text</t>
        </is>
      </c>
      <c r="G21" s="16" t="inlineStr">
        <is>
          <t xml:space="preserve">Use current medical/health insurance additions, access or acquisition trigger and 30 day outside limit. Different from STL 208.</t>
        </is>
      </c>
      <c r="H21" s="19" t="inlineStr">
        <is>
          <t xml:space="preserve">October 15, 2026</t>
        </is>
      </c>
      <c r="I21" s="16"/>
      <c r="J21" s="16"/>
      <c r="K21" s="16"/>
    </row>
    <row r="22" ht="40" customHeight="1">
      <c r="A22" s="15" t="str">
        <v>B02</v>
      </c>
      <c r="B22" s="15" t="inlineStr">
        <is>
          <t xml:space="preserve">Reasonable security safeguards</t>
        </is>
      </c>
      <c r="C22" s="15" t="inlineStr">
        <is>
          <t xml:space="preserve">New York State Senate</t>
        </is>
      </c>
      <c r="D22" s="15" t="inlineStr">
        <is>
          <t xml:space="preserve">https://www.nysenate.gov/legislation/laws/GBS/899-BB</t>
        </is>
      </c>
      <c r="E22" s="15" t="inlineStr">
        <is>
          <t xml:space="preserve">GBL 899-bb, subdivisions 1-2</t>
        </is>
      </c>
      <c r="F22" s="15" t="inlineStr">
        <is>
          <t xml:space="preserve">Current statute text</t>
        </is>
      </c>
      <c r="G22" s="15" t="inlineStr">
        <is>
          <t xml:space="preserve">Compliant regulated entity requires both applicability and compliance. Small business means tailored safeguards, not no safeguards.</t>
        </is>
      </c>
      <c r="H22" s="20" t="inlineStr">
        <is>
          <t xml:space="preserve">October 15, 2026</t>
        </is>
      </c>
      <c r="I22" s="15"/>
      <c r="J22" s="15"/>
      <c r="K22" s="15"/>
    </row>
    <row r="23" ht="40" customHeight="1">
      <c r="A23" s="16" t="str">
        <v>B03</v>
      </c>
      <c r="B23" s="16" t="inlineStr">
        <is>
          <t xml:space="preserve">State and local breach notification duties</t>
        </is>
      </c>
      <c r="C23" s="16" t="inlineStr">
        <is>
          <t xml:space="preserve">New York State Senate</t>
        </is>
      </c>
      <c r="D23" s="16" t="inlineStr">
        <is>
          <t xml:space="preserve">https://www.nysenate.gov/legislation/laws/STT/208</t>
        </is>
      </c>
      <c r="E23" s="16" t="inlineStr">
        <is>
          <t xml:space="preserve">State Technology Law 208, subdivisions 1(c), 2, 3, 7 and 10</t>
        </is>
      </c>
      <c r="F23" s="16" t="inlineStr">
        <is>
          <t xml:space="preserve">Current statute text</t>
        </is>
      </c>
      <c r="G23" s="16" t="inlineStr">
        <is>
          <t xml:space="preserve">Local agencies excluded from state entity definition but have a local notification policy duty. Apply the GBL clock and definition where GBL governs.</t>
        </is>
      </c>
      <c r="H23" s="19" t="inlineStr">
        <is>
          <t xml:space="preserve">October 15, 2026</t>
        </is>
      </c>
      <c r="I23" s="16"/>
      <c r="J23" s="16"/>
      <c r="K23" s="16"/>
    </row>
    <row r="24" ht="40" customHeight="1">
      <c r="A24" s="15" t="str">
        <v>B04</v>
      </c>
      <c r="B24" s="15" t="inlineStr">
        <is>
          <t xml:space="preserve">Attorney General breach reporting</t>
        </is>
      </c>
      <c r="C24" s="15" t="inlineStr">
        <is>
          <t xml:space="preserve">NYS Office of the Attorney General</t>
        </is>
      </c>
      <c r="D24" s="15" t="inlineStr">
        <is>
          <t xml:space="preserve">https://ag.ny.gov/resources/organizations/data-breach-reporting</t>
        </is>
      </c>
      <c r="E24" s="15" t="inlineStr">
        <is>
          <t xml:space="preserve">Report a data breach and SHIELD resources</t>
        </is>
      </c>
      <c r="F24" s="15" t="inlineStr">
        <is>
          <t xml:space="preserve">Official reporting portal</t>
        </is>
      </c>
      <c r="G24" s="15" t="inlineStr">
        <is>
          <t xml:space="preserve">Check the current submission instructions and all other required recipients, and keep a receipt for each notice.</t>
        </is>
      </c>
      <c r="H24" s="20" t="inlineStr">
        <is>
          <t xml:space="preserve">October 15, 2026</t>
        </is>
      </c>
      <c r="I24" s="15"/>
      <c r="J24" s="15"/>
      <c r="K24" s="15"/>
    </row>
    <row r="25" ht="40" customHeight="1">
      <c r="A25" s="16" t="str">
        <v>N01</v>
      </c>
      <c r="B25" s="16" t="inlineStr">
        <is>
          <t xml:space="preserve">Assessing Security and Privacy Controls</t>
        </is>
      </c>
      <c r="C25" s="16" t="inlineStr">
        <is>
          <t xml:space="preserve">NIST</t>
        </is>
      </c>
      <c r="D25" s="16" t="inlineStr">
        <is>
          <t xml:space="preserve">https://csrc.nist.gov/pubs/sp/800/53/a/r5/final</t>
        </is>
      </c>
      <c r="E25" s="16" t="inlineStr">
        <is>
          <t xml:space="preserve">SP 800-53A Rev. 5; assessment planning and examine/interview/test; release 5.2.0 noted August 27 2025</t>
        </is>
      </c>
      <c r="F25" s="16" t="inlineStr">
        <is>
          <t xml:space="preserve">Final technical guidance</t>
        </is>
      </c>
      <c r="G25" s="16" t="inlineStr">
        <is>
          <t xml:space="preserve">A method for tailoring assessment procedures, not automatic NY legal compliance or a mandatory universal control baseline.</t>
        </is>
      </c>
      <c r="H25" s="19" t="inlineStr">
        <is>
          <t xml:space="preserve">October 15, 2026</t>
        </is>
      </c>
      <c r="I25" s="16"/>
      <c r="J25" s="16"/>
      <c r="K25" s="16"/>
    </row>
    <row r="26" ht="40" customHeight="1">
      <c r="A26" s="15" t="str">
        <v>N02</v>
      </c>
      <c r="B26" s="15" t="inlineStr">
        <is>
          <t xml:space="preserve">Protecting PII confidentiality</t>
        </is>
      </c>
      <c r="C26" s="15" t="inlineStr">
        <is>
          <t xml:space="preserve">NIST</t>
        </is>
      </c>
      <c r="D26" s="15" t="inlineStr">
        <is>
          <t xml:space="preserve">https://csrc.nist.gov/pubs/sp/800/122/final</t>
        </is>
      </c>
      <c r="E26" s="15" t="inlineStr">
        <is>
          <t xml:space="preserve">SP 800-122, April 2010, identification, impact, safeguards and response</t>
        </is>
      </c>
      <c r="F26" s="15" t="inlineStr">
        <is>
          <t xml:space="preserve">Final technical guidance</t>
        </is>
      </c>
      <c r="G26" s="15" t="inlineStr">
        <is>
          <t xml:space="preserve">Federal agency guidance adapted as audit practice. NY statutory private information definitions apply alongside its PII concept.</t>
        </is>
      </c>
      <c r="H26" s="20" t="inlineStr">
        <is>
          <t xml:space="preserve">October 15, 2026</t>
        </is>
      </c>
      <c r="I26" s="15"/>
      <c r="J26" s="15"/>
      <c r="K26" s="15"/>
    </row>
    <row r="27" ht="40" customHeight="1">
      <c r="A27" s="16" t="str">
        <v>N03</v>
      </c>
      <c r="B27" s="16" t="inlineStr">
        <is>
          <t xml:space="preserve">Guide to Operational Technology Security</t>
        </is>
      </c>
      <c r="C27" s="16" t="inlineStr">
        <is>
          <t xml:space="preserve">NIST</t>
        </is>
      </c>
      <c r="D27" s="16" t="inlineStr">
        <is>
          <t xml:space="preserve">https://csrc.nist.gov/pubs/sp/800/82/r3/final</t>
        </is>
      </c>
      <c r="E27" s="16" t="inlineStr">
        <is>
          <t xml:space="preserve">SP 800-82 Rev. 3, September 2023, OT safety and assessment tailoring</t>
        </is>
      </c>
      <c r="F27" s="16" t="inlineStr">
        <is>
          <t xml:space="preserve">Final technical guidance</t>
        </is>
      </c>
      <c r="G27" s="16" t="inlineStr">
        <is>
          <t xml:space="preserve">Part 1200 excludes OT from IT, while requiring IT/OT segmentation capability. Part 500 information systems can include industrial controls when in scope.</t>
        </is>
      </c>
      <c r="H27" s="19" t="inlineStr">
        <is>
          <t xml:space="preserve">October 15, 2026</t>
        </is>
      </c>
      <c r="I27" s="16"/>
      <c r="J27" s="16"/>
      <c r="K27" s="16"/>
    </row>
  </sheetData>
  <mergeCells>
    <mergeCell ref="A1:F1"/>
    <mergeCell ref="A2:F2"/>
    <mergeCell ref="A3:B3"/>
  </mergeCells>
  <hyperlinks>
    <hyperlink ref="A3" location="'Sources'!A1" display="Open source register"/>
    <hyperlink ref="D5" r:id="source5" tooltip="Adoption of utility IT cybersecurity regulations"/>
    <hyperlink ref="D6" r:id="source6" tooltip="Notice of adoption of Part 1200"/>
    <hyperlink ref="D7" r:id="source7" tooltip="PII implementation plan order"/>
    <hyperlink ref="D8" r:id="source8" tooltip="Minimum cybersecurity and privacy protections"/>
    <hyperlink ref="D9" r:id="source9" tooltip="Data Access Framework order"/>
    <hyperlink ref="D10" r:id="source10" tooltip="Data Access Framework clarification"/>
    <hyperlink ref="D11" r:id="source11" tooltip="Public Service Law section 66"/>
    <hyperlink ref="D12" r:id="source12" tooltip="Public utility definitions"/>
    <hyperlink ref="D13" r:id="source13" tooltip="Small business definition"/>
    <hyperlink ref="D14" r:id="source14" tooltip="Cybersecurity Regulation Part 500"/>
    <hyperlink ref="D15" r:id="source15" tooltip="Cybersecurity resource center"/>
    <hyperlink ref="D16" r:id="source16" tooltip="Requirements by exemption and entity category"/>
    <hyperlink ref="D17" r:id="source17" tooltip="Cybersecurity frequently asked questions"/>
    <hyperlink ref="D18" r:id="source18" tooltip="Risk assessment guidance"/>
    <hyperlink ref="D19" r:id="source19" tooltip="Third-party service provider risk guidance"/>
    <hyperlink ref="D20" r:id="source20" tooltip="Adopting an affiliate cybersecurity program"/>
    <hyperlink ref="D21" r:id="source21" tooltip="Private information breach notification"/>
    <hyperlink ref="D22" r:id="source22" tooltip="Reasonable security safeguards"/>
    <hyperlink ref="D23" r:id="source23" tooltip="State and local breach notification duties"/>
    <hyperlink ref="D24" r:id="source24" tooltip="Attorney General breach reporting"/>
    <hyperlink ref="D25" r:id="source25" tooltip="Assessing Security and Privacy Controls"/>
    <hyperlink ref="D26" r:id="source26" tooltip="Protecting PII confidentiality"/>
    <hyperlink ref="D27" r:id="source27" tooltip="Guide to Operational Technology Security"/>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7" manualBreakCount="7">
    <brk id="3" min="0" max="1048575" man="1"/>
    <brk id="4" min="0" max="1048575" man="1"/>
    <brk id="5" min="0" max="1048575" man="1"/>
    <brk id="6" min="0" max="1048575" man="1"/>
    <brk id="8" min="0" max="1048575" man="1"/>
    <brk id="9" min="0" max="1048575" man="1"/>
    <brk id="10" min="0" max="1048575" man="1"/>
  </colBreaks>
  <tableParts count="1">
    <tablePart r:id="R487a55d45dec477f"/>
  </tableParts>
</worksheet>
</file>

<file path=xl/worksheets/sheet14.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30" hidden="0" customWidth="1"/>
    <col min="2" max="2" width="15" hidden="0" customWidth="1"/>
    <col min="3" max="3" width="14" hidden="0" customWidth="1"/>
    <col min="4" max="4" width="26" hidden="0" customWidth="1"/>
    <col min="5" max="5" width="110" hidden="0" customWidth="1"/>
    <col min="6" max="6" width="44" hidden="0" customWidth="1"/>
    <col min="7" max="7" width="80" hidden="0" customWidth="1"/>
    <col min="8" max="8" width="30" hidden="0" customWidth="1"/>
    <col min="9" max="9" width="32" hidden="0" customWidth="1"/>
    <col min="10" max="10" width="55" hidden="0" customWidth="1"/>
    <col min="11" max="11" width="75" hidden="0" customWidth="1"/>
    <col min="12" max="12" width="30" hidden="0" customWidth="1"/>
    <col min="13" max="13" width="18" hidden="0" customWidth="1"/>
    <col min="14" max="14" width="80" hidden="0" customWidth="1"/>
    <col min="15" max="15" width="45" hidden="0" customWidth="1"/>
  </cols>
  <sheetData>
    <row r="1" ht="32" customHeight="1">
      <c r="A1" s="6" t="str">
        <v>Clause matrix</v>
      </c>
      <c r="B1" s="6"/>
      <c r="C1" s="6"/>
      <c r="D1" s="6"/>
      <c r="E1" s="6"/>
      <c r="F1" s="6"/>
      <c r="G1" s="3"/>
      <c r="H1" s="3"/>
      <c r="I1" s="3"/>
      <c r="J1" s="3"/>
      <c r="K1" s="3"/>
      <c r="L1" s="3"/>
      <c r="M1" s="3"/>
      <c r="N1" s="3"/>
      <c r="O1" s="3"/>
    </row>
    <row r="2" ht="42" customHeight="1">
      <c r="A2" s="7" t="inlineStr">
        <is>
          <t xml:space="preserve">Adopted PSC text and DFS reading copy clauses. Verify operative versions, exemptions, Q01-Q10 and current entity instructions before a signed conclusion. A mapped procedure sets how to test; its results are where compliance is assessed.</t>
        </is>
      </c>
      <c r="B2" s="7"/>
      <c r="C2" s="7"/>
      <c r="D2" s="7"/>
      <c r="E2" s="7"/>
      <c r="F2" s="7"/>
      <c r="G2" s="3"/>
      <c r="H2" s="3"/>
      <c r="I2" s="3"/>
      <c r="J2" s="3"/>
      <c r="K2" s="3"/>
      <c r="L2" s="3"/>
      <c r="M2" s="3"/>
      <c r="N2" s="3"/>
      <c r="O2" s="3"/>
    </row>
    <row r="3" ht="24" customHeight="1">
      <c r="A3" s="10" t="str">
        <v>Open source register</v>
      </c>
      <c r="B3" s="10"/>
      <c r="C3" s="3"/>
      <c r="D3" s="3"/>
      <c r="E3" s="3"/>
      <c r="F3" s="3"/>
      <c r="G3" s="3"/>
      <c r="H3" s="3"/>
      <c r="I3" s="3"/>
      <c r="J3" s="3"/>
      <c r="K3" s="3"/>
      <c r="L3" s="3"/>
      <c r="M3" s="3"/>
      <c r="N3" s="3"/>
      <c r="O3" s="3"/>
    </row>
    <row r="4" ht="34" customHeight="1">
      <c r="A4" s="14" t="str">
        <v>Clause ID</v>
      </c>
      <c r="B4" s="14" t="str">
        <v>Track</v>
      </c>
      <c r="C4" s="14" t="str">
        <v>Source ID</v>
      </c>
      <c r="D4" s="14" t="str">
        <v>Exact locator</v>
      </c>
      <c r="E4" s="14" t="str">
        <v>Source clause text</v>
      </c>
      <c r="F4" s="14" t="str">
        <v>Criterion type</v>
      </c>
      <c r="G4" s="14" t="str">
        <v>Transition/version check</v>
      </c>
      <c r="H4" s="14" t="str">
        <v>Mapped test IDs</v>
      </c>
      <c r="I4" s="14" t="str">
        <v>Entity decision</v>
      </c>
      <c r="J4" s="14" t="str">
        <v>Entity/system/period</v>
      </c>
      <c r="K4" s="14" t="str">
        <v>Decision evidence/reason</v>
      </c>
      <c r="L4" s="14" t="str">
        <v>Decision owner</v>
      </c>
      <c r="M4" s="14" t="str">
        <v>Decision date</v>
      </c>
      <c r="N4" s="14" t="str">
        <v>Actual conclusion/evidence</v>
      </c>
      <c r="O4" s="14" t="str">
        <v>Scope disposition</v>
      </c>
    </row>
    <row r="5" ht="265" customHeight="1">
      <c r="A5" s="16" t="str">
        <v>PSC-1200.0</v>
      </c>
      <c r="B5" s="16" t="str">
        <v>PSC</v>
      </c>
      <c r="C5" s="16" t="str">
        <v>P01</v>
      </c>
      <c r="D5" s="16" t="str">
        <v>1200.0</v>
      </c>
      <c r="E5" s="16" t="str">
        <v>Finding of Necessity and Purpose. For many years, the New York State Public Service Commission has monitored and regulated specific components of cybersecurity for utilities within its jurisdiction. One area of concern has been the increasing frequency and sophistication of threats targeting the information technology of companies supplying critical infrastructure. This includes systems handling sensitive electronic data, like personal identifiable information, as well as business records. Cybercriminals can cause significant financial losses for regulated entities and for New York consumers whose private information may be revealed or stolen for illicit purposes. The utility sector is a significant target of cybersecurity threats, and the danger continues to increase. Given the increasing threats to cybersecurity, minimum, enforceable standards are warranted. The purpose of these regulations is to establish such minimum standards for information technology systems of large companies within the commission’s jurisdiction. These regulations seek to protect both customer privacy as well as the broader integrity of information technology. Adoption of a cybersecurity program as outlined in these regulations is a priority for the commission and for the State of New York. For the companies covered by these regulations, existing commission orders in conflict with it will be abrogated as the regulations are phased in. For smaller companies not covered by these regulations, existing commission orders or regulations will still apply. For all regulated entities, it is critical that those that have not yet done so move swiftly and urgently to adopt a cybersecurity program compliant with these regulations or governing orders.</v>
      </c>
      <c r="F5" s="16" t="str">
        <v>Section heading/context</v>
      </c>
      <c r="G5" s="16" t="inlineStr">
        <is>
          <t xml:space="preserve">General 180 day transition; verify exact provision and Q01/Q10</t>
        </is>
      </c>
      <c r="H5" s="16" t="str">
        <v>C01</v>
      </c>
      <c r="I5" s="17" t="str">
        <v>Unresolved</v>
      </c>
      <c r="J5" s="17"/>
      <c r="K5" s="17"/>
      <c r="L5" s="17"/>
      <c r="M5" s="18"/>
      <c r="N5" s="17"/>
      <c r="O5" s="17"/>
    </row>
    <row r="6" ht="34" customHeight="1">
      <c r="A6" s="15" t="str">
        <v>PSC-1200.1</v>
      </c>
      <c r="B6" s="15" t="str">
        <v>PSC</v>
      </c>
      <c r="C6" s="15" t="str">
        <v>P01</v>
      </c>
      <c r="D6" s="15" t="str">
        <v>1200.1</v>
      </c>
      <c r="E6" s="15" t="str">
        <v>Definitions. For purposes of this Part only, the following definitions apply:</v>
      </c>
      <c r="F6" s="15" t="str">
        <v>Section heading/context</v>
      </c>
      <c r="G6" s="15" t="inlineStr">
        <is>
          <t xml:space="preserve">General 180 day transition; verify exact provision and Q01/Q10</t>
        </is>
      </c>
      <c r="H6" s="15" t="str">
        <v>C01</v>
      </c>
      <c r="I6" s="17" t="str">
        <v>Unresolved</v>
      </c>
      <c r="J6" s="17"/>
      <c r="K6" s="17"/>
      <c r="L6" s="17"/>
      <c r="M6" s="18"/>
      <c r="N6" s="17"/>
      <c r="O6" s="17"/>
    </row>
    <row r="7" ht="70" customHeight="1">
      <c r="A7" s="16" t="str">
        <v>PSC-1200.1(a)</v>
      </c>
      <c r="B7" s="16" t="str">
        <v>PSC</v>
      </c>
      <c r="C7" s="16" t="str">
        <v>P01</v>
      </c>
      <c r="D7" s="16" t="str">
        <v>1200.1(a)</v>
      </c>
      <c r="E7" s="16" t="str">
        <v>Affiliate means any person that controls, is controlled by or is under common control with another person. For purposes of this subdivision, control means direct or indirect authority to direct or cause the direction of the management and policies of a person, whether through the ownership of stock of such person or otherwise.</v>
      </c>
      <c r="F7" s="16" t="str">
        <v>Interpretation/administration</v>
      </c>
      <c r="G7" s="16" t="inlineStr">
        <is>
          <t xml:space="preserve">General 180 day transition; verify exact provision and Q01/Q10</t>
        </is>
      </c>
      <c r="H7" s="16" t="str">
        <v>C01</v>
      </c>
      <c r="I7" s="17" t="str">
        <v>Unresolved</v>
      </c>
      <c r="J7" s="17"/>
      <c r="K7" s="17"/>
      <c r="L7" s="17"/>
      <c r="M7" s="18"/>
      <c r="N7" s="17"/>
      <c r="O7" s="17"/>
    </row>
    <row r="8" ht="55" customHeight="1">
      <c r="A8" s="15" t="str">
        <v>PSC-1200.1(b)</v>
      </c>
      <c r="B8" s="15" t="str">
        <v>PSC</v>
      </c>
      <c r="C8" s="15" t="str">
        <v>P01</v>
      </c>
      <c r="D8" s="15" t="str">
        <v>1200.1(b)</v>
      </c>
      <c r="E8" s="15" t="str">
        <v>Authorized User means any employee, contractor, agent or other person that participates in the operations of a covered entity and is authorized to access and use any information technology or data of the covered entity.</v>
      </c>
      <c r="F8" s="15" t="str">
        <v>Interpretation/administration</v>
      </c>
      <c r="G8" s="15" t="inlineStr">
        <is>
          <t xml:space="preserve">General 180 day transition; verify exact provision and Q01/Q10</t>
        </is>
      </c>
      <c r="H8" s="15" t="str">
        <v>C01</v>
      </c>
      <c r="I8" s="17" t="str">
        <v>Unresolved</v>
      </c>
      <c r="J8" s="17"/>
      <c r="K8" s="17"/>
      <c r="L8" s="17"/>
      <c r="M8" s="18"/>
      <c r="N8" s="17"/>
      <c r="O8" s="17"/>
    </row>
    <row r="9" ht="40" customHeight="1">
      <c r="A9" s="16" t="str">
        <v>PSC-1200.1(c)</v>
      </c>
      <c r="B9" s="16" t="str">
        <v>PSC</v>
      </c>
      <c r="C9" s="16" t="str">
        <v>P01</v>
      </c>
      <c r="D9" s="16" t="str">
        <v>1200.1(c)</v>
      </c>
      <c r="E9" s="16" t="str">
        <v>Covered Entity means any public utility company as defined in subdivision 23 of section 2 of the Public Service Law except:</v>
      </c>
      <c r="F9" s="16" t="str">
        <v>Interpretation/administration</v>
      </c>
      <c r="G9" s="16" t="inlineStr">
        <is>
          <t xml:space="preserve">General 180 day transition; verify exact provision and Q01/Q10</t>
        </is>
      </c>
      <c r="H9" s="16" t="str">
        <v>C01</v>
      </c>
      <c r="I9" s="17" t="str">
        <v>Unresolved</v>
      </c>
      <c r="J9" s="17"/>
      <c r="K9" s="17"/>
      <c r="L9" s="17"/>
      <c r="M9" s="18"/>
      <c r="N9" s="17"/>
      <c r="O9" s="17"/>
    </row>
    <row r="10" ht="40" customHeight="1">
      <c r="A10" s="15" t="str">
        <v>PSC-1200.1(c)(1)</v>
      </c>
      <c r="B10" s="15" t="str">
        <v>PSC</v>
      </c>
      <c r="C10" s="15" t="str">
        <v>P01</v>
      </c>
      <c r="D10" s="15" t="str">
        <v>1200.1(c)(1)</v>
      </c>
      <c r="E10" s="15" t="inlineStr">
        <is>
          <t xml:space="preserve">a water works corporation, as defined in subdivision 26 of section 2 of the Public Service Law serving fewer than 50,001 service connections, as defined in subdivision (c) of section 501.1 of this Title;</t>
        </is>
      </c>
      <c r="F10" s="15" t="str">
        <v>Interpretation/administration</v>
      </c>
      <c r="G10" s="15" t="inlineStr">
        <is>
          <t xml:space="preserve">General 180 day transition; verify exact provision and Q01/Q10</t>
        </is>
      </c>
      <c r="H10" s="15" t="str">
        <v>C01</v>
      </c>
      <c r="I10" s="17" t="str">
        <v>Unresolved</v>
      </c>
      <c r="J10" s="17"/>
      <c r="K10" s="17"/>
      <c r="L10" s="17"/>
      <c r="M10" s="18"/>
      <c r="N10" s="17"/>
      <c r="O10" s="17"/>
    </row>
    <row r="11" ht="40" customHeight="1">
      <c r="A11" s="16" t="str">
        <v>PSC-1200.1(c)(2)</v>
      </c>
      <c r="B11" s="16" t="str">
        <v>PSC</v>
      </c>
      <c r="C11" s="16" t="str">
        <v>P01</v>
      </c>
      <c r="D11" s="16" t="str">
        <v>1200.1(c)(2)</v>
      </c>
      <c r="E11" s="16" t="str">
        <v>an electric corporation, as defined in subdivision 13 of section 2 of the Public Service Law, maintaining fewer than 50,000 service lines, as defined in subdivision (b) of section 98.1 of this Title;</v>
      </c>
      <c r="F11" s="16" t="str">
        <v>Interpretation/administration</v>
      </c>
      <c r="G11" s="16" t="inlineStr">
        <is>
          <t xml:space="preserve">General 180 day transition; verify exact provision and Q01/Q10</t>
        </is>
      </c>
      <c r="H11" s="16" t="str">
        <v>C01</v>
      </c>
      <c r="I11" s="17" t="str">
        <v>Unresolved</v>
      </c>
      <c r="J11" s="17"/>
      <c r="K11" s="17"/>
      <c r="L11" s="17"/>
      <c r="M11" s="18"/>
      <c r="N11" s="17"/>
      <c r="O11" s="17"/>
    </row>
    <row r="12" ht="40" customHeight="1">
      <c r="A12" s="15" t="str">
        <v>PSC-1200.1(c)(3)</v>
      </c>
      <c r="B12" s="15" t="str">
        <v>PSC</v>
      </c>
      <c r="C12" s="15" t="str">
        <v>P01</v>
      </c>
      <c r="D12" s="15" t="str">
        <v>1200.1(c)(3)</v>
      </c>
      <c r="E12" s="15" t="str">
        <v>a gas corporation, as defined in subdivision 11 of section 2 of the Public Service Law, that constitutes a small business as defined in subdivision 8 of section 102 of State Administrative Procedure Law;</v>
      </c>
      <c r="F12" s="15" t="str">
        <v>Interpretation/administration</v>
      </c>
      <c r="G12" s="15" t="inlineStr">
        <is>
          <t xml:space="preserve">General 180 day transition; verify exact provision and Q01/Q10</t>
        </is>
      </c>
      <c r="H12" s="15" t="str">
        <v>C01</v>
      </c>
      <c r="I12" s="17" t="str">
        <v>Unresolved</v>
      </c>
      <c r="J12" s="17"/>
      <c r="K12" s="17"/>
      <c r="L12" s="17"/>
      <c r="M12" s="18"/>
      <c r="N12" s="17"/>
      <c r="O12" s="17"/>
    </row>
    <row r="13" ht="34" customHeight="1">
      <c r="A13" s="16" t="str">
        <v>PSC-1200.1(c)(4)</v>
      </c>
      <c r="B13" s="16" t="str">
        <v>PSC</v>
      </c>
      <c r="C13" s="16" t="str">
        <v>P01</v>
      </c>
      <c r="D13" s="16" t="str">
        <v>1200.1(c)(4)</v>
      </c>
      <c r="E13" s="16" t="str">
        <v>a telephone corporation, as defined in subdivision 17 of section 2 of the Public Service Law;</v>
      </c>
      <c r="F13" s="16" t="str">
        <v>Interpretation/administration</v>
      </c>
      <c r="G13" s="16" t="inlineStr">
        <is>
          <t xml:space="preserve">General 180 day transition; verify exact provision and Q01/Q10</t>
        </is>
      </c>
      <c r="H13" s="16" t="str">
        <v>C01</v>
      </c>
      <c r="I13" s="17" t="str">
        <v>Unresolved</v>
      </c>
      <c r="J13" s="17"/>
      <c r="K13" s="17"/>
      <c r="L13" s="17"/>
      <c r="M13" s="18"/>
      <c r="N13" s="17"/>
      <c r="O13" s="17"/>
    </row>
    <row r="14" ht="40" customHeight="1">
      <c r="A14" s="15" t="str">
        <v>PSC-1200.1(c)(5)</v>
      </c>
      <c r="B14" s="15" t="str">
        <v>PSC</v>
      </c>
      <c r="C14" s="15" t="str">
        <v>P01</v>
      </c>
      <c r="D14" s="15" t="str">
        <v>1200.1(c)(5)</v>
      </c>
      <c r="E14" s="15" t="str">
        <v>any person operating solely as a telegraph corporation, as defined in subdivision 19 of section 2 of the Public Service Law;</v>
      </c>
      <c r="F14" s="15" t="str">
        <v>Interpretation/administration</v>
      </c>
      <c r="G14" s="15" t="inlineStr">
        <is>
          <t xml:space="preserve">General 180 day transition; verify exact provision and Q01/Q10</t>
        </is>
      </c>
      <c r="H14" s="15" t="str">
        <v>C01</v>
      </c>
      <c r="I14" s="17" t="str">
        <v>Unresolved</v>
      </c>
      <c r="J14" s="17"/>
      <c r="K14" s="17"/>
      <c r="L14" s="17"/>
      <c r="M14" s="18"/>
      <c r="N14" s="17"/>
      <c r="O14" s="17"/>
    </row>
    <row r="15" ht="34" customHeight="1">
      <c r="A15" s="16" t="str">
        <v>PSC-1200.1(c)(6)</v>
      </c>
      <c r="B15" s="16" t="str">
        <v>PSC</v>
      </c>
      <c r="C15" s="16" t="str">
        <v>P01</v>
      </c>
      <c r="D15" s="16" t="str">
        <v>1200.1(c)(6)</v>
      </c>
      <c r="E15" s="16" t="str">
        <v>a municipal corporation as defined in section 119-n of the General Municipal Law;</v>
      </c>
      <c r="F15" s="16" t="str">
        <v>Interpretation/administration</v>
      </c>
      <c r="G15" s="16" t="inlineStr">
        <is>
          <t xml:space="preserve">General 180 day transition; verify exact provision and Q01/Q10</t>
        </is>
      </c>
      <c r="H15" s="16" t="str">
        <v>C01</v>
      </c>
      <c r="I15" s="17" t="str">
        <v>Unresolved</v>
      </c>
      <c r="J15" s="17"/>
      <c r="K15" s="17"/>
      <c r="L15" s="17"/>
      <c r="M15" s="18"/>
      <c r="N15" s="17"/>
      <c r="O15" s="17"/>
    </row>
    <row r="16" ht="55" customHeight="1">
      <c r="A16" s="15" t="str">
        <v>PSC-1200.1(c)(7)</v>
      </c>
      <c r="B16" s="15" t="str">
        <v>PSC</v>
      </c>
      <c r="C16" s="15" t="str">
        <v>P01</v>
      </c>
      <c r="D16" s="15" t="str">
        <v>1200.1(c)(7)</v>
      </c>
      <c r="E16" s="15" t="str">
        <v>an employee, agent, representative or designee of a covered entity, who is itself a covered entity, provided that such employee, agent, representative or designee is covered by the cybersecurity program of the covered entity.</v>
      </c>
      <c r="F16" s="15" t="str">
        <v>Interpretation/administration</v>
      </c>
      <c r="G16" s="15" t="inlineStr">
        <is>
          <t xml:space="preserve">General 180 day transition; verify exact provision and Q01/Q10</t>
        </is>
      </c>
      <c r="H16" s="15" t="str">
        <v>C01</v>
      </c>
      <c r="I16" s="17" t="str">
        <v>Unresolved</v>
      </c>
      <c r="J16" s="17"/>
      <c r="K16" s="17"/>
      <c r="L16" s="17"/>
      <c r="M16" s="18"/>
      <c r="N16" s="17"/>
      <c r="O16" s="17"/>
    </row>
    <row r="17" ht="34" customHeight="1">
      <c r="A17" s="16" t="str">
        <v>PSC-1200.1(d)</v>
      </c>
      <c r="B17" s="16" t="str">
        <v>PSC</v>
      </c>
      <c r="C17" s="16" t="str">
        <v>P01</v>
      </c>
      <c r="D17" s="16" t="str">
        <v>1200.1(d)</v>
      </c>
      <c r="E17" s="16" t="str">
        <v>Cybersecurity Event means</v>
      </c>
      <c r="F17" s="16" t="str">
        <v>Interpretation/administration</v>
      </c>
      <c r="G17" s="16" t="inlineStr">
        <is>
          <t xml:space="preserve">General 180 day transition; verify exact provision and Q01/Q10</t>
        </is>
      </c>
      <c r="H17" s="16" t="str">
        <v>C01</v>
      </c>
      <c r="I17" s="17" t="str">
        <v>Unresolved</v>
      </c>
      <c r="J17" s="17"/>
      <c r="K17" s="17"/>
      <c r="L17" s="17"/>
      <c r="M17" s="18"/>
      <c r="N17" s="17"/>
      <c r="O17" s="17"/>
    </row>
    <row r="18" ht="40" customHeight="1">
      <c r="A18" s="15" t="str">
        <v>PSC-1200.1(d)(1)</v>
      </c>
      <c r="B18" s="15" t="str">
        <v>PSC</v>
      </c>
      <c r="C18" s="15" t="str">
        <v>P01</v>
      </c>
      <c r="D18" s="15" t="str">
        <v>1200.1(d)(1)</v>
      </c>
      <c r="E18" s="15" t="str">
        <v>any successful or unsuccessful attempt to gain unauthorized access to, disrupt or misuse information technology owned or controlled by a covered entity or information stored on such information technology; or</v>
      </c>
      <c r="F18" s="15" t="str">
        <v>Interpretation/administration</v>
      </c>
      <c r="G18" s="15" t="inlineStr">
        <is>
          <t xml:space="preserve">General 180 day transition; verify exact provision and Q01/Q10</t>
        </is>
      </c>
      <c r="H18" s="15" t="str">
        <v>C01</v>
      </c>
      <c r="I18" s="17" t="str">
        <v>Unresolved</v>
      </c>
      <c r="J18" s="17"/>
      <c r="K18" s="17"/>
      <c r="L18" s="17"/>
      <c r="M18" s="18"/>
      <c r="N18" s="17"/>
      <c r="O18" s="17"/>
    </row>
    <row r="19" ht="40" customHeight="1">
      <c r="A19" s="16" t="str">
        <v>PSC-1200.1(d)(2)</v>
      </c>
      <c r="B19" s="16" t="str">
        <v>PSC</v>
      </c>
      <c r="C19" s="16" t="str">
        <v>P01</v>
      </c>
      <c r="D19" s="16" t="str">
        <v>1200.1(d)(2)</v>
      </c>
      <c r="E19" s="16" t="str">
        <v>the unauthorized dissemination, intentionally or unintentionally, of nonpublic information stored on information technology owned or controlled by a covered entity.</v>
      </c>
      <c r="F19" s="16" t="str">
        <v>Interpretation/administration</v>
      </c>
      <c r="G19" s="16" t="inlineStr">
        <is>
          <t xml:space="preserve">General 180 day transition; verify exact provision and Q01/Q10</t>
        </is>
      </c>
      <c r="H19" s="16" t="str">
        <v>C01</v>
      </c>
      <c r="I19" s="17" t="str">
        <v>Unresolved</v>
      </c>
      <c r="J19" s="17"/>
      <c r="K19" s="17"/>
      <c r="L19" s="17"/>
      <c r="M19" s="18"/>
      <c r="N19" s="17"/>
      <c r="O19" s="17"/>
    </row>
    <row r="20" ht="34" customHeight="1">
      <c r="A20" s="15" t="str">
        <v>PSC-1200.1(e)</v>
      </c>
      <c r="B20" s="15" t="str">
        <v>PSC</v>
      </c>
      <c r="C20" s="15" t="str">
        <v>P01</v>
      </c>
      <c r="D20" s="15" t="str">
        <v>1200.1(e)</v>
      </c>
      <c r="E20" s="15" t="str">
        <v>Cybersecurity Incident means a cybersecurity event that</v>
      </c>
      <c r="F20" s="15" t="str">
        <v>Interpretation/administration</v>
      </c>
      <c r="G20" s="15" t="inlineStr">
        <is>
          <t xml:space="preserve">General 180 day transition; verify exact provision and Q01/Q10</t>
        </is>
      </c>
      <c r="H20" s="15" t="str">
        <v>C01</v>
      </c>
      <c r="I20" s="17" t="str">
        <v>Unresolved</v>
      </c>
      <c r="J20" s="17"/>
      <c r="K20" s="17"/>
      <c r="L20" s="17"/>
      <c r="M20" s="18"/>
      <c r="N20" s="17"/>
      <c r="O20" s="17"/>
    </row>
    <row r="21" ht="34" customHeight="1">
      <c r="A21" s="16" t="str">
        <v>PSC-1200.1(e)(1)</v>
      </c>
      <c r="B21" s="16" t="str">
        <v>PSC</v>
      </c>
      <c r="C21" s="16" t="str">
        <v>P01</v>
      </c>
      <c r="D21" s="16" t="str">
        <v>1200.1(e)(1)</v>
      </c>
      <c r="E21" s="16" t="str">
        <v>has a reasonable likelihood of harming any part of the normal operations of the covered entity; or</v>
      </c>
      <c r="F21" s="16" t="str">
        <v>Interpretation/administration</v>
      </c>
      <c r="G21" s="16" t="inlineStr">
        <is>
          <t xml:space="preserve">General 180 day transition; verify exact provision and Q01/Q10</t>
        </is>
      </c>
      <c r="H21" s="16" t="str">
        <v>C01</v>
      </c>
      <c r="I21" s="17" t="str">
        <v>Unresolved</v>
      </c>
      <c r="J21" s="17"/>
      <c r="K21" s="17"/>
      <c r="L21" s="17"/>
      <c r="M21" s="18"/>
      <c r="N21" s="17"/>
      <c r="O21" s="17"/>
    </row>
    <row r="22" ht="55" customHeight="1">
      <c r="A22" s="15" t="str">
        <v>PSC-1200.1(e)(2)</v>
      </c>
      <c r="B22" s="15" t="str">
        <v>PSC</v>
      </c>
      <c r="C22" s="15" t="str">
        <v>P01</v>
      </c>
      <c r="D22" s="15" t="str">
        <v>1200.1(e)(2)</v>
      </c>
      <c r="E22" s="15" t="str">
        <v>actually or imminently jeopardizes the confidentiality, integrity or availability of the covered entity’s information technology or the continuing functionality of any aspect of the covered entity’s business or operations; or</v>
      </c>
      <c r="F22" s="15" t="str">
        <v>Interpretation/administration</v>
      </c>
      <c r="G22" s="15" t="inlineStr">
        <is>
          <t xml:space="preserve">General 180 day transition; verify exact provision and Q01/Q10</t>
        </is>
      </c>
      <c r="H22" s="15" t="str">
        <v>C01</v>
      </c>
      <c r="I22" s="17" t="str">
        <v>Unresolved</v>
      </c>
      <c r="J22" s="17"/>
      <c r="K22" s="17"/>
      <c r="L22" s="17"/>
      <c r="M22" s="18"/>
      <c r="N22" s="17"/>
      <c r="O22" s="17"/>
    </row>
    <row r="23" ht="34" customHeight="1">
      <c r="A23" s="16" t="str">
        <v>PSC-1200.1(e)(3)</v>
      </c>
      <c r="B23" s="16" t="str">
        <v>PSC</v>
      </c>
      <c r="C23" s="16" t="str">
        <v>P01</v>
      </c>
      <c r="D23" s="16" t="str">
        <v>1200.1(e)(3)</v>
      </c>
      <c r="E23" s="16" t="str">
        <v>results in loss of operational data of the covered entity; or</v>
      </c>
      <c r="F23" s="16" t="str">
        <v>Interpretation/administration</v>
      </c>
      <c r="G23" s="16" t="inlineStr">
        <is>
          <t xml:space="preserve">General 180 day transition; verify exact provision and Q01/Q10</t>
        </is>
      </c>
      <c r="H23" s="16" t="str">
        <v>C01</v>
      </c>
      <c r="I23" s="17" t="str">
        <v>Unresolved</v>
      </c>
      <c r="J23" s="17"/>
      <c r="K23" s="17"/>
      <c r="L23" s="17"/>
      <c r="M23" s="18"/>
      <c r="N23" s="17"/>
      <c r="O23" s="17"/>
    </row>
    <row r="24" ht="40" customHeight="1">
      <c r="A24" s="15" t="str">
        <v>PSC-1200.1(e)(4)</v>
      </c>
      <c r="B24" s="15" t="str">
        <v>PSC</v>
      </c>
      <c r="C24" s="15" t="str">
        <v>P01</v>
      </c>
      <c r="D24" s="15" t="str">
        <v>1200.1(e)(4)</v>
      </c>
      <c r="E24" s="15" t="str">
        <v>includes a demand for payment of a ransom to restore access to the covered entity’s information technology system; or</v>
      </c>
      <c r="F24" s="15" t="str">
        <v>Interpretation/administration</v>
      </c>
      <c r="G24" s="15" t="inlineStr">
        <is>
          <t xml:space="preserve">General 180 day transition; verify exact provision and Q01/Q10</t>
        </is>
      </c>
      <c r="H24" s="15" t="str">
        <v>C01</v>
      </c>
      <c r="I24" s="17" t="str">
        <v>Unresolved</v>
      </c>
      <c r="J24" s="17"/>
      <c r="K24" s="17"/>
      <c r="L24" s="17"/>
      <c r="M24" s="18"/>
      <c r="N24" s="17"/>
      <c r="O24" s="17"/>
    </row>
    <row r="25" ht="40" customHeight="1">
      <c r="A25" s="16" t="str">
        <v>PSC-1200.1(e)(5)</v>
      </c>
      <c r="B25" s="16" t="str">
        <v>PSC</v>
      </c>
      <c r="C25" s="16" t="str">
        <v>P01</v>
      </c>
      <c r="D25" s="16" t="str">
        <v>1200.1(e)(5)</v>
      </c>
      <c r="E25" s="16" t="str">
        <v>results in the dissemination of nonpublic information stored on information technology owned or controlled by a covered entity; or</v>
      </c>
      <c r="F25" s="16" t="str">
        <v>Interpretation/administration</v>
      </c>
      <c r="G25" s="16" t="inlineStr">
        <is>
          <t xml:space="preserve">General 180 day transition; verify exact provision and Q01/Q10</t>
        </is>
      </c>
      <c r="H25" s="16" t="str">
        <v>C01</v>
      </c>
      <c r="I25" s="17" t="str">
        <v>Unresolved</v>
      </c>
      <c r="J25" s="17"/>
      <c r="K25" s="17"/>
      <c r="L25" s="17"/>
      <c r="M25" s="18"/>
      <c r="N25" s="17"/>
      <c r="O25" s="17"/>
    </row>
    <row r="26" ht="40" customHeight="1">
      <c r="A26" s="15" t="str">
        <v>PSC-1200.1(e)(6)</v>
      </c>
      <c r="B26" s="15" t="str">
        <v>PSC</v>
      </c>
      <c r="C26" s="15" t="str">
        <v>P01</v>
      </c>
      <c r="D26" s="15" t="str">
        <v>1200.1(e)(6)</v>
      </c>
      <c r="E26" s="15" t="str">
        <v>otherwise triggers a notice requirement to any government body, regulatory agency or any other supervisory body by law, order, or regulation.</v>
      </c>
      <c r="F26" s="15" t="str">
        <v>Interpretation/administration</v>
      </c>
      <c r="G26" s="15" t="inlineStr">
        <is>
          <t xml:space="preserve">General 180 day transition; verify exact provision and Q01/Q10</t>
        </is>
      </c>
      <c r="H26" s="15" t="str">
        <v>C01</v>
      </c>
      <c r="I26" s="17" t="str">
        <v>Unresolved</v>
      </c>
      <c r="J26" s="17"/>
      <c r="K26" s="17"/>
      <c r="L26" s="17"/>
      <c r="M26" s="18"/>
      <c r="N26" s="17"/>
      <c r="O26" s="17"/>
    </row>
    <row r="27" ht="40" customHeight="1">
      <c r="A27" s="16" t="str">
        <v>PSC-1200.1(f)</v>
      </c>
      <c r="B27" s="16" t="str">
        <v>PSC</v>
      </c>
      <c r="C27" s="16" t="str">
        <v>P01</v>
      </c>
      <c r="D27" s="16" t="str">
        <v>1200.1(f)</v>
      </c>
      <c r="E27" s="16" t="str">
        <v>Electronic Masking means a security technique that obfuscates or anonymizes sensitive data elements such that the original information is not visible or accessible to unauthorized individuals or systems.</v>
      </c>
      <c r="F27" s="16" t="str">
        <v>Interpretation/administration</v>
      </c>
      <c r="G27" s="16" t="inlineStr">
        <is>
          <t xml:space="preserve">General 180 day transition; verify exact provision and Q01/Q10</t>
        </is>
      </c>
      <c r="H27" s="16" t="str">
        <v>C01</v>
      </c>
      <c r="I27" s="17" t="str">
        <v>Unresolved</v>
      </c>
      <c r="J27" s="17"/>
      <c r="K27" s="17"/>
      <c r="L27" s="17"/>
      <c r="M27" s="18"/>
      <c r="N27" s="17"/>
      <c r="O27" s="17"/>
    </row>
    <row r="28" ht="55" customHeight="1">
      <c r="A28" s="15" t="str">
        <v>PSC-1200.1(g)</v>
      </c>
      <c r="B28" s="15" t="str">
        <v>PSC</v>
      </c>
      <c r="C28" s="15" t="str">
        <v>P01</v>
      </c>
      <c r="D28" s="15" t="str">
        <v>1200.1(g)</v>
      </c>
      <c r="E28" s="15" t="str">
        <v>Information Technology means a discrete set of electronic information resources organized for the collection, processing, maintenance, use, sharing, dissemination or disposition of electronic information, provided that information technology does not include operational technology.</v>
      </c>
      <c r="F28" s="15" t="str">
        <v>Interpretation/administration</v>
      </c>
      <c r="G28" s="15" t="inlineStr">
        <is>
          <t xml:space="preserve">General 180 day transition; verify exact provision and Q01/Q10</t>
        </is>
      </c>
      <c r="H28" s="15" t="str">
        <v>C01</v>
      </c>
      <c r="I28" s="17" t="str">
        <v>Unresolved</v>
      </c>
      <c r="J28" s="17"/>
      <c r="K28" s="17"/>
      <c r="L28" s="17"/>
      <c r="M28" s="18"/>
      <c r="N28" s="17"/>
      <c r="O28" s="17"/>
    </row>
    <row r="29" ht="40" customHeight="1">
      <c r="A29" s="16" t="str">
        <v>PSC-1200.1(h)</v>
      </c>
      <c r="B29" s="16" t="str">
        <v>PSC</v>
      </c>
      <c r="C29" s="16" t="str">
        <v>P01</v>
      </c>
      <c r="D29" s="16" t="str">
        <v>1200.1(h)</v>
      </c>
      <c r="E29" s="16" t="str">
        <v>Least Privilege means the principle that a system should restrict the access privileges of authorized users (or processes acting on behalf of authorized users) to the minimum necessary to accomplish assigned tasks.</v>
      </c>
      <c r="F29" s="16" t="str">
        <v>Interpretation/administration</v>
      </c>
      <c r="G29" s="16" t="inlineStr">
        <is>
          <t xml:space="preserve">General 180 day transition; verify exact provision and Q01/Q10</t>
        </is>
      </c>
      <c r="H29" s="16" t="str">
        <v>C01</v>
      </c>
      <c r="I29" s="17" t="str">
        <v>Unresolved</v>
      </c>
      <c r="J29" s="17"/>
      <c r="K29" s="17"/>
      <c r="L29" s="17"/>
      <c r="M29" s="18"/>
      <c r="N29" s="17"/>
      <c r="O29" s="17"/>
    </row>
    <row r="30" ht="40" customHeight="1">
      <c r="A30" s="15" t="str">
        <v>PSC-1200.1(i)</v>
      </c>
      <c r="B30" s="15" t="str">
        <v>PSC</v>
      </c>
      <c r="C30" s="15" t="str">
        <v>P01</v>
      </c>
      <c r="D30" s="15" t="str">
        <v>1200.1(i)</v>
      </c>
      <c r="E30" s="15" t="inlineStr">
        <is>
          <t xml:space="preserve">MultiFactor Authentication means authentication through verification of at least two of the following types of authentication factors:</t>
        </is>
      </c>
      <c r="F30" s="15" t="str">
        <v>Interpretation/administration</v>
      </c>
      <c r="G30" s="15" t="inlineStr">
        <is>
          <t xml:space="preserve">General 180 day transition; verify exact provision and Q01/Q10</t>
        </is>
      </c>
      <c r="H30" s="15" t="str">
        <v>C01</v>
      </c>
      <c r="I30" s="17" t="str">
        <v>Unresolved</v>
      </c>
      <c r="J30" s="17"/>
      <c r="K30" s="17"/>
      <c r="L30" s="17"/>
      <c r="M30" s="18"/>
      <c r="N30" s="17"/>
      <c r="O30" s="17"/>
    </row>
    <row r="31" ht="34" customHeight="1">
      <c r="A31" s="16" t="str">
        <v>PSC-1200.1(i)(1)</v>
      </c>
      <c r="B31" s="16" t="str">
        <v>PSC</v>
      </c>
      <c r="C31" s="16" t="str">
        <v>P01</v>
      </c>
      <c r="D31" s="16" t="str">
        <v>1200.1(i)(1)</v>
      </c>
      <c r="E31" s="16" t="str">
        <v>something the user knows; or</v>
      </c>
      <c r="F31" s="16" t="str">
        <v>Interpretation/administration</v>
      </c>
      <c r="G31" s="16" t="inlineStr">
        <is>
          <t xml:space="preserve">General 180 day transition; verify exact provision and Q01/Q10</t>
        </is>
      </c>
      <c r="H31" s="16" t="str">
        <v>C01</v>
      </c>
      <c r="I31" s="17" t="str">
        <v>Unresolved</v>
      </c>
      <c r="J31" s="17"/>
      <c r="K31" s="17"/>
      <c r="L31" s="17"/>
      <c r="M31" s="18"/>
      <c r="N31" s="17"/>
      <c r="O31" s="17"/>
    </row>
    <row r="32" ht="34" customHeight="1">
      <c r="A32" s="15" t="str">
        <v>PSC-1200.1(i)(2)</v>
      </c>
      <c r="B32" s="15" t="str">
        <v>PSC</v>
      </c>
      <c r="C32" s="15" t="str">
        <v>P01</v>
      </c>
      <c r="D32" s="15" t="str">
        <v>1200.1(i)(2)</v>
      </c>
      <c r="E32" s="15" t="str">
        <v>something the user has; or</v>
      </c>
      <c r="F32" s="15" t="str">
        <v>Interpretation/administration</v>
      </c>
      <c r="G32" s="15" t="inlineStr">
        <is>
          <t xml:space="preserve">General 180 day transition; verify exact provision and Q01/Q10</t>
        </is>
      </c>
      <c r="H32" s="15" t="str">
        <v>C01</v>
      </c>
      <c r="I32" s="17" t="str">
        <v>Unresolved</v>
      </c>
      <c r="J32" s="17"/>
      <c r="K32" s="17"/>
      <c r="L32" s="17"/>
      <c r="M32" s="18"/>
      <c r="N32" s="17"/>
      <c r="O32" s="17"/>
    </row>
    <row r="33" ht="34" customHeight="1">
      <c r="A33" s="16" t="str">
        <v>PSC-1200.1(i)(3)</v>
      </c>
      <c r="B33" s="16" t="str">
        <v>PSC</v>
      </c>
      <c r="C33" s="16" t="str">
        <v>P01</v>
      </c>
      <c r="D33" s="16" t="str">
        <v>1200.1(i)(3)</v>
      </c>
      <c r="E33" s="16" t="str">
        <v>something the user is.</v>
      </c>
      <c r="F33" s="16" t="str">
        <v>Interpretation/administration</v>
      </c>
      <c r="G33" s="16" t="inlineStr">
        <is>
          <t xml:space="preserve">General 180 day transition; verify exact provision and Q01/Q10</t>
        </is>
      </c>
      <c r="H33" s="16" t="str">
        <v>C01</v>
      </c>
      <c r="I33" s="17" t="str">
        <v>Unresolved</v>
      </c>
      <c r="J33" s="17"/>
      <c r="K33" s="17"/>
      <c r="L33" s="17"/>
      <c r="M33" s="18"/>
      <c r="N33" s="17"/>
      <c r="O33" s="17"/>
    </row>
    <row r="34" ht="34" customHeight="1">
      <c r="A34" s="15" t="str">
        <v>PSC-1200.1(j)</v>
      </c>
      <c r="B34" s="15" t="str">
        <v>PSC</v>
      </c>
      <c r="C34" s="15" t="str">
        <v>P01</v>
      </c>
      <c r="D34" s="15" t="str">
        <v>1200.1(j)</v>
      </c>
      <c r="E34" s="15" t="str">
        <v>Nonpublic Information means all electronic information that is not publicly available information and is:</v>
      </c>
      <c r="F34" s="15" t="str">
        <v>Interpretation/administration</v>
      </c>
      <c r="G34" s="15" t="inlineStr">
        <is>
          <t xml:space="preserve">General 180 day transition; verify exact provision and Q01/Q10</t>
        </is>
      </c>
      <c r="H34" s="15" t="str">
        <v>C01</v>
      </c>
      <c r="I34" s="17" t="str">
        <v>Unresolved</v>
      </c>
      <c r="J34" s="17"/>
      <c r="K34" s="17"/>
      <c r="L34" s="17"/>
      <c r="M34" s="18"/>
      <c r="N34" s="17"/>
      <c r="O34" s="17"/>
    </row>
    <row r="35" ht="55" customHeight="1">
      <c r="A35" s="16" t="str">
        <v>PSC-1200.1(j)(1)</v>
      </c>
      <c r="B35" s="16" t="str">
        <v>PSC</v>
      </c>
      <c r="C35" s="16" t="str">
        <v>P01</v>
      </c>
      <c r="D35" s="16" t="str">
        <v>1200.1(j)(1)</v>
      </c>
      <c r="E35" s="16" t="inlineStr">
        <is>
          <t xml:space="preserve">business related information of a covered entity the tampering with which, or unauthorized disclosure, access or use of which, would cause a materially adverse impact to the business, operations or security of the covered entity; or</t>
        </is>
      </c>
      <c r="F35" s="16" t="str">
        <v>Interpretation/administration</v>
      </c>
      <c r="G35" s="16" t="inlineStr">
        <is>
          <t xml:space="preserve">General 180 day transition; verify exact provision and Q01/Q10</t>
        </is>
      </c>
      <c r="H35" s="16" t="str">
        <v>C01</v>
      </c>
      <c r="I35" s="17" t="str">
        <v>Unresolved</v>
      </c>
      <c r="J35" s="17"/>
      <c r="K35" s="17"/>
      <c r="L35" s="17"/>
      <c r="M35" s="18"/>
      <c r="N35" s="17"/>
      <c r="O35" s="17"/>
    </row>
    <row r="36" ht="85" customHeight="1">
      <c r="A36" s="15" t="str">
        <v>PSC-1200.1(j)(2)</v>
      </c>
      <c r="B36" s="15" t="str">
        <v>PSC</v>
      </c>
      <c r="C36" s="15" t="str">
        <v>P01</v>
      </c>
      <c r="D36" s="15" t="str">
        <v>1200.1(j)(2)</v>
      </c>
      <c r="E36" s="15" t="str">
        <v>any information concerning an individual that, because of name, number, personal mark, or other identifier, can be used to identify such individual, in combination with any one or more of the following data elements: (i) social security number, (ii) driver’s license number or non- driver identification card number, (iii) bank account number, credit or debit card number, (iv) any security code, access code or password that would permit access to an individual’s financial account, or (v) biometric records; or</v>
      </c>
      <c r="F36" s="15" t="str">
        <v>Interpretation/administration</v>
      </c>
      <c r="G36" s="15" t="inlineStr">
        <is>
          <t xml:space="preserve">General 180 day transition; verify exact provision and Q01/Q10</t>
        </is>
      </c>
      <c r="H36" s="15" t="str">
        <v>C01</v>
      </c>
      <c r="I36" s="17" t="str">
        <v>Unresolved</v>
      </c>
      <c r="J36" s="17"/>
      <c r="K36" s="17"/>
      <c r="L36" s="17"/>
      <c r="M36" s="18"/>
      <c r="N36" s="17"/>
      <c r="O36" s="17"/>
    </row>
    <row r="37" ht="40" customHeight="1">
      <c r="A37" s="16" t="str">
        <v>PSC-1200.1(j)(3)</v>
      </c>
      <c r="B37" s="16" t="str">
        <v>PSC</v>
      </c>
      <c r="C37" s="16" t="str">
        <v>P01</v>
      </c>
      <c r="D37" s="16" t="str">
        <v>1200.1(j)(3)</v>
      </c>
      <c r="E37" s="16" t="str">
        <v>any (i) financial records, including billing records, of any individual or (ii) security code, access code or password that would permit access to an individual’s financial accounts; or</v>
      </c>
      <c r="F37" s="16" t="str">
        <v>Interpretation/administration</v>
      </c>
      <c r="G37" s="16" t="inlineStr">
        <is>
          <t xml:space="preserve">General 180 day transition; verify exact provision and Q01/Q10</t>
        </is>
      </c>
      <c r="H37" s="16" t="str">
        <v>C01</v>
      </c>
      <c r="I37" s="17" t="str">
        <v>Unresolved</v>
      </c>
      <c r="J37" s="17"/>
      <c r="K37" s="17"/>
      <c r="L37" s="17"/>
      <c r="M37" s="18"/>
      <c r="N37" s="17"/>
      <c r="O37" s="17"/>
    </row>
    <row r="38" ht="70" customHeight="1">
      <c r="A38" s="15" t="str">
        <v>PSC-1200.1(j)(4)</v>
      </c>
      <c r="B38" s="15" t="str">
        <v>PSC</v>
      </c>
      <c r="C38" s="15" t="str">
        <v>P01</v>
      </c>
      <c r="D38" s="15" t="str">
        <v>1200.1(j)(4)</v>
      </c>
      <c r="E38" s="15" t="str">
        <v>any information or data, except age or gender, in any form or medium created by or derived from a health care provider or an individual and that relates to (i) the past, present or future physical, mental or behavioral health or condition of any individual or a member of the individual’s family, (ii) the provision of health care to any individual, or (iii) payment for the provision of health care to any individual; or</v>
      </c>
      <c r="F38" s="15" t="str">
        <v>Interpretation/administration</v>
      </c>
      <c r="G38" s="15" t="inlineStr">
        <is>
          <t xml:space="preserve">General 180 day transition; verify exact provision and Q01/Q10</t>
        </is>
      </c>
      <c r="H38" s="15" t="str">
        <v>C01</v>
      </c>
      <c r="I38" s="17" t="str">
        <v>Unresolved</v>
      </c>
      <c r="J38" s="17"/>
      <c r="K38" s="17"/>
      <c r="L38" s="17"/>
      <c r="M38" s="18"/>
      <c r="N38" s="17"/>
      <c r="O38" s="17"/>
    </row>
    <row r="39" ht="34" customHeight="1">
      <c r="A39" s="16" t="str">
        <v>PSC-1200.1(j)(5)</v>
      </c>
      <c r="B39" s="16" t="str">
        <v>PSC</v>
      </c>
      <c r="C39" s="16" t="str">
        <v>P01</v>
      </c>
      <c r="D39" s="16" t="str">
        <v>1200.1(j)(5)</v>
      </c>
      <c r="E39" s="16" t="str">
        <v>identifiable customer consumption or use data.</v>
      </c>
      <c r="F39" s="16" t="str">
        <v>Interpretation/administration</v>
      </c>
      <c r="G39" s="16" t="inlineStr">
        <is>
          <t xml:space="preserve">General 180 day transition; verify exact provision and Q01/Q10</t>
        </is>
      </c>
      <c r="H39" s="16" t="str">
        <v>C01</v>
      </c>
      <c r="I39" s="17" t="str">
        <v>Unresolved</v>
      </c>
      <c r="J39" s="17"/>
      <c r="K39" s="17"/>
      <c r="L39" s="17"/>
      <c r="M39" s="18"/>
      <c r="N39" s="17"/>
      <c r="O39" s="17"/>
    </row>
    <row r="40" ht="55" customHeight="1">
      <c r="A40" s="15" t="str">
        <v>PSC-1200.1(k)</v>
      </c>
      <c r="B40" s="15" t="str">
        <v>PSC</v>
      </c>
      <c r="C40" s="15" t="str">
        <v>P01</v>
      </c>
      <c r="D40" s="15" t="str">
        <v>1200.1(k)</v>
      </c>
      <c r="E40" s="15" t="str">
        <v>Penetration Testing means a test methodology during which assessors attempt to circumvent or defeat the security features of an information technology system by attempting penetration of the system from outside or inside the covered entity’s Information technology environment.</v>
      </c>
      <c r="F40" s="15" t="str">
        <v>Interpretation/administration</v>
      </c>
      <c r="G40" s="15" t="inlineStr">
        <is>
          <t xml:space="preserve">General 180 day transition; verify exact provision and Q01/Q10</t>
        </is>
      </c>
      <c r="H40" s="15" t="str">
        <v>C01</v>
      </c>
      <c r="I40" s="17" t="str">
        <v>Unresolved</v>
      </c>
      <c r="J40" s="17"/>
      <c r="K40" s="17"/>
      <c r="L40" s="17"/>
      <c r="M40" s="18"/>
      <c r="N40" s="17"/>
      <c r="O40" s="17"/>
    </row>
    <row r="41" ht="40" customHeight="1">
      <c r="A41" s="16" t="str">
        <v>PSC-1200.1(l)</v>
      </c>
      <c r="B41" s="16" t="str">
        <v>PSC</v>
      </c>
      <c r="C41" s="16" t="str">
        <v>P01</v>
      </c>
      <c r="D41" s="16" t="str">
        <v>1200.1(l)</v>
      </c>
      <c r="E41" s="16" t="inlineStr">
        <is>
          <t xml:space="preserve">Person means any individual or any non- governmental entity, including but not limited to any non- governmental partnership, corporation, company, association or joint stock association.</t>
        </is>
      </c>
      <c r="F41" s="16" t="str">
        <v>Interpretation/administration</v>
      </c>
      <c r="G41" s="16" t="inlineStr">
        <is>
          <t xml:space="preserve">General 180 day transition; verify exact provision and Q01/Q10</t>
        </is>
      </c>
      <c r="H41" s="16" t="str">
        <v>C01</v>
      </c>
      <c r="I41" s="17" t="str">
        <v>Unresolved</v>
      </c>
      <c r="J41" s="17"/>
      <c r="K41" s="17"/>
      <c r="L41" s="17"/>
      <c r="M41" s="18"/>
      <c r="N41" s="17"/>
      <c r="O41" s="17"/>
    </row>
    <row r="42" ht="70" customHeight="1">
      <c r="A42" s="15" t="str">
        <v>PSC-1200.1(m)</v>
      </c>
      <c r="B42" s="15" t="str">
        <v>PSC</v>
      </c>
      <c r="C42" s="15" t="str">
        <v>P01</v>
      </c>
      <c r="D42" s="15" t="str">
        <v>1200.1(m)</v>
      </c>
      <c r="E42" s="15" t="str">
        <v>Publicly Available Information means any information that a covered entity has a reasonable basis to believe is lawfully made available to the general public from Federal, State or local government records; widely distributed media; or disclosures to the general public that are required to be made by Federal, State or local law.</v>
      </c>
      <c r="F42" s="15" t="str">
        <v>Interpretation/administration</v>
      </c>
      <c r="G42" s="15" t="inlineStr">
        <is>
          <t xml:space="preserve">General 180 day transition; verify exact provision and Q01/Q10</t>
        </is>
      </c>
      <c r="H42" s="15" t="str">
        <v>C01</v>
      </c>
      <c r="I42" s="17" t="str">
        <v>Unresolved</v>
      </c>
      <c r="J42" s="17"/>
      <c r="K42" s="17"/>
      <c r="L42" s="17"/>
      <c r="M42" s="18"/>
      <c r="N42" s="17"/>
      <c r="O42" s="17"/>
    </row>
    <row r="43" ht="40" customHeight="1">
      <c r="A43" s="16" t="str">
        <v>PSC-1200.1(m)(1)</v>
      </c>
      <c r="B43" s="16" t="str">
        <v>PSC</v>
      </c>
      <c r="C43" s="16" t="str">
        <v>P01</v>
      </c>
      <c r="D43" s="16" t="str">
        <v>1200.1(m)(1)</v>
      </c>
      <c r="E43" s="16" t="str">
        <v>For the purposes of this subdivision, a covered entity has a reasonable basis to believe that information is lawfully made available to the general public if the covered entity has taken steps to determine:</v>
      </c>
      <c r="F43" s="16" t="str">
        <v>Interpretation/administration</v>
      </c>
      <c r="G43" s="16" t="inlineStr">
        <is>
          <t xml:space="preserve">General 180 day transition; verify exact provision and Q01/Q10</t>
        </is>
      </c>
      <c r="H43" s="16" t="str">
        <v>C01</v>
      </c>
      <c r="I43" s="17" t="str">
        <v>Unresolved</v>
      </c>
      <c r="J43" s="17"/>
      <c r="K43" s="17"/>
      <c r="L43" s="17"/>
      <c r="M43" s="18"/>
      <c r="N43" s="17"/>
      <c r="O43" s="17"/>
    </row>
    <row r="44" ht="34" customHeight="1">
      <c r="A44" s="15" t="str">
        <v>PSC-1200.1(m)(1)(i)</v>
      </c>
      <c r="B44" s="15" t="str">
        <v>PSC</v>
      </c>
      <c r="C44" s="15" t="str">
        <v>P01</v>
      </c>
      <c r="D44" s="15" t="str">
        <v>1200.1(m)(1)(i)</v>
      </c>
      <c r="E44" s="15" t="str">
        <v>that the information is of the type that is available to the general public; and</v>
      </c>
      <c r="F44" s="15" t="str">
        <v>Interpretation/administration</v>
      </c>
      <c r="G44" s="15" t="inlineStr">
        <is>
          <t xml:space="preserve">General 180 day transition; verify exact provision and Q01/Q10</t>
        </is>
      </c>
      <c r="H44" s="15" t="str">
        <v>C01</v>
      </c>
      <c r="I44" s="17" t="str">
        <v>Unresolved</v>
      </c>
      <c r="J44" s="17"/>
      <c r="K44" s="17"/>
      <c r="L44" s="17"/>
      <c r="M44" s="18"/>
      <c r="N44" s="17"/>
      <c r="O44" s="17"/>
    </row>
    <row r="45" ht="40" customHeight="1">
      <c r="A45" s="16" t="str">
        <v>PSC-1200.1(m)(1)(ii)</v>
      </c>
      <c r="B45" s="16" t="str">
        <v>PSC</v>
      </c>
      <c r="C45" s="16" t="str">
        <v>P01</v>
      </c>
      <c r="D45" s="16" t="str">
        <v>1200.1(m)(1)(ii)</v>
      </c>
      <c r="E45" s="16" t="str">
        <v>whether an individual can direct that the information not be made available to the general public and, if so, that such individual has not done so.</v>
      </c>
      <c r="F45" s="16" t="str">
        <v>Interpretation/administration</v>
      </c>
      <c r="G45" s="16" t="inlineStr">
        <is>
          <t xml:space="preserve">General 180 day transition; verify exact provision and Q01/Q10</t>
        </is>
      </c>
      <c r="H45" s="16" t="str">
        <v>C01</v>
      </c>
      <c r="I45" s="17" t="str">
        <v>Unresolved</v>
      </c>
      <c r="J45" s="17"/>
      <c r="K45" s="17"/>
      <c r="L45" s="17"/>
      <c r="M45" s="18"/>
      <c r="N45" s="17"/>
      <c r="O45" s="17"/>
    </row>
    <row r="46" ht="40" customHeight="1">
      <c r="A46" s="15" t="str">
        <v>PSC-1200.1(n)</v>
      </c>
      <c r="B46" s="15" t="str">
        <v>PSC</v>
      </c>
      <c r="C46" s="15" t="str">
        <v>P01</v>
      </c>
      <c r="D46" s="15" t="str">
        <v>1200.1(n)</v>
      </c>
      <c r="E46" s="15" t="str">
        <v>Risk Assessment means the risk assessment that each covered entity is required to conduct under section 1200.9 of this Part.</v>
      </c>
      <c r="F46" s="15" t="str">
        <v>Interpretation/administration</v>
      </c>
      <c r="G46" s="15" t="inlineStr">
        <is>
          <t xml:space="preserve">General 180 day transition; verify exact provision and Q01/Q10</t>
        </is>
      </c>
      <c r="H46" s="15" t="str">
        <v>C01</v>
      </c>
      <c r="I46" s="17" t="str">
        <v>Unresolved</v>
      </c>
      <c r="J46" s="17"/>
      <c r="K46" s="17"/>
      <c r="L46" s="17"/>
      <c r="M46" s="18"/>
      <c r="N46" s="17"/>
      <c r="O46" s="17"/>
    </row>
    <row r="47" ht="55" customHeight="1">
      <c r="A47" s="16" t="str">
        <v>PSC-1200.1(o)</v>
      </c>
      <c r="B47" s="16" t="str">
        <v>PSC</v>
      </c>
      <c r="C47" s="16" t="str">
        <v>P01</v>
      </c>
      <c r="D47" s="16" t="str">
        <v>1200.1(o)</v>
      </c>
      <c r="E47" s="16" t="inlineStr">
        <is>
          <t xml:space="preserve">Risk Based Authentication means any risk -based system of authentication that detects anomalies or changes in the normal use patterns of a user and requires additional verification of the user’s identity when such deviations or changes are detected, such as through the use of challenge questions.</t>
        </is>
      </c>
      <c r="F47" s="16" t="str">
        <v>Interpretation/administration</v>
      </c>
      <c r="G47" s="16" t="inlineStr">
        <is>
          <t xml:space="preserve">General 180 day transition; verify exact provision and Q01/Q10</t>
        </is>
      </c>
      <c r="H47" s="16" t="str">
        <v>C01</v>
      </c>
      <c r="I47" s="17" t="str">
        <v>Unresolved</v>
      </c>
      <c r="J47" s="17"/>
      <c r="K47" s="17"/>
      <c r="L47" s="17"/>
      <c r="M47" s="18"/>
      <c r="N47" s="17"/>
      <c r="O47" s="17"/>
    </row>
    <row r="48" ht="40" customHeight="1">
      <c r="A48" s="15" t="str">
        <v>PSC-1200.1(p)</v>
      </c>
      <c r="B48" s="15" t="str">
        <v>PSC</v>
      </c>
      <c r="C48" s="15" t="str">
        <v>P01</v>
      </c>
      <c r="D48" s="15" t="str">
        <v>1200.1(p)</v>
      </c>
      <c r="E48" s="15" t="str">
        <v>Senior Officer(s) means the senior individual or individuals (acting collectively or as a committee) responsible for the management, operations, security, information technology, compliance and/or risk of a covered entity.</v>
      </c>
      <c r="F48" s="15" t="str">
        <v>Interpretation/administration</v>
      </c>
      <c r="G48" s="15" t="inlineStr">
        <is>
          <t xml:space="preserve">General 180 day transition; verify exact provision and Q01/Q10</t>
        </is>
      </c>
      <c r="H48" s="15" t="str">
        <v>C01</v>
      </c>
      <c r="I48" s="17" t="str">
        <v>Unresolved</v>
      </c>
      <c r="J48" s="17"/>
      <c r="K48" s="17"/>
      <c r="L48" s="17"/>
      <c r="M48" s="18"/>
      <c r="N48" s="17"/>
      <c r="O48" s="17"/>
    </row>
    <row r="49" ht="55" customHeight="1">
      <c r="A49" s="16" t="str">
        <v>PSC-1200.1(q)</v>
      </c>
      <c r="B49" s="16" t="str">
        <v>PSC</v>
      </c>
      <c r="C49" s="16" t="str">
        <v>P01</v>
      </c>
      <c r="D49" s="16" t="str">
        <v>1200.1(q)</v>
      </c>
      <c r="E49" s="16" t="str">
        <v>Third Party Service Provider(s) means a person that (1) is not an affiliate of a covered entity, (2) provides services to a covered entity, and (3) maintains, processes or otherwise is permitted access to nonpublic information through its provision of services to a covered entity.</v>
      </c>
      <c r="F49" s="16" t="str">
        <v>Interpretation/administration</v>
      </c>
      <c r="G49" s="16" t="inlineStr">
        <is>
          <t xml:space="preserve">General 180 day transition; verify exact provision and Q01/Q10</t>
        </is>
      </c>
      <c r="H49" s="16" t="str">
        <v>C01</v>
      </c>
      <c r="I49" s="17" t="str">
        <v>Unresolved</v>
      </c>
      <c r="J49" s="17"/>
      <c r="K49" s="17"/>
      <c r="L49" s="17"/>
      <c r="M49" s="18"/>
      <c r="N49" s="17"/>
      <c r="O49" s="17"/>
    </row>
    <row r="50" ht="115" customHeight="1">
      <c r="A50" s="15" t="str">
        <v>PSC-1200.1(r)</v>
      </c>
      <c r="B50" s="15" t="str">
        <v>PSC</v>
      </c>
      <c r="C50" s="15" t="str">
        <v>P01</v>
      </c>
      <c r="D50" s="15" t="str">
        <v>1200.1(r)</v>
      </c>
      <c r="E50" s="15" t="str">
        <v>Operational Technology means a discrete electronic system, including hardware or software components, as well as combinations of programmable electrical, mechanical, hydraulic, pneumatic devices or systems that interact with the physical environment, manage devices that interac t with the physical environment or monitor and control devices, processes, and infrastructure in an industrial setting, including industrial control systems, supervisory control and data acquisition systems, physical access control systems, distributed control systems, safety instrumented systems, programmable logic controllers, human machine interfaces, remote terminal units, and other similar control systems often found in industrial and critical infrastructure sectors.</v>
      </c>
      <c r="F50" s="15" t="str">
        <v>Interpretation/administration</v>
      </c>
      <c r="G50" s="15" t="inlineStr">
        <is>
          <t xml:space="preserve">General 180 day transition; verify exact provision and Q01/Q10</t>
        </is>
      </c>
      <c r="H50" s="15" t="str">
        <v>C01</v>
      </c>
      <c r="I50" s="17" t="str">
        <v>Unresolved</v>
      </c>
      <c r="J50" s="17"/>
      <c r="K50" s="17"/>
      <c r="L50" s="17"/>
      <c r="M50" s="18"/>
      <c r="N50" s="17"/>
      <c r="O50" s="17"/>
    </row>
    <row r="51" ht="34" customHeight="1">
      <c r="A51" s="16" t="str">
        <v>PSC-1200.2</v>
      </c>
      <c r="B51" s="16" t="str">
        <v>PSC</v>
      </c>
      <c r="C51" s="16" t="str">
        <v>P01</v>
      </c>
      <c r="D51" s="16" t="str">
        <v>1200.2</v>
      </c>
      <c r="E51" s="16" t="str">
        <v>Cybersecurity Program.</v>
      </c>
      <c r="F51" s="16" t="str">
        <v>Section heading/context</v>
      </c>
      <c r="G51" s="16" t="inlineStr">
        <is>
          <t xml:space="preserve">General 180 day transition; verify exact provision and Q01/Q10</t>
        </is>
      </c>
      <c r="H51" s="16" t="str">
        <v>P01</v>
      </c>
      <c r="I51" s="17" t="str">
        <v>Unresolved</v>
      </c>
      <c r="J51" s="17"/>
      <c r="K51" s="17"/>
      <c r="L51" s="17"/>
      <c r="M51" s="18"/>
      <c r="N51" s="17"/>
      <c r="O51" s="17"/>
    </row>
    <row r="52" ht="40" customHeight="1">
      <c r="A52" s="15" t="str">
        <v>PSC-1200.2(a)</v>
      </c>
      <c r="B52" s="15" t="str">
        <v>PSC</v>
      </c>
      <c r="C52" s="15" t="str">
        <v>P01</v>
      </c>
      <c r="D52" s="15" t="str">
        <v>1200.2(a)</v>
      </c>
      <c r="E52" s="15" t="str">
        <v>Cybersecurity Program. Each covered entity must maintain a cybersecurity program designed to protect the confidentiality, integrity and availability of the covered entity’s information technology.</v>
      </c>
      <c r="F52" s="15" t="str">
        <v>Candidate duty; applicability unresolved</v>
      </c>
      <c r="G52" s="15" t="inlineStr">
        <is>
          <t xml:space="preserve">General 180 day transition; verify exact provision and Q01/Q10</t>
        </is>
      </c>
      <c r="H52" s="15" t="str">
        <v>P01</v>
      </c>
      <c r="I52" s="17" t="str">
        <v>Unresolved</v>
      </c>
      <c r="J52" s="17"/>
      <c r="K52" s="17"/>
      <c r="L52" s="17"/>
      <c r="M52" s="18"/>
      <c r="N52" s="17"/>
      <c r="O52" s="17"/>
    </row>
    <row r="53" ht="40" customHeight="1">
      <c r="A53" s="16" t="str">
        <v>PSC-1200.2(b)</v>
      </c>
      <c r="B53" s="16" t="str">
        <v>PSC</v>
      </c>
      <c r="C53" s="16" t="str">
        <v>P01</v>
      </c>
      <c r="D53" s="16" t="str">
        <v>1200.2(b)</v>
      </c>
      <c r="E53" s="16" t="str">
        <v>The cybersecurity program must be based on the covered entity’s risk assessment and must, at a minimum, contain a plan to perform the following core cybersecurity functions:</v>
      </c>
      <c r="F53" s="16" t="str">
        <v>Candidate duty; applicability unresolved</v>
      </c>
      <c r="G53" s="16" t="inlineStr">
        <is>
          <t xml:space="preserve">General 180 day transition; verify exact provision and Q01/Q10</t>
        </is>
      </c>
      <c r="H53" s="16" t="str">
        <v>P01</v>
      </c>
      <c r="I53" s="17" t="str">
        <v>Unresolved</v>
      </c>
      <c r="J53" s="17"/>
      <c r="K53" s="17"/>
      <c r="L53" s="17"/>
      <c r="M53" s="18"/>
      <c r="N53" s="17"/>
      <c r="O53" s="17"/>
    </row>
    <row r="54" ht="40" customHeight="1">
      <c r="A54" s="15" t="str">
        <v>PSC-1200.2(b)(1)</v>
      </c>
      <c r="B54" s="15" t="str">
        <v>PSC</v>
      </c>
      <c r="C54" s="15" t="str">
        <v>P01</v>
      </c>
      <c r="D54" s="15" t="str">
        <v>1200.2(b)(1)</v>
      </c>
      <c r="E54" s="15" t="str">
        <v>identify and assess internal and external cybersecurity risks that may threaten the confidentiality, integrity, or availability of nonpublic information stored on the covered entity’s information technology;</v>
      </c>
      <c r="F54" s="15" t="str">
        <v>Candidate duty; applicability unresolved</v>
      </c>
      <c r="G54" s="15" t="inlineStr">
        <is>
          <t xml:space="preserve">General 180 day transition; verify exact provision and Q01/Q10</t>
        </is>
      </c>
      <c r="H54" s="15" t="str">
        <v>P01</v>
      </c>
      <c r="I54" s="17" t="str">
        <v>Unresolved</v>
      </c>
      <c r="J54" s="17"/>
      <c r="K54" s="17"/>
      <c r="L54" s="17"/>
      <c r="M54" s="18"/>
      <c r="N54" s="17"/>
      <c r="O54" s="17"/>
    </row>
    <row r="55" ht="55" customHeight="1">
      <c r="A55" s="16" t="str">
        <v>PSC-1200.2(b)(2)</v>
      </c>
      <c r="B55" s="16" t="str">
        <v>PSC</v>
      </c>
      <c r="C55" s="16" t="str">
        <v>P01</v>
      </c>
      <c r="D55" s="16" t="str">
        <v>1200.2(b)(2)</v>
      </c>
      <c r="E55" s="16" t="str">
        <v>use defensive infrastructure and the implementation of policies and procedures to protect the covered entity’s information technology systems, and nonpublic information stored on those systems, from unauthorized access, use or other malicious acts;</v>
      </c>
      <c r="F55" s="16" t="str">
        <v>Candidate duty; applicability unresolved</v>
      </c>
      <c r="G55" s="16" t="inlineStr">
        <is>
          <t xml:space="preserve">General 180 day transition; verify exact provision and Q01/Q10</t>
        </is>
      </c>
      <c r="H55" s="16" t="str">
        <v>P01</v>
      </c>
      <c r="I55" s="17" t="str">
        <v>Unresolved</v>
      </c>
      <c r="J55" s="17"/>
      <c r="K55" s="17"/>
      <c r="L55" s="17"/>
      <c r="M55" s="18"/>
      <c r="N55" s="17"/>
      <c r="O55" s="17"/>
    </row>
    <row r="56" ht="34" customHeight="1">
      <c r="A56" s="15" t="str">
        <v>PSC-1200.2(b)(3)</v>
      </c>
      <c r="B56" s="15" t="str">
        <v>PSC</v>
      </c>
      <c r="C56" s="15" t="str">
        <v>P01</v>
      </c>
      <c r="D56" s="15" t="str">
        <v>1200.2(b)(3)</v>
      </c>
      <c r="E56" s="15" t="str">
        <v>detect cybersecurity events;</v>
      </c>
      <c r="F56" s="15" t="str">
        <v>Candidate duty; applicability unresolved</v>
      </c>
      <c r="G56" s="15" t="inlineStr">
        <is>
          <t xml:space="preserve">General 180 day transition; verify exact provision and Q01/Q10</t>
        </is>
      </c>
      <c r="H56" s="15" t="str">
        <v>P01</v>
      </c>
      <c r="I56" s="17" t="str">
        <v>Unresolved</v>
      </c>
      <c r="J56" s="17"/>
      <c r="K56" s="17"/>
      <c r="L56" s="17"/>
      <c r="M56" s="18"/>
      <c r="N56" s="17"/>
      <c r="O56" s="17"/>
    </row>
    <row r="57" ht="34" customHeight="1">
      <c r="A57" s="16" t="str">
        <v>PSC-1200.2(b)(4)</v>
      </c>
      <c r="B57" s="16" t="str">
        <v>PSC</v>
      </c>
      <c r="C57" s="16" t="str">
        <v>P01</v>
      </c>
      <c r="D57" s="16" t="str">
        <v>1200.2(b)(4)</v>
      </c>
      <c r="E57" s="16" t="str">
        <v>respond to identified or detected cybersecurity events to mitigate any negative effects;</v>
      </c>
      <c r="F57" s="16" t="str">
        <v>Candidate duty; applicability unresolved</v>
      </c>
      <c r="G57" s="16" t="inlineStr">
        <is>
          <t xml:space="preserve">General 180 day transition; verify exact provision and Q01/Q10</t>
        </is>
      </c>
      <c r="H57" s="16" t="str">
        <v>P01</v>
      </c>
      <c r="I57" s="17" t="str">
        <v>Unresolved</v>
      </c>
      <c r="J57" s="17"/>
      <c r="K57" s="17"/>
      <c r="L57" s="17"/>
      <c r="M57" s="18"/>
      <c r="N57" s="17"/>
      <c r="O57" s="17"/>
    </row>
    <row r="58" ht="34" customHeight="1">
      <c r="A58" s="15" t="str">
        <v>PSC-1200.2(b)(5)</v>
      </c>
      <c r="B58" s="15" t="str">
        <v>PSC</v>
      </c>
      <c r="C58" s="15" t="str">
        <v>P01</v>
      </c>
      <c r="D58" s="15" t="str">
        <v>1200.2(b)(5)</v>
      </c>
      <c r="E58" s="15" t="str">
        <v>recover from cybersecurity events and restore normal operations and services; and</v>
      </c>
      <c r="F58" s="15" t="str">
        <v>Candidate duty; applicability unresolved</v>
      </c>
      <c r="G58" s="15" t="inlineStr">
        <is>
          <t xml:space="preserve">General 180 day transition; verify exact provision and Q01/Q10</t>
        </is>
      </c>
      <c r="H58" s="15" t="str">
        <v>P01</v>
      </c>
      <c r="I58" s="17" t="str">
        <v>Unresolved</v>
      </c>
      <c r="J58" s="17"/>
      <c r="K58" s="17"/>
      <c r="L58" s="17"/>
      <c r="M58" s="18"/>
      <c r="N58" s="17"/>
      <c r="O58" s="17"/>
    </row>
    <row r="59" ht="34" customHeight="1">
      <c r="A59" s="16" t="str">
        <v>PSC-1200.2(b)(6)</v>
      </c>
      <c r="B59" s="16" t="str">
        <v>PSC</v>
      </c>
      <c r="C59" s="16" t="str">
        <v>P01</v>
      </c>
      <c r="D59" s="16" t="str">
        <v>1200.2(b)(6)</v>
      </c>
      <c r="E59" s="16" t="str">
        <v>fulfill applicable regulatory reporting obligations.</v>
      </c>
      <c r="F59" s="16" t="str">
        <v>Candidate duty; applicability unresolved</v>
      </c>
      <c r="G59" s="16" t="inlineStr">
        <is>
          <t xml:space="preserve">General 180 day transition; verify exact provision and Q01/Q10</t>
        </is>
      </c>
      <c r="H59" s="16" t="str">
        <v>P01</v>
      </c>
      <c r="I59" s="17" t="str">
        <v>Unresolved</v>
      </c>
      <c r="J59" s="17"/>
      <c r="K59" s="17"/>
      <c r="L59" s="17"/>
      <c r="M59" s="18"/>
      <c r="N59" s="17"/>
      <c r="O59" s="17"/>
    </row>
    <row r="60" ht="55" customHeight="1">
      <c r="A60" s="15" t="str">
        <v>PSC-1200.2(c)</v>
      </c>
      <c r="B60" s="15" t="str">
        <v>PSC</v>
      </c>
      <c r="C60" s="15" t="str">
        <v>P01</v>
      </c>
      <c r="D60" s="15" t="str">
        <v>1200.2(c)</v>
      </c>
      <c r="E60" s="15" t="str">
        <v>A covered entity may meet the requirement(s) of this Part by adopting the relevant and applicable provisions of a cybersecurity program maintained by an affiliate, provided that such provisions satisfy the requirements of this Part, as applicable to the covered entity.</v>
      </c>
      <c r="F60" s="15" t="str">
        <v>Candidate duty; applicability unresolved</v>
      </c>
      <c r="G60" s="15" t="inlineStr">
        <is>
          <t xml:space="preserve">General 180 day transition; verify exact provision and Q01/Q10</t>
        </is>
      </c>
      <c r="H60" s="15" t="str">
        <v>P01</v>
      </c>
      <c r="I60" s="17" t="str">
        <v>Unresolved</v>
      </c>
      <c r="J60" s="17"/>
      <c r="K60" s="17"/>
      <c r="L60" s="17"/>
      <c r="M60" s="18"/>
      <c r="N60" s="17"/>
      <c r="O60" s="17"/>
    </row>
    <row r="61" ht="55" customHeight="1">
      <c r="A61" s="16" t="str">
        <v>PSC-1200.2(d)</v>
      </c>
      <c r="B61" s="16" t="str">
        <v>PSC</v>
      </c>
      <c r="C61" s="16" t="str">
        <v>P01</v>
      </c>
      <c r="D61" s="16" t="str">
        <v>1200.2(d)</v>
      </c>
      <c r="E61" s="16" t="str">
        <v>All documentation and information relevant to the covered entity’s cybersecurity program must be made available to the Director of the Department of Public Service’s Office of Resilience, Utility Security, Nuclear Affairs and Emergency Preparedness, or designee, within 10 calendar days of a request.</v>
      </c>
      <c r="F61" s="16" t="str">
        <v>Candidate duty; applicability unresolved</v>
      </c>
      <c r="G61" s="16" t="inlineStr">
        <is>
          <t xml:space="preserve">General 180 day transition; verify exact provision and Q01/Q10</t>
        </is>
      </c>
      <c r="H61" s="16" t="str">
        <v>P01</v>
      </c>
      <c r="I61" s="17" t="str">
        <v>Unresolved</v>
      </c>
      <c r="J61" s="17"/>
      <c r="K61" s="17"/>
      <c r="L61" s="17"/>
      <c r="M61" s="18"/>
      <c r="N61" s="17"/>
      <c r="O61" s="17"/>
    </row>
    <row r="62" ht="34" customHeight="1">
      <c r="A62" s="15" t="str">
        <v>PSC-1200.3</v>
      </c>
      <c r="B62" s="15" t="str">
        <v>PSC</v>
      </c>
      <c r="C62" s="15" t="str">
        <v>P01</v>
      </c>
      <c r="D62" s="15" t="str">
        <v>1200.3</v>
      </c>
      <c r="E62" s="15" t="str">
        <v>Cybersecurity Policy.</v>
      </c>
      <c r="F62" s="15" t="str">
        <v>Section heading/context</v>
      </c>
      <c r="G62" s="15" t="inlineStr">
        <is>
          <t xml:space="preserve">General 180 day transition; verify exact provision and Q01/Q10</t>
        </is>
      </c>
      <c r="H62" s="15" t="str">
        <v>P02</v>
      </c>
      <c r="I62" s="17" t="str">
        <v>Unresolved</v>
      </c>
      <c r="J62" s="17"/>
      <c r="K62" s="17"/>
      <c r="L62" s="17"/>
      <c r="M62" s="18"/>
      <c r="N62" s="17"/>
      <c r="O62" s="17"/>
    </row>
    <row r="63" ht="100" customHeight="1">
      <c r="A63" s="16" t="str">
        <v>PSC-1200.3(a)</v>
      </c>
      <c r="B63" s="16" t="str">
        <v>PSC</v>
      </c>
      <c r="C63" s="16" t="str">
        <v>P01</v>
      </c>
      <c r="D63" s="16" t="str">
        <v>1200.3(a)</v>
      </c>
      <c r="E63" s="16" t="str">
        <v>Each covered entity must implement and maintain a written cybersecurity policy or policies, approved by a senior officer, the covered entity’s board of directors (or an appropriate committee thereof) or equivalent governing body, setting forth the covered entity’s policies and procedures for the protection of its information technology and nonpublic information. The cybersecurity policy must be based on the covered entity’s risk assessment and must address the following areas to the extent applicable to the covered entity’s operations:</v>
      </c>
      <c r="F63" s="16" t="str">
        <v>Candidate duty; applicability unresolved</v>
      </c>
      <c r="G63" s="16" t="inlineStr">
        <is>
          <t xml:space="preserve">General 180 day transition; verify exact provision and Q01/Q10</t>
        </is>
      </c>
      <c r="H63" s="16" t="str">
        <v>P02</v>
      </c>
      <c r="I63" s="17" t="str">
        <v>Unresolved</v>
      </c>
      <c r="J63" s="17"/>
      <c r="K63" s="17"/>
      <c r="L63" s="17"/>
      <c r="M63" s="18"/>
      <c r="N63" s="17"/>
      <c r="O63" s="17"/>
    </row>
    <row r="64" ht="34" customHeight="1">
      <c r="A64" s="15" t="str">
        <v>PSC-1200.3(a)(1)</v>
      </c>
      <c r="B64" s="15" t="str">
        <v>PSC</v>
      </c>
      <c r="C64" s="15" t="str">
        <v>P01</v>
      </c>
      <c r="D64" s="15" t="str">
        <v>1200.3(a)(1)</v>
      </c>
      <c r="E64" s="15" t="str">
        <v>information security;</v>
      </c>
      <c r="F64" s="15" t="str">
        <v>Candidate duty; applicability unresolved</v>
      </c>
      <c r="G64" s="15" t="inlineStr">
        <is>
          <t xml:space="preserve">General 180 day transition; verify exact provision and Q01/Q10</t>
        </is>
      </c>
      <c r="H64" s="15" t="str">
        <v>P02</v>
      </c>
      <c r="I64" s="17" t="str">
        <v>Unresolved</v>
      </c>
      <c r="J64" s="17"/>
      <c r="K64" s="17"/>
      <c r="L64" s="17"/>
      <c r="M64" s="18"/>
      <c r="N64" s="17"/>
      <c r="O64" s="17"/>
    </row>
    <row r="65" ht="34" customHeight="1">
      <c r="A65" s="16" t="str">
        <v>PSC-1200.3(a)(2)</v>
      </c>
      <c r="B65" s="16" t="str">
        <v>PSC</v>
      </c>
      <c r="C65" s="16" t="str">
        <v>P01</v>
      </c>
      <c r="D65" s="16" t="str">
        <v>1200.3(a)(2)</v>
      </c>
      <c r="E65" s="16" t="str">
        <v>data governance and classification;</v>
      </c>
      <c r="F65" s="16" t="str">
        <v>Candidate duty; applicability unresolved</v>
      </c>
      <c r="G65" s="16" t="inlineStr">
        <is>
          <t xml:space="preserve">General 180 day transition; verify exact provision and Q01/Q10</t>
        </is>
      </c>
      <c r="H65" s="16" t="str">
        <v>P02</v>
      </c>
      <c r="I65" s="17" t="str">
        <v>Unresolved</v>
      </c>
      <c r="J65" s="17"/>
      <c r="K65" s="17"/>
      <c r="L65" s="17"/>
      <c r="M65" s="18"/>
      <c r="N65" s="17"/>
      <c r="O65" s="17"/>
    </row>
    <row r="66" ht="34" customHeight="1">
      <c r="A66" s="15" t="str">
        <v>PSC-1200.3(a)(3)</v>
      </c>
      <c r="B66" s="15" t="str">
        <v>PSC</v>
      </c>
      <c r="C66" s="15" t="str">
        <v>P01</v>
      </c>
      <c r="D66" s="15" t="str">
        <v>1200.3(a)(3)</v>
      </c>
      <c r="E66" s="15" t="str">
        <v>asset inventory and device management;</v>
      </c>
      <c r="F66" s="15" t="str">
        <v>Candidate duty; applicability unresolved</v>
      </c>
      <c r="G66" s="15" t="inlineStr">
        <is>
          <t xml:space="preserve">General 180 day transition; verify exact provision and Q01/Q10</t>
        </is>
      </c>
      <c r="H66" s="15" t="str">
        <v>P02</v>
      </c>
      <c r="I66" s="17" t="str">
        <v>Unresolved</v>
      </c>
      <c r="J66" s="17"/>
      <c r="K66" s="17"/>
      <c r="L66" s="17"/>
      <c r="M66" s="18"/>
      <c r="N66" s="17"/>
      <c r="O66" s="17"/>
    </row>
    <row r="67" ht="34" customHeight="1">
      <c r="A67" s="16" t="str">
        <v>PSC-1200.3(a)(4)</v>
      </c>
      <c r="B67" s="16" t="str">
        <v>PSC</v>
      </c>
      <c r="C67" s="16" t="str">
        <v>P01</v>
      </c>
      <c r="D67" s="16" t="str">
        <v>1200.3(a)(4)</v>
      </c>
      <c r="E67" s="16" t="str">
        <v>access controls and identity management;</v>
      </c>
      <c r="F67" s="16" t="str">
        <v>Candidate duty; applicability unresolved</v>
      </c>
      <c r="G67" s="16" t="inlineStr">
        <is>
          <t xml:space="preserve">General 180 day transition; verify exact provision and Q01/Q10</t>
        </is>
      </c>
      <c r="H67" s="16" t="str">
        <v>P02</v>
      </c>
      <c r="I67" s="17" t="str">
        <v>Unresolved</v>
      </c>
      <c r="J67" s="17"/>
      <c r="K67" s="17"/>
      <c r="L67" s="17"/>
      <c r="M67" s="18"/>
      <c r="N67" s="17"/>
      <c r="O67" s="17"/>
    </row>
    <row r="68" ht="34" customHeight="1">
      <c r="A68" s="15" t="str">
        <v>PSC-1200.3(a)(5)</v>
      </c>
      <c r="B68" s="15" t="str">
        <v>PSC</v>
      </c>
      <c r="C68" s="15" t="str">
        <v>P01</v>
      </c>
      <c r="D68" s="15" t="str">
        <v>1200.3(a)(5)</v>
      </c>
      <c r="E68" s="15" t="str">
        <v>business continuity and incident recovery planning and resources;</v>
      </c>
      <c r="F68" s="15" t="str">
        <v>Candidate duty; applicability unresolved</v>
      </c>
      <c r="G68" s="15" t="inlineStr">
        <is>
          <t xml:space="preserve">General 180 day transition; verify exact provision and Q01/Q10</t>
        </is>
      </c>
      <c r="H68" s="15" t="str">
        <v>P02</v>
      </c>
      <c r="I68" s="17" t="str">
        <v>Unresolved</v>
      </c>
      <c r="J68" s="17"/>
      <c r="K68" s="17"/>
      <c r="L68" s="17"/>
      <c r="M68" s="18"/>
      <c r="N68" s="17"/>
      <c r="O68" s="17"/>
    </row>
    <row r="69" ht="34" customHeight="1">
      <c r="A69" s="16" t="str">
        <v>PSC-1200.3(a)(6)</v>
      </c>
      <c r="B69" s="16" t="str">
        <v>PSC</v>
      </c>
      <c r="C69" s="16" t="str">
        <v>P01</v>
      </c>
      <c r="D69" s="16" t="str">
        <v>1200.3(a)(6)</v>
      </c>
      <c r="E69" s="16" t="str">
        <v>systems operations and availability concerns;</v>
      </c>
      <c r="F69" s="16" t="str">
        <v>Candidate duty; applicability unresolved</v>
      </c>
      <c r="G69" s="16" t="inlineStr">
        <is>
          <t xml:space="preserve">General 180 day transition; verify exact provision and Q01/Q10</t>
        </is>
      </c>
      <c r="H69" s="16" t="str">
        <v>P02</v>
      </c>
      <c r="I69" s="17" t="str">
        <v>Unresolved</v>
      </c>
      <c r="J69" s="17"/>
      <c r="K69" s="17"/>
      <c r="L69" s="17"/>
      <c r="M69" s="18"/>
      <c r="N69" s="17"/>
      <c r="O69" s="17"/>
    </row>
    <row r="70" ht="34" customHeight="1">
      <c r="A70" s="15" t="str">
        <v>PSC-1200.3(a)(7)</v>
      </c>
      <c r="B70" s="15" t="str">
        <v>PSC</v>
      </c>
      <c r="C70" s="15" t="str">
        <v>P01</v>
      </c>
      <c r="D70" s="15" t="str">
        <v>1200.3(a)(7)</v>
      </c>
      <c r="E70" s="15" t="str">
        <v>systems and network security;</v>
      </c>
      <c r="F70" s="15" t="str">
        <v>Candidate duty; applicability unresolved</v>
      </c>
      <c r="G70" s="15" t="inlineStr">
        <is>
          <t xml:space="preserve">General 180 day transition; verify exact provision and Q01/Q10</t>
        </is>
      </c>
      <c r="H70" s="15" t="str">
        <v>P02</v>
      </c>
      <c r="I70" s="17" t="str">
        <v>Unresolved</v>
      </c>
      <c r="J70" s="17"/>
      <c r="K70" s="17"/>
      <c r="L70" s="17"/>
      <c r="M70" s="18"/>
      <c r="N70" s="17"/>
      <c r="O70" s="17"/>
    </row>
    <row r="71" ht="34" customHeight="1">
      <c r="A71" s="16" t="str">
        <v>PSC-1200.3(a)(8)</v>
      </c>
      <c r="B71" s="16" t="str">
        <v>PSC</v>
      </c>
      <c r="C71" s="16" t="str">
        <v>P01</v>
      </c>
      <c r="D71" s="16" t="str">
        <v>1200.3(a)(8)</v>
      </c>
      <c r="E71" s="16" t="str">
        <v>systems and network monitoring;</v>
      </c>
      <c r="F71" s="16" t="str">
        <v>Candidate duty; applicability unresolved</v>
      </c>
      <c r="G71" s="16" t="inlineStr">
        <is>
          <t xml:space="preserve">General 180 day transition; verify exact provision and Q01/Q10</t>
        </is>
      </c>
      <c r="H71" s="16" t="str">
        <v>P02</v>
      </c>
      <c r="I71" s="17" t="str">
        <v>Unresolved</v>
      </c>
      <c r="J71" s="17"/>
      <c r="K71" s="17"/>
      <c r="L71" s="17"/>
      <c r="M71" s="18"/>
      <c r="N71" s="17"/>
      <c r="O71" s="17"/>
    </row>
    <row r="72" ht="34" customHeight="1">
      <c r="A72" s="15" t="str">
        <v>PSC-1200.3(a)(9)</v>
      </c>
      <c r="B72" s="15" t="str">
        <v>PSC</v>
      </c>
      <c r="C72" s="15" t="str">
        <v>P01</v>
      </c>
      <c r="D72" s="15" t="str">
        <v>1200.3(a)(9)</v>
      </c>
      <c r="E72" s="15" t="str">
        <v>systems and application development and quality assurance;</v>
      </c>
      <c r="F72" s="15" t="str">
        <v>Candidate duty; applicability unresolved</v>
      </c>
      <c r="G72" s="15" t="inlineStr">
        <is>
          <t xml:space="preserve">General 180 day transition; verify exact provision and Q01/Q10</t>
        </is>
      </c>
      <c r="H72" s="15" t="str">
        <v>P02</v>
      </c>
      <c r="I72" s="17" t="str">
        <v>Unresolved</v>
      </c>
      <c r="J72" s="17"/>
      <c r="K72" s="17"/>
      <c r="L72" s="17"/>
      <c r="M72" s="18"/>
      <c r="N72" s="17"/>
      <c r="O72" s="17"/>
    </row>
    <row r="73" ht="34" customHeight="1">
      <c r="A73" s="16" t="str">
        <v>PSC-1200.3(a)(10)</v>
      </c>
      <c r="B73" s="16" t="str">
        <v>PSC</v>
      </c>
      <c r="C73" s="16" t="str">
        <v>P01</v>
      </c>
      <c r="D73" s="16" t="str">
        <v>1200.3(a)(10)</v>
      </c>
      <c r="E73" s="16" t="str">
        <v>physical security and environmental controls;</v>
      </c>
      <c r="F73" s="16" t="str">
        <v>Candidate duty; applicability unresolved</v>
      </c>
      <c r="G73" s="16" t="inlineStr">
        <is>
          <t xml:space="preserve">General 180 day transition; verify exact provision and Q01/Q10</t>
        </is>
      </c>
      <c r="H73" s="16" t="str">
        <v>P02</v>
      </c>
      <c r="I73" s="17" t="str">
        <v>Unresolved</v>
      </c>
      <c r="J73" s="17"/>
      <c r="K73" s="17"/>
      <c r="L73" s="17"/>
      <c r="M73" s="18"/>
      <c r="N73" s="17"/>
      <c r="O73" s="17"/>
    </row>
    <row r="74" ht="34" customHeight="1">
      <c r="A74" s="15" t="str">
        <v>PSC-1200.3(a)(11)</v>
      </c>
      <c r="B74" s="15" t="str">
        <v>PSC</v>
      </c>
      <c r="C74" s="15" t="str">
        <v>P01</v>
      </c>
      <c r="D74" s="15" t="str">
        <v>1200.3(a)(11)</v>
      </c>
      <c r="E74" s="15" t="str">
        <v>a cybersecurity surveillance program;</v>
      </c>
      <c r="F74" s="15" t="str">
        <v>Candidate duty; applicability unresolved</v>
      </c>
      <c r="G74" s="15" t="inlineStr">
        <is>
          <t xml:space="preserve">General 180 day transition; verify exact provision and Q01/Q10</t>
        </is>
      </c>
      <c r="H74" s="15" t="str">
        <v>P02</v>
      </c>
      <c r="I74" s="17" t="str">
        <v>Unresolved</v>
      </c>
      <c r="J74" s="17"/>
      <c r="K74" s="17"/>
      <c r="L74" s="17"/>
      <c r="M74" s="18"/>
      <c r="N74" s="17"/>
      <c r="O74" s="17"/>
    </row>
    <row r="75" ht="34" customHeight="1">
      <c r="A75" s="16" t="str">
        <v>PSC-1200.3(a)(12)</v>
      </c>
      <c r="B75" s="16" t="str">
        <v>PSC</v>
      </c>
      <c r="C75" s="16" t="str">
        <v>P01</v>
      </c>
      <c r="D75" s="16" t="str">
        <v>1200.3(a)(12)</v>
      </c>
      <c r="E75" s="16" t="str">
        <v>customer data privacy;</v>
      </c>
      <c r="F75" s="16" t="str">
        <v>Candidate duty; applicability unresolved</v>
      </c>
      <c r="G75" s="16" t="inlineStr">
        <is>
          <t xml:space="preserve">General 180 day transition; verify exact provision and Q01/Q10</t>
        </is>
      </c>
      <c r="H75" s="16" t="str">
        <v>P02</v>
      </c>
      <c r="I75" s="17" t="str">
        <v>Unresolved</v>
      </c>
      <c r="J75" s="17"/>
      <c r="K75" s="17"/>
      <c r="L75" s="17"/>
      <c r="M75" s="18"/>
      <c r="N75" s="17"/>
      <c r="O75" s="17"/>
    </row>
    <row r="76" ht="34" customHeight="1">
      <c r="A76" s="15" t="str">
        <v>PSC-1200.3(a)(13)</v>
      </c>
      <c r="B76" s="15" t="str">
        <v>PSC</v>
      </c>
      <c r="C76" s="15" t="str">
        <v>P01</v>
      </c>
      <c r="D76" s="15" t="str">
        <v>1200.3(a)(13)</v>
      </c>
      <c r="E76" s="15" t="str">
        <v>the sufficiency of segregation of customer data from other business systems;</v>
      </c>
      <c r="F76" s="15" t="str">
        <v>Candidate duty; applicability unresolved</v>
      </c>
      <c r="G76" s="15" t="inlineStr">
        <is>
          <t xml:space="preserve">General 180 day transition; verify exact provision and Q01/Q10</t>
        </is>
      </c>
      <c r="H76" s="15" t="str">
        <v>P02</v>
      </c>
      <c r="I76" s="17" t="str">
        <v>Unresolved</v>
      </c>
      <c r="J76" s="17"/>
      <c r="K76" s="17"/>
      <c r="L76" s="17"/>
      <c r="M76" s="18"/>
      <c r="N76" s="17"/>
      <c r="O76" s="17"/>
    </row>
    <row r="77" ht="34" customHeight="1">
      <c r="A77" s="16" t="str">
        <v>PSC-1200.3(a)(14)</v>
      </c>
      <c r="B77" s="16" t="str">
        <v>PSC</v>
      </c>
      <c r="C77" s="16" t="str">
        <v>P01</v>
      </c>
      <c r="D77" s="16" t="str">
        <v>1200.3(a)(14)</v>
      </c>
      <c r="E77" s="16" t="str">
        <v>vendor and third party service provider management;</v>
      </c>
      <c r="F77" s="16" t="str">
        <v>Candidate duty; applicability unresolved</v>
      </c>
      <c r="G77" s="16" t="inlineStr">
        <is>
          <t xml:space="preserve">General 180 day transition; verify exact provision and Q01/Q10</t>
        </is>
      </c>
      <c r="H77" s="16" t="str">
        <v>P02</v>
      </c>
      <c r="I77" s="17" t="str">
        <v>Unresolved</v>
      </c>
      <c r="J77" s="17"/>
      <c r="K77" s="17"/>
      <c r="L77" s="17"/>
      <c r="M77" s="18"/>
      <c r="N77" s="17"/>
      <c r="O77" s="17"/>
    </row>
    <row r="78" ht="34" customHeight="1">
      <c r="A78" s="15" t="str">
        <v>PSC-1200.3(a)(16)</v>
      </c>
      <c r="B78" s="15" t="str">
        <v>PSC</v>
      </c>
      <c r="C78" s="15" t="str">
        <v>P01</v>
      </c>
      <c r="D78" s="15" t="str">
        <v>1200.3(a)(16)</v>
      </c>
      <c r="E78" s="15" t="str">
        <v>incident response; and</v>
      </c>
      <c r="F78" s="15" t="str">
        <v>Candidate duty; applicability unresolved</v>
      </c>
      <c r="G78" s="15" t="inlineStr">
        <is>
          <t xml:space="preserve">General 180 day transition; verify exact provision and Q01/Q10</t>
        </is>
      </c>
      <c r="H78" s="15" t="str">
        <v>P02</v>
      </c>
      <c r="I78" s="17" t="str">
        <v>Unresolved</v>
      </c>
      <c r="J78" s="17"/>
      <c r="K78" s="17"/>
      <c r="L78" s="17"/>
      <c r="M78" s="18"/>
      <c r="N78" s="17"/>
      <c r="O78" s="17"/>
    </row>
    <row r="79" ht="40" customHeight="1">
      <c r="A79" s="16" t="str">
        <v>PSC-1200.3(a)(17)</v>
      </c>
      <c r="B79" s="16" t="str">
        <v>PSC</v>
      </c>
      <c r="C79" s="16" t="str">
        <v>P01</v>
      </c>
      <c r="D79" s="16" t="str">
        <v>1200.3(a)(17)</v>
      </c>
      <c r="E79" s="16" t="str">
        <v>implementation of controls to allow segmentation of its information technology from its operational technology in the event of a cybersecurity incident.</v>
      </c>
      <c r="F79" s="16" t="str">
        <v>Candidate duty; applicability unresolved</v>
      </c>
      <c r="G79" s="16" t="inlineStr">
        <is>
          <t xml:space="preserve">General 180 day transition; verify exact provision and Q01/Q10</t>
        </is>
      </c>
      <c r="H79" s="16" t="str">
        <v>P02</v>
      </c>
      <c r="I79" s="17" t="str">
        <v>Unresolved</v>
      </c>
      <c r="J79" s="17"/>
      <c r="K79" s="17"/>
      <c r="L79" s="17"/>
      <c r="M79" s="18"/>
      <c r="N79" s="17"/>
      <c r="O79" s="17"/>
    </row>
    <row r="80" ht="55" customHeight="1">
      <c r="A80" s="15" t="str">
        <v>PSC-1200.3(b)</v>
      </c>
      <c r="B80" s="15" t="str">
        <v>PSC</v>
      </c>
      <c r="C80" s="15" t="str">
        <v>P01</v>
      </c>
      <c r="D80" s="15" t="str">
        <v>1200.3(b)</v>
      </c>
      <c r="E80" s="15" t="str">
        <v>All documentation and information relevant to the covered entity’s cybersecurity policy must be made available to the Director of the Department of Public Service’s Office of Resilience, Utility Security, Nuclear Affairs and Emergency Preparedness, or designee, within 10 calendar days of a request.</v>
      </c>
      <c r="F80" s="15" t="str">
        <v>Candidate duty; applicability unresolved</v>
      </c>
      <c r="G80" s="15" t="inlineStr">
        <is>
          <t xml:space="preserve">General 180 day transition; verify exact provision and Q01/Q10</t>
        </is>
      </c>
      <c r="H80" s="15" t="str">
        <v>P02</v>
      </c>
      <c r="I80" s="17" t="str">
        <v>Unresolved</v>
      </c>
      <c r="J80" s="17"/>
      <c r="K80" s="17"/>
      <c r="L80" s="17"/>
      <c r="M80" s="18"/>
      <c r="N80" s="17"/>
      <c r="O80" s="17"/>
    </row>
    <row r="81" ht="34" customHeight="1">
      <c r="A81" s="16" t="str">
        <v>PSC-1200.4</v>
      </c>
      <c r="B81" s="16" t="str">
        <v>PSC</v>
      </c>
      <c r="C81" s="16" t="str">
        <v>P01</v>
      </c>
      <c r="D81" s="16" t="str">
        <v>1200.4</v>
      </c>
      <c r="E81" s="16" t="str">
        <v>Chief Information Security Officer.</v>
      </c>
      <c r="F81" s="16" t="str">
        <v>Section heading/context</v>
      </c>
      <c r="G81" s="16" t="inlineStr">
        <is>
          <t xml:space="preserve">One year for 1200.4(b),.5,.9,.11,.12,.14(b); other subclauses differ</t>
        </is>
      </c>
      <c r="H81" s="16" t="str">
        <v>P01</v>
      </c>
      <c r="I81" s="17" t="str">
        <v>Unresolved</v>
      </c>
      <c r="J81" s="17"/>
      <c r="K81" s="17"/>
      <c r="L81" s="17"/>
      <c r="M81" s="18"/>
      <c r="N81" s="17"/>
      <c r="O81" s="17"/>
    </row>
    <row r="82" ht="85" customHeight="1">
      <c r="A82" s="15" t="str">
        <v>PSC-1200.4(a)</v>
      </c>
      <c r="B82" s="15" t="str">
        <v>PSC</v>
      </c>
      <c r="C82" s="15" t="str">
        <v>P01</v>
      </c>
      <c r="D82" s="15" t="str">
        <v>1200.4(a)</v>
      </c>
      <c r="E82" s="15" t="str">
        <v>Chief Information Security Officer. Each covered entity must designate a qualified individual responsible for overseeing and implementing the covered entity’s cybersecurity program and enforcing its cybersecurity policy (for purposes of this Part, “Chief Information Security Officer” or “CISO”). The CISO may be employed by the covered entity, one of its affiliates or a third party service provider. To the extent this requirement is met using a third party service provider or an affiliate, the covered entity must:</v>
      </c>
      <c r="F82" s="15" t="str">
        <v>Candidate duty; applicability unresolved</v>
      </c>
      <c r="G82" s="15" t="inlineStr">
        <is>
          <t xml:space="preserve">One year for 1200.4(b),.5,.9,.11,.12,.14(b); other subclauses differ</t>
        </is>
      </c>
      <c r="H82" s="15" t="str">
        <v>P01</v>
      </c>
      <c r="I82" s="17" t="str">
        <v>Unresolved</v>
      </c>
      <c r="J82" s="17"/>
      <c r="K82" s="17"/>
      <c r="L82" s="17"/>
      <c r="M82" s="18"/>
      <c r="N82" s="17"/>
      <c r="O82" s="17"/>
    </row>
    <row r="83" ht="34" customHeight="1">
      <c r="A83" s="16" t="str">
        <v>PSC-1200.4(a)(1)</v>
      </c>
      <c r="B83" s="16" t="str">
        <v>PSC</v>
      </c>
      <c r="C83" s="16" t="str">
        <v>P01</v>
      </c>
      <c r="D83" s="16" t="str">
        <v>1200.4(a)(1)</v>
      </c>
      <c r="E83" s="16" t="str">
        <v>retain responsibility for compliance with this Part;</v>
      </c>
      <c r="F83" s="16" t="str">
        <v>Candidate duty; applicability unresolved</v>
      </c>
      <c r="G83" s="16" t="inlineStr">
        <is>
          <t xml:space="preserve">One year for 1200.4(b),.5,.9,.11,.12,.14(b); other subclauses differ</t>
        </is>
      </c>
      <c r="H83" s="16" t="str">
        <v>P01</v>
      </c>
      <c r="I83" s="17" t="str">
        <v>Unresolved</v>
      </c>
      <c r="J83" s="17"/>
      <c r="K83" s="17"/>
      <c r="L83" s="17"/>
      <c r="M83" s="18"/>
      <c r="N83" s="17"/>
      <c r="O83" s="17"/>
    </row>
    <row r="84" ht="40" customHeight="1">
      <c r="A84" s="15" t="str">
        <v>PSC-1200.4(a)(2)</v>
      </c>
      <c r="B84" s="15" t="str">
        <v>PSC</v>
      </c>
      <c r="C84" s="15" t="str">
        <v>P01</v>
      </c>
      <c r="D84" s="15" t="str">
        <v>1200.4(a)(2)</v>
      </c>
      <c r="E84" s="15" t="str">
        <v>designate a senior member of the covered entity’s personnel responsible for direction and oversight of the third party service provider; and</v>
      </c>
      <c r="F84" s="15" t="str">
        <v>Candidate duty; applicability unresolved</v>
      </c>
      <c r="G84" s="15" t="inlineStr">
        <is>
          <t xml:space="preserve">One year for 1200.4(b),.5,.9,.11,.12,.14(b); other subclauses differ</t>
        </is>
      </c>
      <c r="H84" s="15" t="str">
        <v>P01</v>
      </c>
      <c r="I84" s="17" t="str">
        <v>Unresolved</v>
      </c>
      <c r="J84" s="17"/>
      <c r="K84" s="17"/>
      <c r="L84" s="17"/>
      <c r="M84" s="18"/>
      <c r="N84" s="17"/>
      <c r="O84" s="17"/>
    </row>
    <row r="85" ht="40" customHeight="1">
      <c r="A85" s="16" t="str">
        <v>PSC-1200.4(a)(3)</v>
      </c>
      <c r="B85" s="16" t="str">
        <v>PSC</v>
      </c>
      <c r="C85" s="16" t="str">
        <v>P01</v>
      </c>
      <c r="D85" s="16" t="str">
        <v>1200.4(a)(3)</v>
      </c>
      <c r="E85" s="16" t="str">
        <v>require the third party service provider to maintain a cybersecurity program that protects the covered entity in accordance with the requirements of this Part.</v>
      </c>
      <c r="F85" s="16" t="str">
        <v>Candidate duty; applicability unresolved</v>
      </c>
      <c r="G85" s="16" t="inlineStr">
        <is>
          <t xml:space="preserve">One year for 1200.4(b),.5,.9,.11,.12,.14(b); other subclauses differ</t>
        </is>
      </c>
      <c r="H85" s="16" t="str">
        <v>P01</v>
      </c>
      <c r="I85" s="17" t="str">
        <v>Unresolved</v>
      </c>
      <c r="J85" s="17"/>
      <c r="K85" s="17"/>
      <c r="L85" s="17"/>
      <c r="M85" s="18"/>
      <c r="N85" s="17"/>
      <c r="O85" s="17"/>
    </row>
    <row r="86" ht="85" customHeight="1">
      <c r="A86" s="15" t="str">
        <v>PSC-1200.4(b)</v>
      </c>
      <c r="B86" s="15" t="str">
        <v>PSC</v>
      </c>
      <c r="C86" s="15" t="str">
        <v>P01</v>
      </c>
      <c r="D86" s="15" t="str">
        <v>1200.4(b)</v>
      </c>
      <c r="E86" s="15" t="inlineStr">
        <is>
          <t xml:space="preserve">Report. At least yearly, the CISO of each covered entity must report in writing to the covered entity’s board of directors or equivalent governing body. If no such board of directors or equivalent governing body exists, such report must be timely presented to the senior officer of the covered entity responsible for the covered entity’s cybersecurity program. The CISO must report on the covered entity’s cybersecurity program and material cybersecurity risks. The CISO must consider to the extent applicable:</t>
        </is>
      </c>
      <c r="F86" s="15" t="str">
        <v>Candidate duty; applicability unresolved</v>
      </c>
      <c r="G86" s="15" t="inlineStr">
        <is>
          <t xml:space="preserve">One year for 1200.4(b),.5,.9,.11,.12,.14(b); other subclauses differ</t>
        </is>
      </c>
      <c r="H86" s="15" t="str">
        <v>P01</v>
      </c>
      <c r="I86" s="17" t="str">
        <v>Unresolved</v>
      </c>
      <c r="J86" s="17"/>
      <c r="K86" s="17"/>
      <c r="L86" s="17"/>
      <c r="M86" s="18"/>
      <c r="N86" s="17"/>
      <c r="O86" s="17"/>
    </row>
    <row r="87" ht="40" customHeight="1">
      <c r="A87" s="16" t="str">
        <v>PSC-1200.4(b)(1)</v>
      </c>
      <c r="B87" s="16" t="str">
        <v>PSC</v>
      </c>
      <c r="C87" s="16" t="str">
        <v>P01</v>
      </c>
      <c r="D87" s="16" t="str">
        <v>1200.4(b)(1)</v>
      </c>
      <c r="E87" s="16" t="str">
        <v>the confidentiality of nonpublic information and the integrity and security of the covered entity’s information technology;</v>
      </c>
      <c r="F87" s="16" t="str">
        <v>Candidate duty; applicability unresolved</v>
      </c>
      <c r="G87" s="16" t="inlineStr">
        <is>
          <t xml:space="preserve">One year for 1200.4(b),.5,.9,.11,.12,.14(b); other subclauses differ</t>
        </is>
      </c>
      <c r="H87" s="16" t="str">
        <v>P01</v>
      </c>
      <c r="I87" s="17" t="str">
        <v>Unresolved</v>
      </c>
      <c r="J87" s="17"/>
      <c r="K87" s="17"/>
      <c r="L87" s="17"/>
      <c r="M87" s="18"/>
      <c r="N87" s="17"/>
      <c r="O87" s="17"/>
    </row>
    <row r="88" ht="34" customHeight="1">
      <c r="A88" s="15" t="str">
        <v>PSC-1200.4(b)(2)</v>
      </c>
      <c r="B88" s="15" t="str">
        <v>PSC</v>
      </c>
      <c r="C88" s="15" t="str">
        <v>P01</v>
      </c>
      <c r="D88" s="15" t="str">
        <v>1200.4(b)(2)</v>
      </c>
      <c r="E88" s="15" t="str">
        <v>the covered entity’s cybersecurity policies and procedures;</v>
      </c>
      <c r="F88" s="15" t="str">
        <v>Candidate duty; applicability unresolved</v>
      </c>
      <c r="G88" s="15" t="inlineStr">
        <is>
          <t xml:space="preserve">One year for 1200.4(b),.5,.9,.11,.12,.14(b); other subclauses differ</t>
        </is>
      </c>
      <c r="H88" s="15" t="str">
        <v>P01</v>
      </c>
      <c r="I88" s="17" t="str">
        <v>Unresolved</v>
      </c>
      <c r="J88" s="17"/>
      <c r="K88" s="17"/>
      <c r="L88" s="17"/>
      <c r="M88" s="18"/>
      <c r="N88" s="17"/>
      <c r="O88" s="17"/>
    </row>
    <row r="89" ht="34" customHeight="1">
      <c r="A89" s="16" t="str">
        <v>PSC-1200.4(b)(3)</v>
      </c>
      <c r="B89" s="16" t="str">
        <v>PSC</v>
      </c>
      <c r="C89" s="16" t="str">
        <v>P01</v>
      </c>
      <c r="D89" s="16" t="str">
        <v>1200.4(b)(3)</v>
      </c>
      <c r="E89" s="16" t="str">
        <v>material cybersecurity risks to the covered entity;</v>
      </c>
      <c r="F89" s="16" t="str">
        <v>Candidate duty; applicability unresolved</v>
      </c>
      <c r="G89" s="16" t="inlineStr">
        <is>
          <t xml:space="preserve">One year for 1200.4(b),.5,.9,.11,.12,.14(b); other subclauses differ</t>
        </is>
      </c>
      <c r="H89" s="16" t="str">
        <v>P01</v>
      </c>
      <c r="I89" s="17" t="str">
        <v>Unresolved</v>
      </c>
      <c r="J89" s="17"/>
      <c r="K89" s="17"/>
      <c r="L89" s="17"/>
      <c r="M89" s="18"/>
      <c r="N89" s="17"/>
      <c r="O89" s="17"/>
    </row>
    <row r="90" ht="34" customHeight="1">
      <c r="A90" s="15" t="str">
        <v>PSC-1200.4(b)(4)</v>
      </c>
      <c r="B90" s="15" t="str">
        <v>PSC</v>
      </c>
      <c r="C90" s="15" t="str">
        <v>P01</v>
      </c>
      <c r="D90" s="15" t="str">
        <v>1200.4(b)(4)</v>
      </c>
      <c r="E90" s="15" t="str">
        <v>the overall effectiveness of the covered entity’s cybersecurity program; and</v>
      </c>
      <c r="F90" s="15" t="str">
        <v>Candidate duty; applicability unresolved</v>
      </c>
      <c r="G90" s="15" t="inlineStr">
        <is>
          <t xml:space="preserve">One year for 1200.4(b),.5,.9,.11,.12,.14(b); other subclauses differ</t>
        </is>
      </c>
      <c r="H90" s="15" t="str">
        <v>P01</v>
      </c>
      <c r="I90" s="17" t="str">
        <v>Unresolved</v>
      </c>
      <c r="J90" s="17"/>
      <c r="K90" s="17"/>
      <c r="L90" s="17"/>
      <c r="M90" s="18"/>
      <c r="N90" s="17"/>
      <c r="O90" s="17"/>
    </row>
    <row r="91" ht="34" customHeight="1">
      <c r="A91" s="16" t="str">
        <v>PSC-1200.4(b)(5)</v>
      </c>
      <c r="B91" s="16" t="str">
        <v>PSC</v>
      </c>
      <c r="C91" s="16" t="str">
        <v>P01</v>
      </c>
      <c r="D91" s="16" t="str">
        <v>1200.4(b)(5)</v>
      </c>
      <c r="E91" s="16" t="str">
        <v>cybersecurity incidents involving the covered entity during the time period addressed by the report.</v>
      </c>
      <c r="F91" s="16" t="str">
        <v>Candidate duty; applicability unresolved</v>
      </c>
      <c r="G91" s="16" t="inlineStr">
        <is>
          <t xml:space="preserve">One year for 1200.4(b),.5,.9,.11,.12,.14(b); other subclauses differ</t>
        </is>
      </c>
      <c r="H91" s="16" t="str">
        <v>P01</v>
      </c>
      <c r="I91" s="17" t="str">
        <v>Unresolved</v>
      </c>
      <c r="J91" s="17"/>
      <c r="K91" s="17"/>
      <c r="L91" s="17"/>
      <c r="M91" s="18"/>
      <c r="N91" s="17"/>
      <c r="O91" s="17"/>
    </row>
    <row r="92" ht="34" customHeight="1">
      <c r="A92" s="15" t="str">
        <v>PSC-1200.5</v>
      </c>
      <c r="B92" s="15" t="str">
        <v>PSC</v>
      </c>
      <c r="C92" s="15" t="str">
        <v>P01</v>
      </c>
      <c r="D92" s="15" t="str">
        <v>1200.5</v>
      </c>
      <c r="E92" s="15" t="str">
        <v>Continuous Monitoring, Penetration Testing and Vulnerability Assessments.</v>
      </c>
      <c r="F92" s="15" t="str">
        <v>Section heading/context</v>
      </c>
      <c r="G92" s="15" t="inlineStr">
        <is>
          <t xml:space="preserve">One year for 1200.4(b),.5,.9,.11,.12,.14(b); other subclauses differ</t>
        </is>
      </c>
      <c r="H92" s="15" t="str">
        <v>P03</v>
      </c>
      <c r="I92" s="17" t="str">
        <v>Unresolved</v>
      </c>
      <c r="J92" s="17"/>
      <c r="K92" s="17"/>
      <c r="L92" s="17"/>
      <c r="M92" s="18"/>
      <c r="N92" s="17"/>
      <c r="O92" s="17"/>
    </row>
    <row r="93" ht="100" customHeight="1">
      <c r="A93" s="16" t="str">
        <v>PSC-1200.5(a)</v>
      </c>
      <c r="B93" s="16" t="str">
        <v>PSC</v>
      </c>
      <c r="C93" s="16" t="str">
        <v>P01</v>
      </c>
      <c r="D93" s="16" t="str">
        <v>1200.5(a)</v>
      </c>
      <c r="E93" s="16" t="str">
        <v>The cybersecurity program for each covered entity must include monitoring and testing, developed in accordance with the covered entity’s risk assessment, designed to assess the effectiveness of the covered entity’s cybersecurity program. The monitoring and testing must include continuous monitoring or periodic penetration testing and vulnerability assessments. Absent effective continuous monitoring, or other systems to detect, on an ongoing basis, changes in information technology that may create or indicat e vulnerabilities, covered entities must conduct:</v>
      </c>
      <c r="F93" s="16" t="str">
        <v>Candidate duty; applicability unresolved</v>
      </c>
      <c r="G93" s="16" t="inlineStr">
        <is>
          <t xml:space="preserve">One year for 1200.4(b),.5,.9,.11,.12,.14(b); other subclauses differ</t>
        </is>
      </c>
      <c r="H93" s="16" t="str">
        <v>P03</v>
      </c>
      <c r="I93" s="17" t="str">
        <v>Unresolved</v>
      </c>
      <c r="J93" s="17"/>
      <c r="K93" s="17"/>
      <c r="L93" s="17"/>
      <c r="M93" s="18"/>
      <c r="N93" s="17"/>
      <c r="O93" s="17"/>
    </row>
    <row r="94" ht="40" customHeight="1">
      <c r="A94" s="15" t="str">
        <v>PSC-1200.5(a)(1)</v>
      </c>
      <c r="B94" s="15" t="str">
        <v>PSC</v>
      </c>
      <c r="C94" s="15" t="str">
        <v>P01</v>
      </c>
      <c r="D94" s="15" t="str">
        <v>1200.5(a)(1)</v>
      </c>
      <c r="E94" s="15" t="str">
        <v>penetration testing of the covered entity’s information technology based on relevant identified risks in accordance with the risk assessment at least every 12 months; and</v>
      </c>
      <c r="F94" s="15" t="str">
        <v>Candidate duty; applicability unresolved</v>
      </c>
      <c r="G94" s="15" t="inlineStr">
        <is>
          <t xml:space="preserve">One year for 1200.4(b),.5,.9,.11,.12,.14(b); other subclauses differ</t>
        </is>
      </c>
      <c r="H94" s="15" t="str">
        <v>P03</v>
      </c>
      <c r="I94" s="17" t="str">
        <v>Unresolved</v>
      </c>
      <c r="J94" s="17"/>
      <c r="K94" s="17"/>
      <c r="L94" s="17"/>
      <c r="M94" s="18"/>
      <c r="N94" s="17"/>
      <c r="O94" s="17"/>
    </row>
    <row r="95" ht="55" customHeight="1">
      <c r="A95" s="16" t="str">
        <v>PSC-1200.5(a)(2)</v>
      </c>
      <c r="B95" s="16" t="str">
        <v>PSC</v>
      </c>
      <c r="C95" s="16" t="str">
        <v>P01</v>
      </c>
      <c r="D95" s="16" t="str">
        <v>1200.5(a)(2)</v>
      </c>
      <c r="E95" s="16" t="str">
        <v>vulnerability assessments, including any systematic scans or reviews of information technology reasonably designed to identify publicly known cybersecurity vulnerabilities in the covered entity’s information Technology based on the Risk Assessment at least every six months.</v>
      </c>
      <c r="F95" s="16" t="str">
        <v>Candidate duty; applicability unresolved</v>
      </c>
      <c r="G95" s="16" t="inlineStr">
        <is>
          <t xml:space="preserve">One year for 1200.4(b),.5,.9,.11,.12,.14(b); other subclauses differ</t>
        </is>
      </c>
      <c r="H95" s="16" t="str">
        <v>P03</v>
      </c>
      <c r="I95" s="17" t="str">
        <v>Unresolved</v>
      </c>
      <c r="J95" s="17"/>
      <c r="K95" s="17"/>
      <c r="L95" s="17"/>
      <c r="M95" s="18"/>
      <c r="N95" s="17"/>
      <c r="O95" s="17"/>
    </row>
    <row r="96" ht="70" customHeight="1">
      <c r="A96" s="15" t="str">
        <v>PSC-1200.5(b)</v>
      </c>
      <c r="B96" s="15" t="str">
        <v>PSC</v>
      </c>
      <c r="C96" s="15" t="str">
        <v>P01</v>
      </c>
      <c r="D96" s="15" t="str">
        <v>1200.5(b)</v>
      </c>
      <c r="E96" s="15" t="str">
        <v>All documentation and information pertaining to a Covered Entity’s monitoring, testing, Penetration Testing, and vulnerability assessments must be made available to the Director of the Department of Public Service’s Office of Resilience, Utility Security, Nuclear Affairs and Emergency Preparedness, or designee, within 10 calendar days of a request.</v>
      </c>
      <c r="F96" s="15" t="str">
        <v>Candidate duty; applicability unresolved</v>
      </c>
      <c r="G96" s="15" t="inlineStr">
        <is>
          <t xml:space="preserve">One year for 1200.4(b),.5,.9,.11,.12,.14(b); other subclauses differ</t>
        </is>
      </c>
      <c r="H96" s="15" t="str">
        <v>P03</v>
      </c>
      <c r="I96" s="17" t="str">
        <v>Unresolved</v>
      </c>
      <c r="J96" s="17"/>
      <c r="K96" s="17"/>
      <c r="L96" s="17"/>
      <c r="M96" s="18"/>
      <c r="N96" s="17"/>
      <c r="O96" s="17"/>
    </row>
    <row r="97" ht="34" customHeight="1">
      <c r="A97" s="16" t="str">
        <v>PSC-1200.6(a)</v>
      </c>
      <c r="B97" s="16" t="str">
        <v>PSC</v>
      </c>
      <c r="C97" s="16" t="str">
        <v>P01</v>
      </c>
      <c r="D97" s="16" t="str">
        <v>1200.6(a)</v>
      </c>
      <c r="E97" s="16" t="str">
        <v>Each covered entity must securely maintain systems that:</v>
      </c>
      <c r="F97" s="16" t="str">
        <v>Candidate duty; applicability unresolved</v>
      </c>
      <c r="G97" s="16" t="inlineStr">
        <is>
          <t xml:space="preserve">18 months for 1200.6,.8,.13,.14(a),.15; other subclauses differ</t>
        </is>
      </c>
      <c r="H97" s="16" t="str">
        <v>C07</v>
      </c>
      <c r="I97" s="17" t="str">
        <v>Unresolved</v>
      </c>
      <c r="J97" s="17"/>
      <c r="K97" s="17"/>
      <c r="L97" s="17"/>
      <c r="M97" s="18"/>
      <c r="N97" s="17"/>
      <c r="O97" s="17"/>
    </row>
    <row r="98" ht="55" customHeight="1">
      <c r="A98" s="15" t="str">
        <v>PSC-1200.6(a)(1)</v>
      </c>
      <c r="B98" s="15" t="str">
        <v>PSC</v>
      </c>
      <c r="C98" s="15" t="str">
        <v>P01</v>
      </c>
      <c r="D98" s="15" t="str">
        <v>1200.6(a)(1)</v>
      </c>
      <c r="E98" s="15" t="str">
        <v>are designed to reconstruct material changes to information technology sufficient to reconstruct and restore normal operations of the covered entity at the time of a cybersecurity incident disrupting service; and</v>
      </c>
      <c r="F98" s="15" t="str">
        <v>Candidate duty; applicability unresolved</v>
      </c>
      <c r="G98" s="15" t="inlineStr">
        <is>
          <t xml:space="preserve">18 months for 1200.6,.8,.13,.14(a),.15; other subclauses differ</t>
        </is>
      </c>
      <c r="H98" s="15" t="str">
        <v>C07</v>
      </c>
      <c r="I98" s="17" t="str">
        <v>Unresolved</v>
      </c>
      <c r="J98" s="17"/>
      <c r="K98" s="17"/>
      <c r="L98" s="17"/>
      <c r="M98" s="18"/>
      <c r="N98" s="17"/>
      <c r="O98" s="17"/>
    </row>
    <row r="99" ht="40" customHeight="1">
      <c r="A99" s="16" t="str">
        <v>PSC-1200.6(a)(2)</v>
      </c>
      <c r="B99" s="16" t="str">
        <v>PSC</v>
      </c>
      <c r="C99" s="16" t="str">
        <v>P01</v>
      </c>
      <c r="D99" s="16" t="str">
        <v>1200.6(a)(2)</v>
      </c>
      <c r="E99" s="16" t="str">
        <v>include audit trails designed to detect and respond to cybersecurity incidents that have a reasonable likelihood of harming any part of the normal operations of the covered entity.</v>
      </c>
      <c r="F99" s="16" t="str">
        <v>Candidate duty; applicability unresolved</v>
      </c>
      <c r="G99" s="16" t="inlineStr">
        <is>
          <t xml:space="preserve">18 months for 1200.6,.8,.13,.14(a),.15; other subclauses differ</t>
        </is>
      </c>
      <c r="H99" s="16" t="str">
        <v>C07</v>
      </c>
      <c r="I99" s="17" t="str">
        <v>Unresolved</v>
      </c>
      <c r="J99" s="17"/>
      <c r="K99" s="17"/>
      <c r="L99" s="17"/>
      <c r="M99" s="18"/>
      <c r="N99" s="17"/>
      <c r="O99" s="17"/>
    </row>
    <row r="100" ht="40" customHeight="1">
      <c r="A100" s="15" t="str">
        <v>PSC-1200.6(b)</v>
      </c>
      <c r="B100" s="15" t="str">
        <v>PSC</v>
      </c>
      <c r="C100" s="15" t="str">
        <v>P01</v>
      </c>
      <c r="D100" s="15" t="str">
        <v>1200.6(b)</v>
      </c>
      <c r="E100" s="15" t="str">
        <v>Each covered entity must maintain audit trail records required by subdivision (a) of this section for not fewer than three years.</v>
      </c>
      <c r="F100" s="15" t="str">
        <v>Candidate duty; applicability unresolved</v>
      </c>
      <c r="G100" s="15" t="inlineStr">
        <is>
          <t xml:space="preserve">18 months for 1200.6,.8,.13,.14(a),.15; other subclauses differ</t>
        </is>
      </c>
      <c r="H100" s="15" t="str">
        <v>C07</v>
      </c>
      <c r="I100" s="17" t="str">
        <v>Unresolved</v>
      </c>
      <c r="J100" s="17"/>
      <c r="K100" s="17"/>
      <c r="L100" s="17"/>
      <c r="M100" s="18"/>
      <c r="N100" s="17"/>
      <c r="O100" s="17"/>
    </row>
    <row r="101" ht="34" customHeight="1">
      <c r="A101" s="16" t="str">
        <v>PSC-1200.7</v>
      </c>
      <c r="B101" s="16" t="str">
        <v>PSC</v>
      </c>
      <c r="C101" s="16" t="str">
        <v>P01</v>
      </c>
      <c r="D101" s="16" t="str">
        <v>1200.7</v>
      </c>
      <c r="E101" s="16" t="str">
        <v>Access Privileges.</v>
      </c>
      <c r="F101" s="16" t="str">
        <v>Section heading/context</v>
      </c>
      <c r="G101" s="16" t="inlineStr">
        <is>
          <t xml:space="preserve">General 180 day transition; verify exact provision and Q01/Q10</t>
        </is>
      </c>
      <c r="H101" s="16" t="str">
        <v>P04</v>
      </c>
      <c r="I101" s="17" t="str">
        <v>Unresolved</v>
      </c>
      <c r="J101" s="17"/>
      <c r="K101" s="17"/>
      <c r="L101" s="17"/>
      <c r="M101" s="18"/>
      <c r="N101" s="17"/>
      <c r="O101" s="17"/>
    </row>
    <row r="102" ht="55" customHeight="1">
      <c r="A102" s="15" t="str">
        <v>PSC-1200.7(a)</v>
      </c>
      <c r="B102" s="15" t="str">
        <v>PSC</v>
      </c>
      <c r="C102" s="15" t="str">
        <v>P01</v>
      </c>
      <c r="D102" s="15" t="str">
        <v>1200.7(a)</v>
      </c>
      <c r="E102" s="15" t="str">
        <v>As part of its cybersecurity program, each covered entity must limit user access privileges to information technology that provides access to nonpublic information and must review such access privileges yearly based on the covered entity’s risk assessment.</v>
      </c>
      <c r="F102" s="15" t="str">
        <v>Candidate duty; applicability unresolved</v>
      </c>
      <c r="G102" s="15" t="inlineStr">
        <is>
          <t xml:space="preserve">General 180 day transition; verify exact provision and Q01/Q10</t>
        </is>
      </c>
      <c r="H102" s="15" t="str">
        <v>P04</v>
      </c>
      <c r="I102" s="17" t="str">
        <v>Unresolved</v>
      </c>
      <c r="J102" s="17"/>
      <c r="K102" s="17"/>
      <c r="L102" s="17"/>
      <c r="M102" s="18"/>
      <c r="N102" s="17"/>
      <c r="O102" s="17"/>
    </row>
    <row r="103" ht="40" customHeight="1">
      <c r="A103" s="16" t="str">
        <v>PSC-1200.7(b)</v>
      </c>
      <c r="B103" s="16" t="str">
        <v>PSC</v>
      </c>
      <c r="C103" s="16" t="str">
        <v>P01</v>
      </c>
      <c r="D103" s="16" t="str">
        <v>1200.7(b)</v>
      </c>
      <c r="E103" s="16" t="str">
        <v>In assigning access privileges, user access privileges must be assigned according to the principle of least privilege.</v>
      </c>
      <c r="F103" s="16" t="str">
        <v>Candidate duty; applicability unresolved</v>
      </c>
      <c r="G103" s="16" t="inlineStr">
        <is>
          <t xml:space="preserve">General 180 day transition; verify exact provision and Q01/Q10</t>
        </is>
      </c>
      <c r="H103" s="16" t="str">
        <v>P04</v>
      </c>
      <c r="I103" s="17" t="str">
        <v>Unresolved</v>
      </c>
      <c r="J103" s="17"/>
      <c r="K103" s="17"/>
      <c r="L103" s="17"/>
      <c r="M103" s="18"/>
      <c r="N103" s="17"/>
      <c r="O103" s="17"/>
    </row>
    <row r="104" ht="55" customHeight="1">
      <c r="A104" s="15" t="str">
        <v>PSC-1200.7(c)</v>
      </c>
      <c r="B104" s="15" t="str">
        <v>PSC</v>
      </c>
      <c r="C104" s="15" t="str">
        <v>P01</v>
      </c>
      <c r="D104" s="15" t="str">
        <v>1200.7(c)</v>
      </c>
      <c r="E104" s="15" t="str">
        <v>Each covered entity must create a written policy to employ electronic masking of sensitive information, determining what information is masked for which authorized users according to the principle of least privilege.</v>
      </c>
      <c r="F104" s="15" t="str">
        <v>Candidate duty; applicability unresolved</v>
      </c>
      <c r="G104" s="15" t="inlineStr">
        <is>
          <t xml:space="preserve">General 180 day transition; verify exact provision and Q01/Q10</t>
        </is>
      </c>
      <c r="H104" s="15" t="str">
        <v>P04</v>
      </c>
      <c r="I104" s="17" t="str">
        <v>Unresolved</v>
      </c>
      <c r="J104" s="17"/>
      <c r="K104" s="17"/>
      <c r="L104" s="17"/>
      <c r="M104" s="18"/>
      <c r="N104" s="17"/>
      <c r="O104" s="17"/>
    </row>
    <row r="105" ht="34" customHeight="1">
      <c r="A105" s="16" t="str">
        <v>PSC-1200.8</v>
      </c>
      <c r="B105" s="16" t="str">
        <v>PSC</v>
      </c>
      <c r="C105" s="16" t="str">
        <v>P01</v>
      </c>
      <c r="D105" s="16" t="str">
        <v>1200.8</v>
      </c>
      <c r="E105" s="16" t="str">
        <v>Application Security.</v>
      </c>
      <c r="F105" s="16" t="str">
        <v>Section heading/context</v>
      </c>
      <c r="G105" s="16" t="inlineStr">
        <is>
          <t xml:space="preserve">18 months for 1200.6,.8,.13,.14(a),.15; other subclauses differ</t>
        </is>
      </c>
      <c r="H105" s="16" t="str">
        <v>P13</v>
      </c>
      <c r="I105" s="17" t="str">
        <v>Unresolved</v>
      </c>
      <c r="J105" s="17"/>
      <c r="K105" s="17"/>
      <c r="L105" s="17"/>
      <c r="M105" s="18"/>
      <c r="N105" s="17"/>
      <c r="O105" s="17"/>
    </row>
    <row r="106" ht="70" customHeight="1">
      <c r="A106" s="15" t="str">
        <v>PSC-1200.8(a)</v>
      </c>
      <c r="B106" s="15" t="str">
        <v>PSC</v>
      </c>
      <c r="C106" s="15" t="str">
        <v>P01</v>
      </c>
      <c r="D106" s="15" t="str">
        <v>1200.8(a)</v>
      </c>
      <c r="E106" s="15" t="str">
        <v>Each covered entity’s cybersecurity program must include written procedures, guidelines or standards designed to ensure the use of secure development practices for in -house developed applications utilized by the covered entity, and procedures for evaluating, assessing or testing the security of externally developed applications utilized by the covered entity within the context of the covered entity’s technology environment.</v>
      </c>
      <c r="F106" s="15" t="str">
        <v>Candidate duty; applicability unresolved</v>
      </c>
      <c r="G106" s="15" t="inlineStr">
        <is>
          <t xml:space="preserve">18 months for 1200.6,.8,.13,.14(a),.15; other subclauses differ</t>
        </is>
      </c>
      <c r="H106" s="15" t="str">
        <v>P13</v>
      </c>
      <c r="I106" s="17" t="str">
        <v>Unresolved</v>
      </c>
      <c r="J106" s="17"/>
      <c r="K106" s="17"/>
      <c r="L106" s="17"/>
      <c r="M106" s="18"/>
      <c r="N106" s="17"/>
      <c r="O106" s="17"/>
    </row>
    <row r="107" ht="40" customHeight="1">
      <c r="A107" s="16" t="str">
        <v>PSC-1200.8(b)</v>
      </c>
      <c r="B107" s="16" t="str">
        <v>PSC</v>
      </c>
      <c r="C107" s="16" t="str">
        <v>P01</v>
      </c>
      <c r="D107" s="16" t="str">
        <v>1200.8(b)</v>
      </c>
      <c r="E107" s="16" t="str">
        <v>All such procedures, guidelines or standards must be reviewed, assessed, and updated at least once every two years by the CISO (or a designee) of the covered entity.</v>
      </c>
      <c r="F107" s="16" t="str">
        <v>Candidate duty; applicability unresolved</v>
      </c>
      <c r="G107" s="16" t="inlineStr">
        <is>
          <t xml:space="preserve">18 months for 1200.6,.8,.13,.14(a),.15; other subclauses differ</t>
        </is>
      </c>
      <c r="H107" s="16" t="str">
        <v>P13</v>
      </c>
      <c r="I107" s="17" t="str">
        <v>Unresolved</v>
      </c>
      <c r="J107" s="17"/>
      <c r="K107" s="17"/>
      <c r="L107" s="17"/>
      <c r="M107" s="18"/>
      <c r="N107" s="17"/>
      <c r="O107" s="17"/>
    </row>
    <row r="108" ht="130" customHeight="1">
      <c r="A108" s="15" t="str">
        <v>PSC-1200.9(a)</v>
      </c>
      <c r="B108" s="15" t="str">
        <v>PSC</v>
      </c>
      <c r="C108" s="15" t="str">
        <v>P01</v>
      </c>
      <c r="D108" s="15" t="str">
        <v>1200.9(a)</v>
      </c>
      <c r="E108" s="15" t="str">
        <v>At least once every two years, each covered entity must conduct a risk assessment of the covered entity’s information technology sufficient to inform the design of the cybersecurity program required by section 1200.2 of this Part. Such risk assessment should be updated as reasonably necessary to address changes to the covered entity’s information technology, nonpublic information or business operations. The covered entity’s risk assessment should allow for revision of controls to respond to technological developments and evolving threa ts and should consider the particular risks of the covered entity’s business operations related to cybersecurity, nonpublic information collected or stored, information technology utilized and the availability and effectiveness of controls to protect nonpublic information and information technology.</v>
      </c>
      <c r="F108" s="15" t="str">
        <v>Candidate duty; applicability unresolved</v>
      </c>
      <c r="G108" s="15" t="inlineStr">
        <is>
          <t xml:space="preserve">One year for 1200.4(b),.5,.9,.11,.12,.14(b); other subclauses differ</t>
        </is>
      </c>
      <c r="H108" s="15" t="str">
        <v>P14</v>
      </c>
      <c r="I108" s="17" t="str">
        <v>Unresolved</v>
      </c>
      <c r="J108" s="17"/>
      <c r="K108" s="17"/>
      <c r="L108" s="17"/>
      <c r="M108" s="18"/>
      <c r="N108" s="17"/>
      <c r="O108" s="17"/>
    </row>
    <row r="109" ht="40" customHeight="1">
      <c r="A109" s="16" t="str">
        <v>PSC-1200.9(b)</v>
      </c>
      <c r="B109" s="16" t="str">
        <v>PSC</v>
      </c>
      <c r="C109" s="16" t="str">
        <v>P01</v>
      </c>
      <c r="D109" s="16" t="str">
        <v>1200.9(b)</v>
      </c>
      <c r="E109" s="16" t="str">
        <v>The risk assessment must be carried out in accordance with written policies and procedures and must be documented. Such policies and procedures must, at a minimum, include:</v>
      </c>
      <c r="F109" s="16" t="str">
        <v>Candidate duty; applicability unresolved</v>
      </c>
      <c r="G109" s="16" t="inlineStr">
        <is>
          <t xml:space="preserve">One year for 1200.4(b),.5,.9,.11,.12,.14(b); other subclauses differ</t>
        </is>
      </c>
      <c r="H109" s="16" t="str">
        <v>P14</v>
      </c>
      <c r="I109" s="17" t="str">
        <v>Unresolved</v>
      </c>
      <c r="J109" s="17"/>
      <c r="K109" s="17"/>
      <c r="L109" s="17"/>
      <c r="M109" s="18"/>
      <c r="N109" s="17"/>
      <c r="O109" s="17"/>
    </row>
    <row r="110" ht="40" customHeight="1">
      <c r="A110" s="15" t="str">
        <v>PSC-1200.9(b)(1)</v>
      </c>
      <c r="B110" s="15" t="str">
        <v>PSC</v>
      </c>
      <c r="C110" s="15" t="str">
        <v>P01</v>
      </c>
      <c r="D110" s="15" t="str">
        <v>1200.9(b)(1)</v>
      </c>
      <c r="E110" s="15" t="str">
        <v>criteria for the evaluation and categorization of identified cybersecurity risks or threats facing the covered entity;</v>
      </c>
      <c r="F110" s="15" t="str">
        <v>Candidate duty; applicability unresolved</v>
      </c>
      <c r="G110" s="15" t="inlineStr">
        <is>
          <t xml:space="preserve">One year for 1200.4(b),.5,.9,.11,.12,.14(b); other subclauses differ</t>
        </is>
      </c>
      <c r="H110" s="15" t="str">
        <v>P14</v>
      </c>
      <c r="I110" s="17" t="str">
        <v>Unresolved</v>
      </c>
      <c r="J110" s="17"/>
      <c r="K110" s="17"/>
      <c r="L110" s="17"/>
      <c r="M110" s="18"/>
      <c r="N110" s="17"/>
      <c r="O110" s="17"/>
    </row>
    <row r="111" ht="55" customHeight="1">
      <c r="A111" s="16" t="str">
        <v>PSC-1200.9(b)(2)</v>
      </c>
      <c r="B111" s="16" t="str">
        <v>PSC</v>
      </c>
      <c r="C111" s="16" t="str">
        <v>P01</v>
      </c>
      <c r="D111" s="16" t="str">
        <v>1200.9(b)(2)</v>
      </c>
      <c r="E111" s="16" t="str">
        <v>criteria for the assessment of the confidentiality, integrity, security, and availability of the covered entity’s information technology and nonpublic information, including the adequacy of existing controls in the context of identified risks; and</v>
      </c>
      <c r="F111" s="16" t="str">
        <v>Candidate duty; applicability unresolved</v>
      </c>
      <c r="G111" s="16" t="inlineStr">
        <is>
          <t xml:space="preserve">One year for 1200.4(b),.5,.9,.11,.12,.14(b); other subclauses differ</t>
        </is>
      </c>
      <c r="H111" s="16" t="str">
        <v>P14</v>
      </c>
      <c r="I111" s="17" t="str">
        <v>Unresolved</v>
      </c>
      <c r="J111" s="17"/>
      <c r="K111" s="17"/>
      <c r="L111" s="17"/>
      <c r="M111" s="18"/>
      <c r="N111" s="17"/>
      <c r="O111" s="17"/>
    </row>
    <row r="112" ht="40" customHeight="1">
      <c r="A112" s="15" t="str">
        <v>PSC-1200.9(b)(3)</v>
      </c>
      <c r="B112" s="15" t="str">
        <v>PSC</v>
      </c>
      <c r="C112" s="15" t="str">
        <v>P01</v>
      </c>
      <c r="D112" s="15" t="str">
        <v>1200.9(b)(3)</v>
      </c>
      <c r="E112" s="15" t="str">
        <v>requirements describing how identified risks will be mitigated or accepted based on the risk assessment and how the cybersecurity program will address the risks.</v>
      </c>
      <c r="F112" s="15" t="str">
        <v>Candidate duty; applicability unresolved</v>
      </c>
      <c r="G112" s="15" t="inlineStr">
        <is>
          <t xml:space="preserve">One year for 1200.4(b),.5,.9,.11,.12,.14(b); other subclauses differ</t>
        </is>
      </c>
      <c r="H112" s="15" t="str">
        <v>P14</v>
      </c>
      <c r="I112" s="17" t="str">
        <v>Unresolved</v>
      </c>
      <c r="J112" s="17"/>
      <c r="K112" s="17"/>
      <c r="L112" s="17"/>
      <c r="M112" s="18"/>
      <c r="N112" s="17"/>
      <c r="O112" s="17"/>
    </row>
    <row r="113" ht="55" customHeight="1">
      <c r="A113" s="16" t="str">
        <v>PSC-1200.9(c)</v>
      </c>
      <c r="B113" s="16" t="str">
        <v>PSC</v>
      </c>
      <c r="C113" s="16" t="str">
        <v>P01</v>
      </c>
      <c r="D113" s="16" t="str">
        <v>1200.9(c)</v>
      </c>
      <c r="E113" s="16" t="str">
        <v>All documentation and information relevant to the covered entity’s risk assessment must be made available to the Director of the Department of Public Service’s Office of Resilience, Utility Security, Nuclear Affairs and Emergency Preparedness, or designee, within 10 calendar days of a request.</v>
      </c>
      <c r="F113" s="16" t="str">
        <v>Candidate duty; applicability unresolved</v>
      </c>
      <c r="G113" s="16" t="inlineStr">
        <is>
          <t xml:space="preserve">One year for 1200.4(b),.5,.9,.11,.12,.14(b); other subclauses differ</t>
        </is>
      </c>
      <c r="H113" s="16" t="str">
        <v>P14</v>
      </c>
      <c r="I113" s="17" t="str">
        <v>Unresolved</v>
      </c>
      <c r="J113" s="17"/>
      <c r="K113" s="17"/>
      <c r="L113" s="17"/>
      <c r="M113" s="18"/>
      <c r="N113" s="17"/>
      <c r="O113" s="17"/>
    </row>
    <row r="114" ht="34" customHeight="1">
      <c r="A114" s="15" t="str">
        <v>PSC-1200.10</v>
      </c>
      <c r="B114" s="15" t="str">
        <v>PSC</v>
      </c>
      <c r="C114" s="15" t="str">
        <v>P01</v>
      </c>
      <c r="D114" s="15" t="str">
        <v>1200.10</v>
      </c>
      <c r="E114" s="15" t="str">
        <v>Cybersecurity Personnel and Intelligence.</v>
      </c>
      <c r="F114" s="15" t="str">
        <v>Section heading/context</v>
      </c>
      <c r="G114" s="15" t="inlineStr">
        <is>
          <t xml:space="preserve">General 180 day transition; verify exact provision and Q01/Q10</t>
        </is>
      </c>
      <c r="H114" s="15" t="str">
        <v>P15</v>
      </c>
      <c r="I114" s="17" t="str">
        <v>Unresolved</v>
      </c>
      <c r="J114" s="17"/>
      <c r="K114" s="17"/>
      <c r="L114" s="17"/>
      <c r="M114" s="18"/>
      <c r="N114" s="17"/>
      <c r="O114" s="17"/>
    </row>
    <row r="115" ht="40" customHeight="1">
      <c r="A115" s="16" t="str">
        <v>PSC-1200.10(a)</v>
      </c>
      <c r="B115" s="16" t="str">
        <v>PSC</v>
      </c>
      <c r="C115" s="16" t="str">
        <v>P01</v>
      </c>
      <c r="D115" s="16" t="str">
        <v>1200.10(a)</v>
      </c>
      <c r="E115" s="16" t="str">
        <v>Cybersecurity Personnel and Intelligence. In addition to the requirements set forth in section 1200.4(a) of this Part, each covered entity must:</v>
      </c>
      <c r="F115" s="16" t="str">
        <v>Candidate duty; applicability unresolved</v>
      </c>
      <c r="G115" s="16" t="inlineStr">
        <is>
          <t xml:space="preserve">General 180 day transition; verify exact provision and Q01/Q10</t>
        </is>
      </c>
      <c r="H115" s="16" t="str">
        <v>P15</v>
      </c>
      <c r="I115" s="17" t="str">
        <v>Unresolved</v>
      </c>
      <c r="J115" s="17"/>
      <c r="K115" s="17"/>
      <c r="L115" s="17"/>
      <c r="M115" s="18"/>
      <c r="N115" s="17"/>
      <c r="O115" s="17"/>
    </row>
    <row r="116" ht="55" customHeight="1">
      <c r="A116" s="15" t="str">
        <v>PSC-1200.10(a)(1)</v>
      </c>
      <c r="B116" s="15" t="str">
        <v>PSC</v>
      </c>
      <c r="C116" s="15" t="str">
        <v>P01</v>
      </c>
      <c r="D116" s="15" t="str">
        <v>1200.10(a)(1)</v>
      </c>
      <c r="E116" s="15" t="str">
        <v>utilize qualified cybersecurity personnel of the covered entity, an affiliate or a third party service provider sufficient to manage the covered entity’s cybersecurity risks and to perform or oversee the performance of the core cybersecurity functions specified in section 1200.2(b)(1)-(6) of this Part;</v>
      </c>
      <c r="F116" s="15" t="str">
        <v>Candidate duty; applicability unresolved</v>
      </c>
      <c r="G116" s="15" t="inlineStr">
        <is>
          <t xml:space="preserve">General 180 day transition; verify exact provision and Q01/Q10</t>
        </is>
      </c>
      <c r="H116" s="15" t="str">
        <v>P15</v>
      </c>
      <c r="I116" s="17" t="str">
        <v>Unresolved</v>
      </c>
      <c r="J116" s="17"/>
      <c r="K116" s="17"/>
      <c r="L116" s="17"/>
      <c r="M116" s="18"/>
      <c r="N116" s="17"/>
      <c r="O116" s="17"/>
    </row>
    <row r="117" ht="40" customHeight="1">
      <c r="A117" s="16" t="str">
        <v>PSC-1200.10(a)(2)</v>
      </c>
      <c r="B117" s="16" t="str">
        <v>PSC</v>
      </c>
      <c r="C117" s="16" t="str">
        <v>P01</v>
      </c>
      <c r="D117" s="16" t="str">
        <v>1200.10(a)(2)</v>
      </c>
      <c r="E117" s="16" t="str">
        <v>provide cybersecurity personnel with cybersecurity updates and training sufficient to address relevant cybersecurity risks; and</v>
      </c>
      <c r="F117" s="16" t="str">
        <v>Candidate duty; applicability unresolved</v>
      </c>
      <c r="G117" s="16" t="inlineStr">
        <is>
          <t xml:space="preserve">General 180 day transition; verify exact provision and Q01/Q10</t>
        </is>
      </c>
      <c r="H117" s="16" t="str">
        <v>P15</v>
      </c>
      <c r="I117" s="17" t="str">
        <v>Unresolved</v>
      </c>
      <c r="J117" s="17"/>
      <c r="K117" s="17"/>
      <c r="L117" s="17"/>
      <c r="M117" s="18"/>
      <c r="N117" s="17"/>
      <c r="O117" s="17"/>
    </row>
    <row r="118" ht="40" customHeight="1">
      <c r="A118" s="15" t="str">
        <v>PSC-1200.10(a)(3)</v>
      </c>
      <c r="B118" s="15" t="str">
        <v>PSC</v>
      </c>
      <c r="C118" s="15" t="str">
        <v>P01</v>
      </c>
      <c r="D118" s="15" t="str">
        <v>1200.10(a)(3)</v>
      </c>
      <c r="E118" s="15" t="str">
        <v>verify that key cybersecurity personnel take steps to maintain current knowledge of changing cybersecurity threats and countermeasures.</v>
      </c>
      <c r="F118" s="15" t="str">
        <v>Candidate duty; applicability unresolved</v>
      </c>
      <c r="G118" s="15" t="inlineStr">
        <is>
          <t xml:space="preserve">General 180 day transition; verify exact provision and Q01/Q10</t>
        </is>
      </c>
      <c r="H118" s="15" t="str">
        <v>P15</v>
      </c>
      <c r="I118" s="17" t="str">
        <v>Unresolved</v>
      </c>
      <c r="J118" s="17"/>
      <c r="K118" s="17"/>
      <c r="L118" s="17"/>
      <c r="M118" s="18"/>
      <c r="N118" s="17"/>
      <c r="O118" s="17"/>
    </row>
    <row r="119" ht="40" customHeight="1">
      <c r="A119" s="16" t="str">
        <v>PSC-1200.10(b)</v>
      </c>
      <c r="B119" s="16" t="str">
        <v>PSC</v>
      </c>
      <c r="C119" s="16" t="str">
        <v>P01</v>
      </c>
      <c r="D119" s="16" t="str">
        <v>1200.10(b)</v>
      </c>
      <c r="E119" s="16" t="str">
        <v>A covered entity may choose to utilize a qualified third party service provider to assist in complying with the requirements set forth in this Part, subject to the requirements set forth in section 1200.11 of this Part.</v>
      </c>
      <c r="F119" s="16" t="str">
        <v>Candidate duty; applicability unresolved</v>
      </c>
      <c r="G119" s="16" t="inlineStr">
        <is>
          <t xml:space="preserve">General 180 day transition; verify exact provision and Q01/Q10</t>
        </is>
      </c>
      <c r="H119" s="16" t="str">
        <v>P15</v>
      </c>
      <c r="I119" s="17" t="str">
        <v>Unresolved</v>
      </c>
      <c r="J119" s="17"/>
      <c r="K119" s="17"/>
      <c r="L119" s="17"/>
      <c r="M119" s="18"/>
      <c r="N119" s="17"/>
      <c r="O119" s="17"/>
    </row>
    <row r="120" ht="34" customHeight="1">
      <c r="A120" s="15" t="str">
        <v>PSC-1200.11</v>
      </c>
      <c r="B120" s="15" t="str">
        <v>PSC</v>
      </c>
      <c r="C120" s="15" t="str">
        <v>P01</v>
      </c>
      <c r="D120" s="15" t="str">
        <v>1200.11</v>
      </c>
      <c r="E120" s="15" t="str">
        <v>Third Party and Affiliate Service Provider Security Policy.</v>
      </c>
      <c r="F120" s="15" t="str">
        <v>Section heading/context</v>
      </c>
      <c r="G120" s="15" t="inlineStr">
        <is>
          <t xml:space="preserve">One year for 1200.4(b),.5,.9,.11,.12,.14(b); other subclauses differ</t>
        </is>
      </c>
      <c r="H120" s="15" t="str">
        <v>P06,P09</v>
      </c>
      <c r="I120" s="17" t="str">
        <v>Unresolved</v>
      </c>
      <c r="J120" s="17"/>
      <c r="K120" s="17"/>
      <c r="L120" s="17"/>
      <c r="M120" s="18"/>
      <c r="N120" s="17"/>
      <c r="O120" s="17"/>
    </row>
    <row r="121" ht="70" customHeight="1">
      <c r="A121" s="16" t="str">
        <v>PSC-1200.11(a)</v>
      </c>
      <c r="B121" s="16" t="str">
        <v>PSC</v>
      </c>
      <c r="C121" s="16" t="str">
        <v>P01</v>
      </c>
      <c r="D121" s="16" t="str">
        <v>1200.11(a)</v>
      </c>
      <c r="E121" s="16" t="str">
        <v>Each covered entity must implement written policies and procedures designed to ensure the security of information technology and nonpublic information that are accessible to, or held by, third party service providers or affiliates. Such policies and procedures should be based on the risk assessment of the covered entity and must address to the extent applicable:</v>
      </c>
      <c r="F121" s="16" t="str">
        <v>Candidate duty; applicability unresolved</v>
      </c>
      <c r="G121" s="16" t="inlineStr">
        <is>
          <t xml:space="preserve">One year for 1200.4(b),.5,.9,.11,.12,.14(b); other subclauses differ</t>
        </is>
      </c>
      <c r="H121" s="16" t="str">
        <v>P06,P09</v>
      </c>
      <c r="I121" s="17" t="str">
        <v>Unresolved</v>
      </c>
      <c r="J121" s="17"/>
      <c r="K121" s="17"/>
      <c r="L121" s="17"/>
      <c r="M121" s="18"/>
      <c r="N121" s="17"/>
      <c r="O121" s="17"/>
    </row>
    <row r="122" ht="34" customHeight="1">
      <c r="A122" s="15" t="str">
        <v>PSC-1200.11(a)(1)</v>
      </c>
      <c r="B122" s="15" t="str">
        <v>PSC</v>
      </c>
      <c r="C122" s="15" t="str">
        <v>P01</v>
      </c>
      <c r="D122" s="15" t="str">
        <v>1200.11(a)(1)</v>
      </c>
      <c r="E122" s="15" t="str">
        <v>the identification and risk assessment of third party service providers and affiliates;</v>
      </c>
      <c r="F122" s="15" t="str">
        <v>Candidate duty; applicability unresolved</v>
      </c>
      <c r="G122" s="15" t="inlineStr">
        <is>
          <t xml:space="preserve">One year for 1200.4(b),.5,.9,.11,.12,.14(b); other subclauses differ</t>
        </is>
      </c>
      <c r="H122" s="15" t="str">
        <v>P06,P09</v>
      </c>
      <c r="I122" s="17" t="str">
        <v>Unresolved</v>
      </c>
      <c r="J122" s="17"/>
      <c r="K122" s="17"/>
      <c r="L122" s="17"/>
      <c r="M122" s="18"/>
      <c r="N122" s="17"/>
      <c r="O122" s="17"/>
    </row>
    <row r="123" ht="40" customHeight="1">
      <c r="A123" s="16" t="str">
        <v>PSC-1200.11(a)(2)</v>
      </c>
      <c r="B123" s="16" t="str">
        <v>PSC</v>
      </c>
      <c r="C123" s="16" t="str">
        <v>P01</v>
      </c>
      <c r="D123" s="16" t="str">
        <v>1200.11(a)(2)</v>
      </c>
      <c r="E123" s="16" t="str">
        <v>minimum cybersecurity practices required to be met by such third party service providers or affiliates in order for them to access the information technology or nonpublic information of a covered entity; and</v>
      </c>
      <c r="F123" s="16" t="str">
        <v>Candidate duty; applicability unresolved</v>
      </c>
      <c r="G123" s="16" t="inlineStr">
        <is>
          <t xml:space="preserve">One year for 1200.4(b),.5,.9,.11,.12,.14(b); other subclauses differ</t>
        </is>
      </c>
      <c r="H123" s="16" t="str">
        <v>P06,P09</v>
      </c>
      <c r="I123" s="17" t="str">
        <v>Unresolved</v>
      </c>
      <c r="J123" s="17"/>
      <c r="K123" s="17"/>
      <c r="L123" s="17"/>
      <c r="M123" s="18"/>
      <c r="N123" s="17"/>
      <c r="O123" s="17"/>
    </row>
    <row r="124" ht="40" customHeight="1">
      <c r="A124" s="15" t="str">
        <v>PSC-1200.11(a)(3)</v>
      </c>
      <c r="B124" s="15" t="str">
        <v>PSC</v>
      </c>
      <c r="C124" s="15" t="str">
        <v>P01</v>
      </c>
      <c r="D124" s="15" t="str">
        <v>1200.11(a)(3)</v>
      </c>
      <c r="E124" s="15" t="str">
        <v>due diligence processes used to evaluate the adequacy of cybersecurity practices of such third party service providers or affiliates.</v>
      </c>
      <c r="F124" s="15" t="str">
        <v>Candidate duty; applicability unresolved</v>
      </c>
      <c r="G124" s="15" t="inlineStr">
        <is>
          <t xml:space="preserve">One year for 1200.4(b),.5,.9,.11,.12,.14(b); other subclauses differ</t>
        </is>
      </c>
      <c r="H124" s="15" t="str">
        <v>P06,P09</v>
      </c>
      <c r="I124" s="17" t="str">
        <v>Unresolved</v>
      </c>
      <c r="J124" s="17"/>
      <c r="K124" s="17"/>
      <c r="L124" s="17"/>
      <c r="M124" s="18"/>
      <c r="N124" s="17"/>
      <c r="O124" s="17"/>
    </row>
    <row r="125" ht="40" customHeight="1">
      <c r="A125" s="16" t="str">
        <v>PSC-1200.11(b)</v>
      </c>
      <c r="B125" s="16" t="str">
        <v>PSC</v>
      </c>
      <c r="C125" s="16" t="str">
        <v>P01</v>
      </c>
      <c r="D125" s="16" t="str">
        <v>1200.11(b)</v>
      </c>
      <c r="E125" s="16" t="str">
        <v>Such policies and procedures must be reassessed every two years based on the risk such third party service providers or affiliates present and the continued adequacy of their cybersecurity practices.</v>
      </c>
      <c r="F125" s="16" t="str">
        <v>Candidate duty; applicability unresolved</v>
      </c>
      <c r="G125" s="16" t="inlineStr">
        <is>
          <t xml:space="preserve">One year for 1200.4(b),.5,.9,.11,.12,.14(b); other subclauses differ</t>
        </is>
      </c>
      <c r="H125" s="16" t="str">
        <v>P06,P09</v>
      </c>
      <c r="I125" s="17" t="str">
        <v>Unresolved</v>
      </c>
      <c r="J125" s="17"/>
      <c r="K125" s="17"/>
      <c r="L125" s="17"/>
      <c r="M125" s="18"/>
      <c r="N125" s="17"/>
      <c r="O125" s="17"/>
    </row>
    <row r="126" ht="55" customHeight="1">
      <c r="A126" s="15" t="str">
        <v>PSC-1200.11(c)</v>
      </c>
      <c r="B126" s="15" t="str">
        <v>PSC</v>
      </c>
      <c r="C126" s="15" t="str">
        <v>P01</v>
      </c>
      <c r="D126" s="15" t="str">
        <v>1200.11(c)</v>
      </c>
      <c r="E126" s="15" t="str">
        <v>Such policies and procedures must include relevant guidelines for due diligence and/or contractual protections relating to third party service providers or affiliates including, to the extent applicable, guidelines addressing:</v>
      </c>
      <c r="F126" s="15" t="str">
        <v>Candidate duty; applicability unresolved</v>
      </c>
      <c r="G126" s="15" t="inlineStr">
        <is>
          <t xml:space="preserve">One year for 1200.4(b),.5,.9,.11,.12,.14(b); other subclauses differ</t>
        </is>
      </c>
      <c r="H126" s="15" t="str">
        <v>P06,P09</v>
      </c>
      <c r="I126" s="17" t="str">
        <v>Unresolved</v>
      </c>
      <c r="J126" s="17"/>
      <c r="K126" s="17"/>
      <c r="L126" s="17"/>
      <c r="M126" s="18"/>
      <c r="N126" s="17"/>
      <c r="O126" s="17"/>
    </row>
    <row r="127" ht="55" customHeight="1">
      <c r="A127" s="16" t="str">
        <v>PSC-1200.11(c)(1)</v>
      </c>
      <c r="B127" s="16" t="str">
        <v>PSC</v>
      </c>
      <c r="C127" s="16" t="str">
        <v>P01</v>
      </c>
      <c r="D127" s="16" t="str">
        <v>1200.11(c)(1)</v>
      </c>
      <c r="E127" s="16" t="str">
        <v>the third party service provider or affiliate’s policies and procedures for access controls, including its use of multi -factor authentication as required by section 1200.12 of this Part, to limit access to relevant information technology and nonpublic information;</v>
      </c>
      <c r="F127" s="16" t="str">
        <v>Candidate duty; applicability unresolved</v>
      </c>
      <c r="G127" s="16" t="inlineStr">
        <is>
          <t xml:space="preserve">One year for 1200.4(b),.5,.9,.11,.12,.14(b); other subclauses differ</t>
        </is>
      </c>
      <c r="H127" s="16" t="str">
        <v>P06,P09</v>
      </c>
      <c r="I127" s="17" t="str">
        <v>Unresolved</v>
      </c>
      <c r="J127" s="17"/>
      <c r="K127" s="17"/>
      <c r="L127" s="17"/>
      <c r="M127" s="18"/>
      <c r="N127" s="17"/>
      <c r="O127" s="17"/>
    </row>
    <row r="128" ht="40" customHeight="1">
      <c r="A128" s="15" t="str">
        <v>PSC-1200.11(c)(2)</v>
      </c>
      <c r="B128" s="15" t="str">
        <v>PSC</v>
      </c>
      <c r="C128" s="15" t="str">
        <v>P01</v>
      </c>
      <c r="D128" s="15" t="str">
        <v>1200.11(c)(2)</v>
      </c>
      <c r="E128" s="15" t="str">
        <v>the third party service provider or affiliate’s policies and procedures for use of encryption as required by section 1200.15 of this Part to protect nonpublic information in transit and at rest;</v>
      </c>
      <c r="F128" s="15" t="str">
        <v>Candidate duty; applicability unresolved</v>
      </c>
      <c r="G128" s="15" t="inlineStr">
        <is>
          <t xml:space="preserve">One year for 1200.4(b),.5,.9,.11,.12,.14(b); other subclauses differ</t>
        </is>
      </c>
      <c r="H128" s="15" t="str">
        <v>P06,P09</v>
      </c>
      <c r="I128" s="17" t="str">
        <v>Unresolved</v>
      </c>
      <c r="J128" s="17"/>
      <c r="K128" s="17"/>
      <c r="L128" s="17"/>
      <c r="M128" s="18"/>
      <c r="N128" s="17"/>
      <c r="O128" s="17"/>
    </row>
    <row r="129" ht="55" customHeight="1">
      <c r="A129" s="16" t="str">
        <v>PSC-1200.11(c)(3)</v>
      </c>
      <c r="B129" s="16" t="str">
        <v>PSC</v>
      </c>
      <c r="C129" s="16" t="str">
        <v>P01</v>
      </c>
      <c r="D129" s="16" t="str">
        <v>1200.11(c)(3)</v>
      </c>
      <c r="E129" s="16" t="str">
        <v>notice to be provided to the covered entity in the event of a cybersecurity incident directly impacting the covered entity’s information technology or the covered entity’s nonpublic information being held by the third party service provider or affiliate; and</v>
      </c>
      <c r="F129" s="16" t="str">
        <v>Candidate duty; applicability unresolved</v>
      </c>
      <c r="G129" s="16" t="inlineStr">
        <is>
          <t xml:space="preserve">One year for 1200.4(b),.5,.9,.11,.12,.14(b); other subclauses differ</t>
        </is>
      </c>
      <c r="H129" s="16" t="str">
        <v>P06,P09</v>
      </c>
      <c r="I129" s="17" t="str">
        <v>Unresolved</v>
      </c>
      <c r="J129" s="17"/>
      <c r="K129" s="17"/>
      <c r="L129" s="17"/>
      <c r="M129" s="18"/>
      <c r="N129" s="17"/>
      <c r="O129" s="17"/>
    </row>
    <row r="130" ht="55" customHeight="1">
      <c r="A130" s="15" t="str">
        <v>PSC-1200.11(c)(4)</v>
      </c>
      <c r="B130" s="15" t="str">
        <v>PSC</v>
      </c>
      <c r="C130" s="15" t="str">
        <v>P01</v>
      </c>
      <c r="D130" s="15" t="str">
        <v>1200.11(c)(4)</v>
      </c>
      <c r="E130" s="15" t="str">
        <v>representations and warranties addressing the third party service provider or affiliate’s cybersecurity policies and procedures that relate to the security of the covered entity’s information technology or nonpublic information.</v>
      </c>
      <c r="F130" s="15" t="str">
        <v>Candidate duty; applicability unresolved</v>
      </c>
      <c r="G130" s="15" t="inlineStr">
        <is>
          <t xml:space="preserve">One year for 1200.4(b),.5,.9,.11,.12,.14(b); other subclauses differ</t>
        </is>
      </c>
      <c r="H130" s="15" t="str">
        <v>P06,P09</v>
      </c>
      <c r="I130" s="17" t="str">
        <v>Unresolved</v>
      </c>
      <c r="J130" s="17"/>
      <c r="K130" s="17"/>
      <c r="L130" s="17"/>
      <c r="M130" s="18"/>
      <c r="N130" s="17"/>
      <c r="O130" s="17"/>
    </row>
    <row r="131" ht="70" customHeight="1">
      <c r="A131" s="16" t="str">
        <v>PSC-1200.11(d)</v>
      </c>
      <c r="B131" s="16" t="str">
        <v>PSC</v>
      </c>
      <c r="C131" s="16" t="str">
        <v>P01</v>
      </c>
      <c r="D131" s="16" t="str">
        <v>1200.11(d)</v>
      </c>
      <c r="E131" s="16" t="str">
        <v>Limited Exception. An agent, employee, representative or designee of a covered entity who is itself a covered entity need not develop its own third party information security policy pursuant to this section if the agent, employee, representative or designe e follows the policy of the covered entity that is required to comply with this Part.</v>
      </c>
      <c r="F131" s="16" t="str">
        <v>Candidate duty; applicability unresolved</v>
      </c>
      <c r="G131" s="16" t="inlineStr">
        <is>
          <t xml:space="preserve">One year for 1200.4(b),.5,.9,.11,.12,.14(b); other subclauses differ</t>
        </is>
      </c>
      <c r="H131" s="16" t="str">
        <v>P06,P09</v>
      </c>
      <c r="I131" s="17" t="str">
        <v>Unresolved</v>
      </c>
      <c r="J131" s="17"/>
      <c r="K131" s="17"/>
      <c r="L131" s="17"/>
      <c r="M131" s="18"/>
      <c r="N131" s="17"/>
      <c r="O131" s="17"/>
    </row>
    <row r="132" ht="55" customHeight="1">
      <c r="A132" s="15" t="str">
        <v>PSC-1200.12(a)</v>
      </c>
      <c r="B132" s="15" t="str">
        <v>PSC</v>
      </c>
      <c r="C132" s="15" t="str">
        <v>P01</v>
      </c>
      <c r="D132" s="15" t="str">
        <v>1200.12(a)</v>
      </c>
      <c r="E132" s="15" t="inlineStr">
        <is>
          <t xml:space="preserve">MultiFactor Authentication. Based on its risk assessment, each covered entity must select access controls, which may include multi -factor authentication and/or risk- based authentication, to protect against unauthorized access to nonpublic information or information technology.</t>
        </is>
      </c>
      <c r="F132" s="15" t="str">
        <v>Candidate duty; applicability unresolved</v>
      </c>
      <c r="G132" s="15" t="inlineStr">
        <is>
          <t xml:space="preserve">One year for 1200.4(b),.5,.9,.11,.12,.14(b); other subclauses differ</t>
        </is>
      </c>
      <c r="H132" s="15" t="str">
        <v>P06</v>
      </c>
      <c r="I132" s="17" t="str">
        <v>Unresolved</v>
      </c>
      <c r="J132" s="17"/>
      <c r="K132" s="17"/>
      <c r="L132" s="17"/>
      <c r="M132" s="18"/>
      <c r="N132" s="17"/>
      <c r="O132" s="17"/>
    </row>
    <row r="133" ht="70" customHeight="1">
      <c r="A133" s="16" t="str">
        <v>PSC-1200.12(b)</v>
      </c>
      <c r="B133" s="16" t="str">
        <v>PSC</v>
      </c>
      <c r="C133" s="16" t="str">
        <v>P01</v>
      </c>
      <c r="D133" s="16" t="str">
        <v>1200.12(b)</v>
      </c>
      <c r="E133" s="16" t="inlineStr">
        <is>
          <t xml:space="preserve">Multifactor authentication must be utilized for any authorized user accessing the covered entity’s internal networks from an external network, such as that from a virtual private network, remote access, or remote desktop, unless the covered entity’s CISO (or designee) has approved in writing the use of reasonably equivalent or more secure access controls.</t>
        </is>
      </c>
      <c r="F133" s="16" t="str">
        <v>Candidate duty; applicability unresolved</v>
      </c>
      <c r="G133" s="16" t="inlineStr">
        <is>
          <t xml:space="preserve">One year for 1200.4(b),.5,.9,.11,.12,.14(b); other subclauses differ</t>
        </is>
      </c>
      <c r="H133" s="16" t="str">
        <v>P06</v>
      </c>
      <c r="I133" s="17" t="str">
        <v>Unresolved</v>
      </c>
      <c r="J133" s="17"/>
      <c r="K133" s="17"/>
      <c r="L133" s="17"/>
      <c r="M133" s="18"/>
      <c r="N133" s="17"/>
      <c r="O133" s="17"/>
    </row>
    <row r="134" ht="100" customHeight="1">
      <c r="A134" s="15" t="str">
        <v>PSC-1200.13</v>
      </c>
      <c r="B134" s="15" t="str">
        <v>PSC</v>
      </c>
      <c r="C134" s="15" t="str">
        <v>P01</v>
      </c>
      <c r="D134" s="15" t="str">
        <v>1200.13</v>
      </c>
      <c r="E134" s="15" t="str">
        <v>Limitations on Data Retention. As part of its cybersecurity program, each covered entity must include policies and procedures for the secure disposal on a periodic basis not exceeding once every three years of any nonpublic information identified in section 1200.1(i)(2)-(4) of this Part that is no longer necessary for business operations or for other legitimate business purposes of the covered entity, except where such information is otherwise required to be retained by law, order or regulation, or where targeted disposal is not reasonably feasible due to the manner in which the information is maintained.</v>
      </c>
      <c r="F134" s="15" t="str">
        <v>Candidate duty; applicability unresolved</v>
      </c>
      <c r="G134" s="15" t="inlineStr">
        <is>
          <t xml:space="preserve">18 months for 1200.6,.8,.13,.14(a),.15; other subclauses differ</t>
        </is>
      </c>
      <c r="H134" s="15" t="str">
        <v>C07</v>
      </c>
      <c r="I134" s="17" t="str">
        <v>Unresolved</v>
      </c>
      <c r="J134" s="17"/>
      <c r="K134" s="17"/>
      <c r="L134" s="17"/>
      <c r="M134" s="18"/>
      <c r="N134" s="17"/>
      <c r="O134" s="17"/>
    </row>
    <row r="135" ht="34" customHeight="1">
      <c r="A135" s="16" t="str">
        <v>PSC-1200.14</v>
      </c>
      <c r="B135" s="16" t="str">
        <v>PSC</v>
      </c>
      <c r="C135" s="16" t="str">
        <v>P01</v>
      </c>
      <c r="D135" s="16" t="str">
        <v>1200.14</v>
      </c>
      <c r="E135" s="16" t="str">
        <v>Training and Monitoring. As part of its cybersecurity program, each covered entity must:</v>
      </c>
      <c r="F135" s="16" t="str">
        <v>Candidate duty; applicability unresolved</v>
      </c>
      <c r="G135" s="16" t="inlineStr">
        <is>
          <t xml:space="preserve">18 months for 1200.6,.8,.13,.14(a),.15; other subclauses differ</t>
        </is>
      </c>
      <c r="H135" s="16" t="str">
        <v>P05</v>
      </c>
      <c r="I135" s="17" t="str">
        <v>Unresolved</v>
      </c>
      <c r="J135" s="17"/>
      <c r="K135" s="17"/>
      <c r="L135" s="17"/>
      <c r="M135" s="18"/>
      <c r="N135" s="17"/>
      <c r="O135" s="17"/>
    </row>
    <row r="136" ht="40" customHeight="1">
      <c r="A136" s="15" t="str">
        <v>PSC-1200.14(a)</v>
      </c>
      <c r="B136" s="15" t="str">
        <v>PSC</v>
      </c>
      <c r="C136" s="15" t="str">
        <v>P01</v>
      </c>
      <c r="D136" s="15" t="str">
        <v>1200.14(a)</v>
      </c>
      <c r="E136" s="15" t="inlineStr">
        <is>
          <t xml:space="preserve">implement risk based policies, procedures and controls designed to monitor the activity of authorized users and detect unauthorized access, use of or tampering with nonpublic information by such authorized users; and</t>
        </is>
      </c>
      <c r="F136" s="15" t="str">
        <v>Candidate duty; applicability unresolved</v>
      </c>
      <c r="G136" s="15" t="inlineStr">
        <is>
          <t xml:space="preserve">18 months for 1200.6,.8,.13,.14(a),.15; other subclauses differ</t>
        </is>
      </c>
      <c r="H136" s="15" t="str">
        <v>P05</v>
      </c>
      <c r="I136" s="17" t="str">
        <v>Unresolved</v>
      </c>
      <c r="J136" s="17"/>
      <c r="K136" s="17"/>
      <c r="L136" s="17"/>
      <c r="M136" s="18"/>
      <c r="N136" s="17"/>
      <c r="O136" s="17"/>
    </row>
    <row r="137" ht="40" customHeight="1">
      <c r="A137" s="16" t="str">
        <v>PSC-1200.14(b)</v>
      </c>
      <c r="B137" s="16" t="str">
        <v>PSC</v>
      </c>
      <c r="C137" s="16" t="str">
        <v>P01</v>
      </c>
      <c r="D137" s="16" t="str">
        <v>1200.14(b)</v>
      </c>
      <c r="E137" s="16" t="str">
        <v>provide annual cybersecurity awareness training for all personnel that is updated to reflect risks identified by the covered entity in its risk assessment.</v>
      </c>
      <c r="F137" s="16" t="str">
        <v>Candidate duty; applicability unresolved</v>
      </c>
      <c r="G137" s="16" t="inlineStr">
        <is>
          <t xml:space="preserve">18 months for 1200.6,.8,.13,.14(a),.15; other subclauses differ</t>
        </is>
      </c>
      <c r="H137" s="16" t="str">
        <v>P05</v>
      </c>
      <c r="I137" s="17" t="str">
        <v>Unresolved</v>
      </c>
      <c r="J137" s="17"/>
      <c r="K137" s="17"/>
      <c r="L137" s="17"/>
      <c r="M137" s="18"/>
      <c r="N137" s="17"/>
      <c r="O137" s="17"/>
    </row>
    <row r="138" ht="34" customHeight="1">
      <c r="A138" s="15" t="str">
        <v>PSC-1200.15</v>
      </c>
      <c r="B138" s="15" t="str">
        <v>PSC</v>
      </c>
      <c r="C138" s="15" t="str">
        <v>P01</v>
      </c>
      <c r="D138" s="15" t="str">
        <v>1200.15</v>
      </c>
      <c r="E138" s="15" t="str">
        <v>Encryption of Nonpublic Information.</v>
      </c>
      <c r="F138" s="15" t="str">
        <v>Section heading/context</v>
      </c>
      <c r="G138" s="15" t="inlineStr">
        <is>
          <t xml:space="preserve">18 months for 1200.6,.8,.13,.14(a),.15; other subclauses differ</t>
        </is>
      </c>
      <c r="H138" s="15" t="str">
        <v>P16</v>
      </c>
      <c r="I138" s="17" t="str">
        <v>Unresolved</v>
      </c>
      <c r="J138" s="17"/>
      <c r="K138" s="17"/>
      <c r="L138" s="17"/>
      <c r="M138" s="18"/>
      <c r="N138" s="17"/>
      <c r="O138" s="17"/>
    </row>
    <row r="139" ht="55" customHeight="1">
      <c r="A139" s="16" t="str">
        <v>PSC-1200.15(a)</v>
      </c>
      <c r="B139" s="16" t="str">
        <v>PSC</v>
      </c>
      <c r="C139" s="16" t="str">
        <v>P01</v>
      </c>
      <c r="D139" s="16" t="str">
        <v>1200.15(a)</v>
      </c>
      <c r="E139" s="16" t="str">
        <v>As part of its cybersecurity program, based on its risk assessment, each covered entity must implement controls, including encryption, to protect nonpublic information held or transmitted by the covered entity both in transit over external networks and at rest.</v>
      </c>
      <c r="F139" s="16" t="str">
        <v>Candidate duty; applicability unresolved</v>
      </c>
      <c r="G139" s="16" t="inlineStr">
        <is>
          <t xml:space="preserve">18 months for 1200.6,.8,.13,.14(a),.15; other subclauses differ</t>
        </is>
      </c>
      <c r="H139" s="16" t="str">
        <v>P16</v>
      </c>
      <c r="I139" s="17" t="str">
        <v>Unresolved</v>
      </c>
      <c r="J139" s="17"/>
      <c r="K139" s="17"/>
      <c r="L139" s="17"/>
      <c r="M139" s="18"/>
      <c r="N139" s="17"/>
      <c r="O139" s="17"/>
    </row>
    <row r="140" ht="55" customHeight="1">
      <c r="A140" s="15" t="str">
        <v>PSC-1200.15(a)(1)</v>
      </c>
      <c r="B140" s="15" t="str">
        <v>PSC</v>
      </c>
      <c r="C140" s="15" t="str">
        <v>P01</v>
      </c>
      <c r="D140" s="15" t="str">
        <v>1200.15(a)(1)</v>
      </c>
      <c r="E140" s="15" t="str">
        <v>To the extent a covered entity determines that encryption of nonpublic information in transit over external networks is not feasible, the covered entity may instead secure such nonpublic information using effective alternative compensating controls reviewed and approved by the covered entity’s CISO.</v>
      </c>
      <c r="F140" s="15" t="str">
        <v>Candidate duty; applicability unresolved</v>
      </c>
      <c r="G140" s="15" t="inlineStr">
        <is>
          <t xml:space="preserve">18 months for 1200.6,.8,.13,.14(a),.15; other subclauses differ</t>
        </is>
      </c>
      <c r="H140" s="15" t="str">
        <v>P16</v>
      </c>
      <c r="I140" s="17" t="str">
        <v>Unresolved</v>
      </c>
      <c r="J140" s="17"/>
      <c r="K140" s="17"/>
      <c r="L140" s="17"/>
      <c r="M140" s="18"/>
      <c r="N140" s="17"/>
      <c r="O140" s="17"/>
    </row>
    <row r="141" ht="55" customHeight="1">
      <c r="A141" s="16" t="str">
        <v>PSC-1200.15(a)(2)</v>
      </c>
      <c r="B141" s="16" t="str">
        <v>PSC</v>
      </c>
      <c r="C141" s="16" t="str">
        <v>P01</v>
      </c>
      <c r="D141" s="16" t="str">
        <v>1200.15(a)(2)</v>
      </c>
      <c r="E141" s="16" t="str">
        <v>To the extent a covered entity determines that encryption of nonpublic information at rest is not feasible, the covered entity may instead secure such nonpublic information using effective alternative compensating controls reviewed and approved by the covered entity’s CISO.</v>
      </c>
      <c r="F141" s="16" t="str">
        <v>Candidate duty; applicability unresolved</v>
      </c>
      <c r="G141" s="16" t="inlineStr">
        <is>
          <t xml:space="preserve">18 months for 1200.6,.8,.13,.14(a),.15; other subclauses differ</t>
        </is>
      </c>
      <c r="H141" s="16" t="str">
        <v>P16</v>
      </c>
      <c r="I141" s="17" t="str">
        <v>Unresolved</v>
      </c>
      <c r="J141" s="17"/>
      <c r="K141" s="17"/>
      <c r="L141" s="17"/>
      <c r="M141" s="18"/>
      <c r="N141" s="17"/>
      <c r="O141" s="17"/>
    </row>
    <row r="142" ht="55" customHeight="1">
      <c r="A142" s="15" t="str">
        <v>PSC-1200.15(b)</v>
      </c>
      <c r="B142" s="15" t="str">
        <v>PSC</v>
      </c>
      <c r="C142" s="15" t="str">
        <v>P01</v>
      </c>
      <c r="D142" s="15" t="str">
        <v>1200.15(b)</v>
      </c>
      <c r="E142" s="15" t="str">
        <v>To the extent that a Covered Entity is utilizing compensating controls under subdivision (a) of this section, the feasibility of encryption and effectiveness of the compensating controls must be reviewed by the CISO at least yearly.</v>
      </c>
      <c r="F142" s="15" t="str">
        <v>Candidate duty; applicability unresolved</v>
      </c>
      <c r="G142" s="15" t="inlineStr">
        <is>
          <t xml:space="preserve">18 months for 1200.6,.8,.13,.14(a),.15; other subclauses differ</t>
        </is>
      </c>
      <c r="H142" s="15" t="str">
        <v>P16</v>
      </c>
      <c r="I142" s="17" t="str">
        <v>Unresolved</v>
      </c>
      <c r="J142" s="17"/>
      <c r="K142" s="17"/>
      <c r="L142" s="17"/>
      <c r="M142" s="18"/>
      <c r="N142" s="17"/>
      <c r="O142" s="17"/>
    </row>
    <row r="143" ht="34" customHeight="1">
      <c r="A143" s="16" t="str">
        <v>PSC-1200.16</v>
      </c>
      <c r="B143" s="16" t="str">
        <v>PSC</v>
      </c>
      <c r="C143" s="16" t="str">
        <v>P01</v>
      </c>
      <c r="D143" s="16" t="str">
        <v>1200.16</v>
      </c>
      <c r="E143" s="16" t="str">
        <v>Incident Response Plan.</v>
      </c>
      <c r="F143" s="16" t="str">
        <v>Section heading/context</v>
      </c>
      <c r="G143" s="16" t="inlineStr">
        <is>
          <t xml:space="preserve">General 180 day transition; verify exact provision and Q01/Q10</t>
        </is>
      </c>
      <c r="H143" s="16" t="str">
        <v>P08,P10</v>
      </c>
      <c r="I143" s="17" t="str">
        <v>Unresolved</v>
      </c>
      <c r="J143" s="17"/>
      <c r="K143" s="17"/>
      <c r="L143" s="17"/>
      <c r="M143" s="18"/>
      <c r="N143" s="17"/>
      <c r="O143" s="17"/>
    </row>
    <row r="144" ht="40" customHeight="1">
      <c r="A144" s="15" t="str">
        <v>PSC-1200.16(a)</v>
      </c>
      <c r="B144" s="15" t="str">
        <v>PSC</v>
      </c>
      <c r="C144" s="15" t="str">
        <v>P01</v>
      </c>
      <c r="D144" s="15" t="str">
        <v>1200.16(a)</v>
      </c>
      <c r="E144" s="15" t="str">
        <v>As part of its cybersecurity program, each covered entity must establish a written incident response plan designed to promptly respond to, and recover from, any cybersecurity incident.</v>
      </c>
      <c r="F144" s="15" t="str">
        <v>Candidate duty; applicability unresolved</v>
      </c>
      <c r="G144" s="15" t="inlineStr">
        <is>
          <t xml:space="preserve">General 180 day transition; verify exact provision and Q01/Q10</t>
        </is>
      </c>
      <c r="H144" s="15" t="str">
        <v>P08,P10</v>
      </c>
      <c r="I144" s="17" t="str">
        <v>Unresolved</v>
      </c>
      <c r="J144" s="17"/>
      <c r="K144" s="17"/>
      <c r="L144" s="17"/>
      <c r="M144" s="18"/>
      <c r="N144" s="17"/>
      <c r="O144" s="17"/>
    </row>
    <row r="145" ht="34" customHeight="1">
      <c r="A145" s="16" t="str">
        <v>PSC-1200.16(b)</v>
      </c>
      <c r="B145" s="16" t="str">
        <v>PSC</v>
      </c>
      <c r="C145" s="16" t="str">
        <v>P01</v>
      </c>
      <c r="D145" s="16" t="str">
        <v>1200.16(b)</v>
      </c>
      <c r="E145" s="16" t="str">
        <v>Such incident response plan must, at a minimum, address the following areas:</v>
      </c>
      <c r="F145" s="16" t="str">
        <v>Candidate duty; applicability unresolved</v>
      </c>
      <c r="G145" s="16" t="inlineStr">
        <is>
          <t xml:space="preserve">General 180 day transition; verify exact provision and Q01/Q10</t>
        </is>
      </c>
      <c r="H145" s="16" t="str">
        <v>P08,P10</v>
      </c>
      <c r="I145" s="17" t="str">
        <v>Unresolved</v>
      </c>
      <c r="J145" s="17"/>
      <c r="K145" s="17"/>
      <c r="L145" s="17"/>
      <c r="M145" s="18"/>
      <c r="N145" s="17"/>
      <c r="O145" s="17"/>
    </row>
    <row r="146" ht="34" customHeight="1">
      <c r="A146" s="15" t="str">
        <v>PSC-1200.16(b)(1)</v>
      </c>
      <c r="B146" s="15" t="str">
        <v>PSC</v>
      </c>
      <c r="C146" s="15" t="str">
        <v>P01</v>
      </c>
      <c r="D146" s="15" t="str">
        <v>1200.16(b)(1)</v>
      </c>
      <c r="E146" s="15" t="str">
        <v>the goals of the incident response plan;</v>
      </c>
      <c r="F146" s="15" t="str">
        <v>Candidate duty; applicability unresolved</v>
      </c>
      <c r="G146" s="15" t="inlineStr">
        <is>
          <t xml:space="preserve">General 180 day transition; verify exact provision and Q01/Q10</t>
        </is>
      </c>
      <c r="H146" s="15" t="str">
        <v>P08,P10</v>
      </c>
      <c r="I146" s="17" t="str">
        <v>Unresolved</v>
      </c>
      <c r="J146" s="17"/>
      <c r="K146" s="17"/>
      <c r="L146" s="17"/>
      <c r="M146" s="18"/>
      <c r="N146" s="17"/>
      <c r="O146" s="17"/>
    </row>
    <row r="147" ht="34" customHeight="1">
      <c r="A147" s="16" t="str">
        <v>PSC-1200.16(b)(2)</v>
      </c>
      <c r="B147" s="16" t="str">
        <v>PSC</v>
      </c>
      <c r="C147" s="16" t="str">
        <v>P01</v>
      </c>
      <c r="D147" s="16" t="str">
        <v>1200.16(b)(2)</v>
      </c>
      <c r="E147" s="16" t="inlineStr">
        <is>
          <t xml:space="preserve">the definition of clear roles, responsibilities and levels of decision making authority;</t>
        </is>
      </c>
      <c r="F147" s="16" t="str">
        <v>Candidate duty; applicability unresolved</v>
      </c>
      <c r="G147" s="16" t="inlineStr">
        <is>
          <t xml:space="preserve">General 180 day transition; verify exact provision and Q01/Q10</t>
        </is>
      </c>
      <c r="H147" s="16" t="str">
        <v>P08,P10</v>
      </c>
      <c r="I147" s="17" t="str">
        <v>Unresolved</v>
      </c>
      <c r="J147" s="17"/>
      <c r="K147" s="17"/>
      <c r="L147" s="17"/>
      <c r="M147" s="18"/>
      <c r="N147" s="17"/>
      <c r="O147" s="17"/>
    </row>
    <row r="148" ht="34" customHeight="1">
      <c r="A148" s="15" t="str">
        <v>PSC-1200.16(b)(3)</v>
      </c>
      <c r="B148" s="15" t="str">
        <v>PSC</v>
      </c>
      <c r="C148" s="15" t="str">
        <v>P01</v>
      </c>
      <c r="D148" s="15" t="str">
        <v>1200.16(b)(3)</v>
      </c>
      <c r="E148" s="15" t="str">
        <v>the internal processes for responding to a cybersecurity incident;</v>
      </c>
      <c r="F148" s="15" t="str">
        <v>Candidate duty; applicability unresolved</v>
      </c>
      <c r="G148" s="15" t="inlineStr">
        <is>
          <t xml:space="preserve">General 180 day transition; verify exact provision and Q01/Q10</t>
        </is>
      </c>
      <c r="H148" s="15" t="str">
        <v>P08,P10</v>
      </c>
      <c r="I148" s="17" t="str">
        <v>Unresolved</v>
      </c>
      <c r="J148" s="17"/>
      <c r="K148" s="17"/>
      <c r="L148" s="17"/>
      <c r="M148" s="18"/>
      <c r="N148" s="17"/>
      <c r="O148" s="17"/>
    </row>
    <row r="149" ht="34" customHeight="1">
      <c r="A149" s="16" t="str">
        <v>PSC-1200.16(b)(4)</v>
      </c>
      <c r="B149" s="16" t="str">
        <v>PSC</v>
      </c>
      <c r="C149" s="16" t="str">
        <v>P01</v>
      </c>
      <c r="D149" s="16" t="str">
        <v>1200.16(b)(4)</v>
      </c>
      <c r="E149" s="16" t="str">
        <v>the internal processes for recovering from a cybersecurity incident;</v>
      </c>
      <c r="F149" s="16" t="str">
        <v>Candidate duty; applicability unresolved</v>
      </c>
      <c r="G149" s="16" t="inlineStr">
        <is>
          <t xml:space="preserve">General 180 day transition; verify exact provision and Q01/Q10</t>
        </is>
      </c>
      <c r="H149" s="16" t="str">
        <v>P08,P10</v>
      </c>
      <c r="I149" s="17" t="str">
        <v>Unresolved</v>
      </c>
      <c r="J149" s="17"/>
      <c r="K149" s="17"/>
      <c r="L149" s="17"/>
      <c r="M149" s="18"/>
      <c r="N149" s="17"/>
      <c r="O149" s="17"/>
    </row>
    <row r="150" ht="34" customHeight="1">
      <c r="A150" s="15" t="str">
        <v>PSC-1200.16(b)(5)</v>
      </c>
      <c r="B150" s="15" t="str">
        <v>PSC</v>
      </c>
      <c r="C150" s="15" t="str">
        <v>P01</v>
      </c>
      <c r="D150" s="15" t="str">
        <v>1200.16(b)(5)</v>
      </c>
      <c r="E150" s="15" t="str">
        <v>external and internal communications and information sharing;</v>
      </c>
      <c r="F150" s="15" t="str">
        <v>Candidate duty; applicability unresolved</v>
      </c>
      <c r="G150" s="15" t="inlineStr">
        <is>
          <t xml:space="preserve">General 180 day transition; verify exact provision and Q01/Q10</t>
        </is>
      </c>
      <c r="H150" s="15" t="str">
        <v>P08,P10</v>
      </c>
      <c r="I150" s="17" t="str">
        <v>Unresolved</v>
      </c>
      <c r="J150" s="17"/>
      <c r="K150" s="17"/>
      <c r="L150" s="17"/>
      <c r="M150" s="18"/>
      <c r="N150" s="17"/>
      <c r="O150" s="17"/>
    </row>
    <row r="151" ht="34" customHeight="1">
      <c r="A151" s="16" t="str">
        <v>PSC-1200.16(b)(6)</v>
      </c>
      <c r="B151" s="16" t="str">
        <v>PSC</v>
      </c>
      <c r="C151" s="16" t="str">
        <v>P01</v>
      </c>
      <c r="D151" s="16" t="str">
        <v>1200.16(b)(6)</v>
      </c>
      <c r="E151" s="16" t="inlineStr">
        <is>
          <t xml:space="preserve">use of a qualified third party forensic investigator as required by section 1200.19 of this Part.</t>
        </is>
      </c>
      <c r="F151" s="16" t="str">
        <v>Candidate duty; applicability unresolved</v>
      </c>
      <c r="G151" s="16" t="inlineStr">
        <is>
          <t xml:space="preserve">General 180 day transition; verify exact provision and Q01/Q10</t>
        </is>
      </c>
      <c r="H151" s="16" t="str">
        <v>P08,P10</v>
      </c>
      <c r="I151" s="17" t="str">
        <v>Unresolved</v>
      </c>
      <c r="J151" s="17"/>
      <c r="K151" s="17"/>
      <c r="L151" s="17"/>
      <c r="M151" s="18"/>
      <c r="N151" s="17"/>
      <c r="O151" s="17"/>
    </row>
    <row r="152" ht="40" customHeight="1">
      <c r="A152" s="15" t="str">
        <v>PSC-1200.16(b)(7)</v>
      </c>
      <c r="B152" s="15" t="str">
        <v>PSC</v>
      </c>
      <c r="C152" s="15" t="str">
        <v>P01</v>
      </c>
      <c r="D152" s="15" t="str">
        <v>1200.16(b)(7)</v>
      </c>
      <c r="E152" s="15" t="str">
        <v>planning to recover information technology to normal operations in a way that minimizes disruption to customers;</v>
      </c>
      <c r="F152" s="15" t="str">
        <v>Candidate duty; applicability unresolved</v>
      </c>
      <c r="G152" s="15" t="inlineStr">
        <is>
          <t xml:space="preserve">General 180 day transition; verify exact provision and Q01/Q10</t>
        </is>
      </c>
      <c r="H152" s="15" t="str">
        <v>P08,P10</v>
      </c>
      <c r="I152" s="17" t="str">
        <v>Unresolved</v>
      </c>
      <c r="J152" s="17"/>
      <c r="K152" s="17"/>
      <c r="L152" s="17"/>
      <c r="M152" s="18"/>
      <c r="N152" s="17"/>
      <c r="O152" s="17"/>
    </row>
    <row r="153" ht="40" customHeight="1">
      <c r="A153" s="16" t="str">
        <v>PSC-1200.16(b)(8)</v>
      </c>
      <c r="B153" s="16" t="str">
        <v>PSC</v>
      </c>
      <c r="C153" s="16" t="str">
        <v>P01</v>
      </c>
      <c r="D153" s="16" t="str">
        <v>1200.16(b)(8)</v>
      </c>
      <c r="E153" s="16" t="str">
        <v>identification of requirements for the remediation of any identified weaknesses in information technology and associated controls;</v>
      </c>
      <c r="F153" s="16" t="str">
        <v>Candidate duty; applicability unresolved</v>
      </c>
      <c r="G153" s="16" t="inlineStr">
        <is>
          <t xml:space="preserve">General 180 day transition; verify exact provision and Q01/Q10</t>
        </is>
      </c>
      <c r="H153" s="16" t="str">
        <v>P08,P10</v>
      </c>
      <c r="I153" s="17" t="str">
        <v>Unresolved</v>
      </c>
      <c r="J153" s="17"/>
      <c r="K153" s="17"/>
      <c r="L153" s="17"/>
      <c r="M153" s="18"/>
      <c r="N153" s="17"/>
      <c r="O153" s="17"/>
    </row>
    <row r="154" ht="34" customHeight="1">
      <c r="A154" s="15" t="str">
        <v>PSC-1200.16(b)(9)</v>
      </c>
      <c r="B154" s="15" t="str">
        <v>PSC</v>
      </c>
      <c r="C154" s="15" t="str">
        <v>P01</v>
      </c>
      <c r="D154" s="15" t="str">
        <v>1200.16(b)(9)</v>
      </c>
      <c r="E154" s="15" t="str">
        <v>documentation and reporting regarding cybersecurity incidents and related incident response activities;</v>
      </c>
      <c r="F154" s="15" t="str">
        <v>Candidate duty; applicability unresolved</v>
      </c>
      <c r="G154" s="15" t="inlineStr">
        <is>
          <t xml:space="preserve">General 180 day transition; verify exact provision and Q01/Q10</t>
        </is>
      </c>
      <c r="H154" s="15" t="str">
        <v>P08,P10</v>
      </c>
      <c r="I154" s="17" t="str">
        <v>Unresolved</v>
      </c>
      <c r="J154" s="17"/>
      <c r="K154" s="17"/>
      <c r="L154" s="17"/>
      <c r="M154" s="18"/>
      <c r="N154" s="17"/>
      <c r="O154" s="17"/>
    </row>
    <row r="155" ht="34" customHeight="1">
      <c r="A155" s="16" t="str">
        <v>PSC-1200.16(b)(10)</v>
      </c>
      <c r="B155" s="16" t="str">
        <v>PSC</v>
      </c>
      <c r="C155" s="16" t="str">
        <v>P01</v>
      </c>
      <c r="D155" s="16" t="str">
        <v>1200.16(b)(10)</v>
      </c>
      <c r="E155" s="16" t="str">
        <v>segmentation of information technology from operational technology during a cybersecurity incident; and</v>
      </c>
      <c r="F155" s="16" t="str">
        <v>Candidate duty; applicability unresolved</v>
      </c>
      <c r="G155" s="16" t="inlineStr">
        <is>
          <t xml:space="preserve">General 180 day transition; verify exact provision and Q01/Q10</t>
        </is>
      </c>
      <c r="H155" s="16" t="str">
        <v>P08,P10</v>
      </c>
      <c r="I155" s="17" t="str">
        <v>Unresolved</v>
      </c>
      <c r="J155" s="17"/>
      <c r="K155" s="17"/>
      <c r="L155" s="17"/>
      <c r="M155" s="18"/>
      <c r="N155" s="17"/>
      <c r="O155" s="17"/>
    </row>
    <row r="156" ht="34" customHeight="1">
      <c r="A156" s="15" t="str">
        <v>PSC-1200.16(b)(11)</v>
      </c>
      <c r="B156" s="15" t="str">
        <v>PSC</v>
      </c>
      <c r="C156" s="15" t="str">
        <v>P01</v>
      </c>
      <c r="D156" s="15" t="str">
        <v>1200.16(b)(11)</v>
      </c>
      <c r="E156" s="15" t="str">
        <v>the evaluation and revision, as necessary, of the incident response plan following a cybersecurity incident.</v>
      </c>
      <c r="F156" s="15" t="str">
        <v>Candidate duty; applicability unresolved</v>
      </c>
      <c r="G156" s="15" t="inlineStr">
        <is>
          <t xml:space="preserve">General 180 day transition; verify exact provision and Q01/Q10</t>
        </is>
      </c>
      <c r="H156" s="15" t="str">
        <v>P08,P10</v>
      </c>
      <c r="I156" s="17" t="str">
        <v>Unresolved</v>
      </c>
      <c r="J156" s="17"/>
      <c r="K156" s="17"/>
      <c r="L156" s="17"/>
      <c r="M156" s="18"/>
      <c r="N156" s="17"/>
      <c r="O156" s="17"/>
    </row>
    <row r="157" ht="55" customHeight="1">
      <c r="A157" s="16" t="str">
        <v>PSC-1200.16(c)</v>
      </c>
      <c r="B157" s="16" t="str">
        <v>PSC</v>
      </c>
      <c r="C157" s="16" t="str">
        <v>P01</v>
      </c>
      <c r="D157" s="16" t="str">
        <v>1200.16(c)</v>
      </c>
      <c r="E157" s="16" t="str">
        <v>At least yearly, each covered entity must conduct a test of the cybersecurity incident response plan through, at minimum, a tabletop or other exercise simulating a network breach and compromise of nonpublic information and update the plan based on the results within 90 days of said testing.</v>
      </c>
      <c r="F157" s="16" t="str">
        <v>Candidate duty; applicability unresolved</v>
      </c>
      <c r="G157" s="16" t="inlineStr">
        <is>
          <t xml:space="preserve">General 180 day transition; verify exact provision and Q01/Q10</t>
        </is>
      </c>
      <c r="H157" s="16" t="str">
        <v>P08,P10</v>
      </c>
      <c r="I157" s="17" t="str">
        <v>Unresolved</v>
      </c>
      <c r="J157" s="17"/>
      <c r="K157" s="17"/>
      <c r="L157" s="17"/>
      <c r="M157" s="18"/>
      <c r="N157" s="17"/>
      <c r="O157" s="17"/>
    </row>
    <row r="158" ht="55" customHeight="1">
      <c r="A158" s="15" t="str">
        <v>PSC-1200.16(d)</v>
      </c>
      <c r="B158" s="15" t="str">
        <v>PSC</v>
      </c>
      <c r="C158" s="15" t="str">
        <v>P01</v>
      </c>
      <c r="D158" s="15" t="str">
        <v>1200.16(d)</v>
      </c>
      <c r="E158" s="15" t="str">
        <v>All documentation and information relevant to the covered entity’s incident response plan must be made available to the Director of the Department of Public Service’s Office of Resilience, Utility Security, Nuclear Affairs and Emergency Preparedness, or designee, within 10 calendar days of a request.</v>
      </c>
      <c r="F158" s="15" t="str">
        <v>Candidate duty; applicability unresolved</v>
      </c>
      <c r="G158" s="15" t="inlineStr">
        <is>
          <t xml:space="preserve">General 180 day transition; verify exact provision and Q01/Q10</t>
        </is>
      </c>
      <c r="H158" s="15" t="str">
        <v>P08,P10</v>
      </c>
      <c r="I158" s="17" t="str">
        <v>Unresolved</v>
      </c>
      <c r="J158" s="17"/>
      <c r="K158" s="17"/>
      <c r="L158" s="17"/>
      <c r="M158" s="18"/>
      <c r="N158" s="17"/>
      <c r="O158" s="17"/>
    </row>
    <row r="159" ht="34" customHeight="1">
      <c r="A159" s="16" t="str">
        <v>PSC-1200.17</v>
      </c>
      <c r="B159" s="16" t="str">
        <v>PSC</v>
      </c>
      <c r="C159" s="16" t="str">
        <v>P01</v>
      </c>
      <c r="D159" s="16" t="str">
        <v>1200.17</v>
      </c>
      <c r="E159" s="16" t="str">
        <v>Audits by Department Staff</v>
      </c>
      <c r="F159" s="16" t="str">
        <v>Section heading/context</v>
      </c>
      <c r="G159" s="16" t="inlineStr">
        <is>
          <t xml:space="preserve">General 180 day transition; verify exact provision and Q01/Q10</t>
        </is>
      </c>
      <c r="H159" s="16" t="str">
        <v>P11</v>
      </c>
      <c r="I159" s="17" t="str">
        <v>Unresolved</v>
      </c>
      <c r="J159" s="17"/>
      <c r="K159" s="17"/>
      <c r="L159" s="17"/>
      <c r="M159" s="18"/>
      <c r="N159" s="17"/>
      <c r="O159" s="17"/>
    </row>
    <row r="160" ht="55" customHeight="1">
      <c r="A160" s="15" t="str">
        <v>PSC-1200.17(a)</v>
      </c>
      <c r="B160" s="15" t="str">
        <v>PSC</v>
      </c>
      <c r="C160" s="15" t="str">
        <v>P01</v>
      </c>
      <c r="D160" s="15" t="str">
        <v>1200.17(a)</v>
      </c>
      <c r="E160" s="15" t="str">
        <v>Not more than yearly, covered entities are required to submit to cybersecurity audits by staff of the Department of Public Service’s Office of Resilience, Utility Security, Nuclear Affairs and Emergency Preparedness upon request.</v>
      </c>
      <c r="F160" s="15" t="str">
        <v>Candidate duty; applicability unresolved</v>
      </c>
      <c r="G160" s="15" t="inlineStr">
        <is>
          <t xml:space="preserve">General 180 day transition; verify exact provision and Q01/Q10</t>
        </is>
      </c>
      <c r="H160" s="15" t="str">
        <v>P11</v>
      </c>
      <c r="I160" s="17" t="str">
        <v>Unresolved</v>
      </c>
      <c r="J160" s="17"/>
      <c r="K160" s="17"/>
      <c r="L160" s="17"/>
      <c r="M160" s="18"/>
      <c r="N160" s="17"/>
      <c r="O160" s="17"/>
    </row>
    <row r="161" ht="55" customHeight="1">
      <c r="A161" s="16" t="str">
        <v>PSC-1200.17(b)</v>
      </c>
      <c r="B161" s="16" t="str">
        <v>PSC</v>
      </c>
      <c r="C161" s="16" t="str">
        <v>P01</v>
      </c>
      <c r="D161" s="16" t="str">
        <v>1200.17(b)</v>
      </c>
      <c r="E161" s="16" t="str">
        <v>Audits will be conducted according to rubrics updated at least once every two years at the direction of the Director of the Office of Resilience, Utility Security, Nuclear Affairs and Emergency Preparedness, or designee.</v>
      </c>
      <c r="F161" s="16" t="str">
        <v>Candidate duty; applicability unresolved</v>
      </c>
      <c r="G161" s="16" t="inlineStr">
        <is>
          <t xml:space="preserve">General 180 day transition; verify exact provision and Q01/Q10</t>
        </is>
      </c>
      <c r="H161" s="16" t="str">
        <v>P11</v>
      </c>
      <c r="I161" s="17" t="str">
        <v>Unresolved</v>
      </c>
      <c r="J161" s="17"/>
      <c r="K161" s="17"/>
      <c r="L161" s="17"/>
      <c r="M161" s="18"/>
      <c r="N161" s="17"/>
      <c r="O161" s="17"/>
    </row>
    <row r="162" ht="40" customHeight="1">
      <c r="A162" s="15" t="str">
        <v>PSC-1200.17(c)</v>
      </c>
      <c r="B162" s="15" t="str">
        <v>PSC</v>
      </c>
      <c r="C162" s="15" t="str">
        <v>P01</v>
      </c>
      <c r="D162" s="15" t="str">
        <v>1200.17(c)</v>
      </c>
      <c r="E162" s="15" t="str">
        <v>Covered entities must make available for inspection by Staff of the Department of Public Service all physical and digital assets necessary to prepare their audits upon request within 10 calendar days of a request.</v>
      </c>
      <c r="F162" s="15" t="str">
        <v>Candidate duty; applicability unresolved</v>
      </c>
      <c r="G162" s="15" t="inlineStr">
        <is>
          <t xml:space="preserve">General 180 day transition; verify exact provision and Q01/Q10</t>
        </is>
      </c>
      <c r="H162" s="15" t="str">
        <v>P11</v>
      </c>
      <c r="I162" s="17" t="str">
        <v>Unresolved</v>
      </c>
      <c r="J162" s="17"/>
      <c r="K162" s="17"/>
      <c r="L162" s="17"/>
      <c r="M162" s="18"/>
      <c r="N162" s="17"/>
      <c r="O162" s="17"/>
    </row>
    <row r="163" ht="34" customHeight="1">
      <c r="A163" s="16" t="str">
        <v>PSC-1200.17(d)</v>
      </c>
      <c r="B163" s="16" t="str">
        <v>PSC</v>
      </c>
      <c r="C163" s="16" t="str">
        <v>P01</v>
      </c>
      <c r="D163" s="16" t="str">
        <v>1200.17(d)</v>
      </c>
      <c r="E163" s="16" t="str">
        <v>Covered entities should make best efforts to correct any deficiencies noted in a departmental audit.</v>
      </c>
      <c r="F163" s="16" t="str">
        <v>Candidate duty; applicability unresolved</v>
      </c>
      <c r="G163" s="16" t="inlineStr">
        <is>
          <t xml:space="preserve">General 180 day transition; verify exact provision and Q01/Q10</t>
        </is>
      </c>
      <c r="H163" s="16" t="str">
        <v>P11</v>
      </c>
      <c r="I163" s="17" t="str">
        <v>Unresolved</v>
      </c>
      <c r="J163" s="17"/>
      <c r="K163" s="17"/>
      <c r="L163" s="17"/>
      <c r="M163" s="18"/>
      <c r="N163" s="17"/>
      <c r="O163" s="17"/>
    </row>
    <row r="164" ht="34" customHeight="1">
      <c r="A164" s="15" t="str">
        <v>PSC-1200.18</v>
      </c>
      <c r="B164" s="15" t="str">
        <v>PSC</v>
      </c>
      <c r="C164" s="15" t="str">
        <v>P01</v>
      </c>
      <c r="D164" s="15" t="str">
        <v>1200.18</v>
      </c>
      <c r="E164" s="15" t="str">
        <v>Third Party Audits</v>
      </c>
      <c r="F164" s="15" t="str">
        <v>Section heading/context</v>
      </c>
      <c r="G164" s="15" t="inlineStr">
        <is>
          <t xml:space="preserve">General 180 day transition; verify exact provision and Q01/Q10</t>
        </is>
      </c>
      <c r="H164" s="15" t="str">
        <v>P11</v>
      </c>
      <c r="I164" s="17" t="str">
        <v>Unresolved</v>
      </c>
      <c r="J164" s="17"/>
      <c r="K164" s="17"/>
      <c r="L164" s="17"/>
      <c r="M164" s="18"/>
      <c r="N164" s="17"/>
      <c r="O164" s="17"/>
    </row>
    <row r="165" ht="40" customHeight="1">
      <c r="A165" s="16" t="str">
        <v>PSC-1200.18(a)</v>
      </c>
      <c r="B165" s="16" t="str">
        <v>PSC</v>
      </c>
      <c r="C165" s="16" t="str">
        <v>P01</v>
      </c>
      <c r="D165" s="16" t="str">
        <v>1200.18(a)</v>
      </c>
      <c r="E165" s="16" t="inlineStr">
        <is>
          <t xml:space="preserve">On a yearly basis, covered entities must cause to be conducted a third- party audit of the cybersecurity of their information technology and nonpublic information. Such third party audits must, at a minimum, assess:</t>
        </is>
      </c>
      <c r="F165" s="16" t="str">
        <v>Candidate duty; applicability unresolved</v>
      </c>
      <c r="G165" s="16" t="inlineStr">
        <is>
          <t xml:space="preserve">General 180 day transition; verify exact provision and Q01/Q10</t>
        </is>
      </c>
      <c r="H165" s="16" t="str">
        <v>P11</v>
      </c>
      <c r="I165" s="17" t="str">
        <v>Unresolved</v>
      </c>
      <c r="J165" s="17"/>
      <c r="K165" s="17"/>
      <c r="L165" s="17"/>
      <c r="M165" s="18"/>
      <c r="N165" s="17"/>
      <c r="O165" s="17"/>
    </row>
    <row r="166" ht="34" customHeight="1">
      <c r="A166" s="15" t="str">
        <v>PSC-1200.18(a)(1)</v>
      </c>
      <c r="B166" s="15" t="str">
        <v>PSC</v>
      </c>
      <c r="C166" s="15" t="str">
        <v>P01</v>
      </c>
      <c r="D166" s="15" t="str">
        <v>1200.18(a)(1)</v>
      </c>
      <c r="E166" s="15" t="str">
        <v>the level of executive level leadership and support for customer privacy related to cybersecurity;</v>
      </c>
      <c r="F166" s="15" t="str">
        <v>Candidate duty; applicability unresolved</v>
      </c>
      <c r="G166" s="15" t="inlineStr">
        <is>
          <t xml:space="preserve">General 180 day transition; verify exact provision and Q01/Q10</t>
        </is>
      </c>
      <c r="H166" s="15" t="str">
        <v>P11</v>
      </c>
      <c r="I166" s="17" t="str">
        <v>Unresolved</v>
      </c>
      <c r="J166" s="17"/>
      <c r="K166" s="17"/>
      <c r="L166" s="17"/>
      <c r="M166" s="18"/>
      <c r="N166" s="17"/>
      <c r="O166" s="17"/>
    </row>
    <row r="167" ht="34" customHeight="1">
      <c r="A167" s="16" t="str">
        <v>PSC-1200.18(a)(2)</v>
      </c>
      <c r="B167" s="16" t="str">
        <v>PSC</v>
      </c>
      <c r="C167" s="16" t="str">
        <v>P01</v>
      </c>
      <c r="D167" s="16" t="str">
        <v>1200.18(a)(2)</v>
      </c>
      <c r="E167" s="16" t="str">
        <v>policies and procedures related to protection of nonpublic information and customer privacy;</v>
      </c>
      <c r="F167" s="16" t="str">
        <v>Candidate duty; applicability unresolved</v>
      </c>
      <c r="G167" s="16" t="inlineStr">
        <is>
          <t xml:space="preserve">General 180 day transition; verify exact provision and Q01/Q10</t>
        </is>
      </c>
      <c r="H167" s="16" t="str">
        <v>P11</v>
      </c>
      <c r="I167" s="17" t="str">
        <v>Unresolved</v>
      </c>
      <c r="J167" s="17"/>
      <c r="K167" s="17"/>
      <c r="L167" s="17"/>
      <c r="M167" s="18"/>
      <c r="N167" s="17"/>
      <c r="O167" s="17"/>
    </row>
    <row r="168" ht="40" customHeight="1">
      <c r="A168" s="15" t="str">
        <v>PSC-1200.18(a)(3)</v>
      </c>
      <c r="B168" s="15" t="str">
        <v>PSC</v>
      </c>
      <c r="C168" s="15" t="str">
        <v>P01</v>
      </c>
      <c r="D168" s="15" t="str">
        <v>1200.18(a)(3)</v>
      </c>
      <c r="E168" s="15" t="str">
        <v>the quality of data network security (including intrusion detection and intrusion protection, network access controls, and data loss prevention tools);</v>
      </c>
      <c r="F168" s="15" t="str">
        <v>Candidate duty; applicability unresolved</v>
      </c>
      <c r="G168" s="15" t="inlineStr">
        <is>
          <t xml:space="preserve">General 180 day transition; verify exact provision and Q01/Q10</t>
        </is>
      </c>
      <c r="H168" s="15" t="str">
        <v>P11</v>
      </c>
      <c r="I168" s="17" t="str">
        <v>Unresolved</v>
      </c>
      <c r="J168" s="17"/>
      <c r="K168" s="17"/>
      <c r="L168" s="17"/>
      <c r="M168" s="18"/>
      <c r="N168" s="17"/>
      <c r="O168" s="17"/>
    </row>
    <row r="169" ht="34" customHeight="1">
      <c r="A169" s="16" t="str">
        <v>PSC-1200.18(a)(4)</v>
      </c>
      <c r="B169" s="16" t="str">
        <v>PSC</v>
      </c>
      <c r="C169" s="16" t="str">
        <v>P01</v>
      </c>
      <c r="D169" s="16" t="str">
        <v>1200.18(a)(4)</v>
      </c>
      <c r="E169" s="16" t="str">
        <v>the sufficiency of segregation of customer data from other business systems;</v>
      </c>
      <c r="F169" s="16" t="str">
        <v>Candidate duty; applicability unresolved</v>
      </c>
      <c r="G169" s="16" t="inlineStr">
        <is>
          <t xml:space="preserve">General 180 day transition; verify exact provision and Q01/Q10</t>
        </is>
      </c>
      <c r="H169" s="16" t="str">
        <v>P11</v>
      </c>
      <c r="I169" s="17" t="str">
        <v>Unresolved</v>
      </c>
      <c r="J169" s="17"/>
      <c r="K169" s="17"/>
      <c r="L169" s="17"/>
      <c r="M169" s="18"/>
      <c r="N169" s="17"/>
      <c r="O169" s="17"/>
    </row>
    <row r="170" ht="34" customHeight="1">
      <c r="A170" s="15" t="str">
        <v>PSC-1200.18(a)(5)</v>
      </c>
      <c r="B170" s="15" t="str">
        <v>PSC</v>
      </c>
      <c r="C170" s="15" t="str">
        <v>P01</v>
      </c>
      <c r="D170" s="15" t="str">
        <v>1200.18(a)(5)</v>
      </c>
      <c r="E170" s="15" t="str">
        <v>training and employee threat awareness education regarding cyber threats to the security of customer data;</v>
      </c>
      <c r="F170" s="15" t="str">
        <v>Candidate duty; applicability unresolved</v>
      </c>
      <c r="G170" s="15" t="inlineStr">
        <is>
          <t xml:space="preserve">General 180 day transition; verify exact provision and Q01/Q10</t>
        </is>
      </c>
      <c r="H170" s="15" t="str">
        <v>P11</v>
      </c>
      <c r="I170" s="17" t="str">
        <v>Unresolved</v>
      </c>
      <c r="J170" s="17"/>
      <c r="K170" s="17"/>
      <c r="L170" s="17"/>
      <c r="M170" s="18"/>
      <c r="N170" s="17"/>
      <c r="O170" s="17"/>
    </row>
    <row r="171" ht="34" customHeight="1">
      <c r="A171" s="16" t="str">
        <v>PSC-1200.18(a)(6)</v>
      </c>
      <c r="B171" s="16" t="str">
        <v>PSC</v>
      </c>
      <c r="C171" s="16" t="str">
        <v>P01</v>
      </c>
      <c r="D171" s="16" t="str">
        <v>1200.18(a)(6)</v>
      </c>
      <c r="E171" s="16" t="str">
        <v>the adequacy of limitations on access to customer data by vendors and consultants;</v>
      </c>
      <c r="F171" s="16" t="str">
        <v>Candidate duty; applicability unresolved</v>
      </c>
      <c r="G171" s="16" t="inlineStr">
        <is>
          <t xml:space="preserve">General 180 day transition; verify exact provision and Q01/Q10</t>
        </is>
      </c>
      <c r="H171" s="16" t="str">
        <v>P11</v>
      </c>
      <c r="I171" s="17" t="str">
        <v>Unresolved</v>
      </c>
      <c r="J171" s="17"/>
      <c r="K171" s="17"/>
      <c r="L171" s="17"/>
      <c r="M171" s="18"/>
      <c r="N171" s="17"/>
      <c r="O171" s="17"/>
    </row>
    <row r="172" ht="34" customHeight="1">
      <c r="A172" s="15" t="str">
        <v>PSC-1200.18(a)(7)</v>
      </c>
      <c r="B172" s="15" t="str">
        <v>PSC</v>
      </c>
      <c r="C172" s="15" t="str">
        <v>P01</v>
      </c>
      <c r="D172" s="15" t="str">
        <v>1200.18(a)(7)</v>
      </c>
      <c r="E172" s="15" t="str">
        <v>physical security for the protection of data systems;</v>
      </c>
      <c r="F172" s="15" t="str">
        <v>Candidate duty; applicability unresolved</v>
      </c>
      <c r="G172" s="15" t="inlineStr">
        <is>
          <t xml:space="preserve">General 180 day transition; verify exact provision and Q01/Q10</t>
        </is>
      </c>
      <c r="H172" s="15" t="str">
        <v>P11</v>
      </c>
      <c r="I172" s="17" t="str">
        <v>Unresolved</v>
      </c>
      <c r="J172" s="17"/>
      <c r="K172" s="17"/>
      <c r="L172" s="17"/>
      <c r="M172" s="18"/>
      <c r="N172" s="17"/>
      <c r="O172" s="17"/>
    </row>
    <row r="173" ht="34" customHeight="1">
      <c r="A173" s="16" t="str">
        <v>PSC-1200.18(a)(8)</v>
      </c>
      <c r="B173" s="16" t="str">
        <v>PSC</v>
      </c>
      <c r="C173" s="16" t="str">
        <v>P01</v>
      </c>
      <c r="D173" s="16" t="str">
        <v>1200.18(a)(8)</v>
      </c>
      <c r="E173" s="16" t="inlineStr">
        <is>
          <t xml:space="preserve">postincident response and recovery protocols and drills for a suspected or known cybersecurity incident;</t>
        </is>
      </c>
      <c r="F173" s="16" t="str">
        <v>Candidate duty; applicability unresolved</v>
      </c>
      <c r="G173" s="16" t="inlineStr">
        <is>
          <t xml:space="preserve">General 180 day transition; verify exact provision and Q01/Q10</t>
        </is>
      </c>
      <c r="H173" s="16" t="str">
        <v>P11</v>
      </c>
      <c r="I173" s="17" t="str">
        <v>Unresolved</v>
      </c>
      <c r="J173" s="17"/>
      <c r="K173" s="17"/>
      <c r="L173" s="17"/>
      <c r="M173" s="18"/>
      <c r="N173" s="17"/>
      <c r="O173" s="17"/>
    </row>
    <row r="174" ht="34" customHeight="1">
      <c r="A174" s="15" t="str">
        <v>PSC-1200.18(a)(9)</v>
      </c>
      <c r="B174" s="15" t="str">
        <v>PSC</v>
      </c>
      <c r="C174" s="15" t="str">
        <v>P01</v>
      </c>
      <c r="D174" s="15" t="str">
        <v>1200.18(a)(9)</v>
      </c>
      <c r="E174" s="15" t="str">
        <v>supply chain risk and third party risk;</v>
      </c>
      <c r="F174" s="15" t="str">
        <v>Candidate duty; applicability unresolved</v>
      </c>
      <c r="G174" s="15" t="inlineStr">
        <is>
          <t xml:space="preserve">General 180 day transition; verify exact provision and Q01/Q10</t>
        </is>
      </c>
      <c r="H174" s="15" t="str">
        <v>P11</v>
      </c>
      <c r="I174" s="17" t="str">
        <v>Unresolved</v>
      </c>
      <c r="J174" s="17"/>
      <c r="K174" s="17"/>
      <c r="L174" s="17"/>
      <c r="M174" s="18"/>
      <c r="N174" s="17"/>
      <c r="O174" s="17"/>
    </row>
    <row r="175" ht="40" customHeight="1">
      <c r="A175" s="16" t="str">
        <v>PSC-1200.18(a)(10)</v>
      </c>
      <c r="B175" s="16" t="str">
        <v>PSC</v>
      </c>
      <c r="C175" s="16" t="str">
        <v>P01</v>
      </c>
      <c r="D175" s="16" t="str">
        <v>1200.18(a)(10)</v>
      </c>
      <c r="E175" s="16" t="str">
        <v>the covered entity’s ability to effectively segment its information technology from its operational technology during a cybersecurity incident; and</v>
      </c>
      <c r="F175" s="16" t="str">
        <v>Candidate duty; applicability unresolved</v>
      </c>
      <c r="G175" s="16" t="inlineStr">
        <is>
          <t xml:space="preserve">General 180 day transition; verify exact provision and Q01/Q10</t>
        </is>
      </c>
      <c r="H175" s="16" t="str">
        <v>P11</v>
      </c>
      <c r="I175" s="17" t="str">
        <v>Unresolved</v>
      </c>
      <c r="J175" s="17"/>
      <c r="K175" s="17"/>
      <c r="L175" s="17"/>
      <c r="M175" s="18"/>
      <c r="N175" s="17"/>
      <c r="O175" s="17"/>
    </row>
    <row r="176" ht="34" customHeight="1">
      <c r="A176" s="15" t="str">
        <v>PSC-1200.18(a)(11)</v>
      </c>
      <c r="B176" s="15" t="str">
        <v>PSC</v>
      </c>
      <c r="C176" s="15" t="str">
        <v>P01</v>
      </c>
      <c r="D176" s="15" t="str">
        <v>1200.18(a)(11)</v>
      </c>
      <c r="E176" s="15" t="str">
        <v>compliance with the requirements of this Part.</v>
      </c>
      <c r="F176" s="15" t="str">
        <v>Candidate duty; applicability unresolved</v>
      </c>
      <c r="G176" s="15" t="inlineStr">
        <is>
          <t xml:space="preserve">General 180 day transition; verify exact provision and Q01/Q10</t>
        </is>
      </c>
      <c r="H176" s="15" t="str">
        <v>P11</v>
      </c>
      <c r="I176" s="17" t="str">
        <v>Unresolved</v>
      </c>
      <c r="J176" s="17"/>
      <c r="K176" s="17"/>
      <c r="L176" s="17"/>
      <c r="M176" s="18"/>
      <c r="N176" s="17"/>
      <c r="O176" s="17"/>
    </row>
    <row r="177" ht="34" customHeight="1">
      <c r="A177" s="16" t="str">
        <v>PSC-1200.18(b)</v>
      </c>
      <c r="B177" s="16" t="str">
        <v>PSC</v>
      </c>
      <c r="C177" s="16" t="str">
        <v>P01</v>
      </c>
      <c r="D177" s="16" t="str">
        <v>1200.18(b)</v>
      </c>
      <c r="E177" s="16" t="inlineStr">
        <is>
          <t xml:space="preserve">The third party audit must be conducted by a qualified auditor.</t>
        </is>
      </c>
      <c r="F177" s="16" t="str">
        <v>Candidate duty; applicability unresolved</v>
      </c>
      <c r="G177" s="16" t="inlineStr">
        <is>
          <t xml:space="preserve">General 180 day transition; verify exact provision and Q01/Q10</t>
        </is>
      </c>
      <c r="H177" s="16" t="str">
        <v>P11</v>
      </c>
      <c r="I177" s="17" t="str">
        <v>Unresolved</v>
      </c>
      <c r="J177" s="17"/>
      <c r="K177" s="17"/>
      <c r="L177" s="17"/>
      <c r="M177" s="18"/>
      <c r="N177" s="17"/>
      <c r="O177" s="17"/>
    </row>
    <row r="178" ht="55" customHeight="1">
      <c r="A178" s="15" t="str">
        <v>PSC-1200.18(c)</v>
      </c>
      <c r="B178" s="15" t="str">
        <v>PSC</v>
      </c>
      <c r="C178" s="15" t="str">
        <v>P01</v>
      </c>
      <c r="D178" s="15" t="str">
        <v>1200.18(c)</v>
      </c>
      <c r="E178" s="15" t="inlineStr">
        <is>
          <t xml:space="preserve">The yearly third party audit must be made available to the Director of the Department of Public Service’s Office of Resilience, Utility Security, Nuclear Affairs and Emergency Preparedness, or designee no later than September 15 of each year.</t>
        </is>
      </c>
      <c r="F178" s="15" t="str">
        <v>Candidate duty; applicability unresolved</v>
      </c>
      <c r="G178" s="15" t="inlineStr">
        <is>
          <t xml:space="preserve">General 180 day transition; verify exact provision and Q01/Q10</t>
        </is>
      </c>
      <c r="H178" s="15" t="str">
        <v>P11</v>
      </c>
      <c r="I178" s="17" t="str">
        <v>Unresolved</v>
      </c>
      <c r="J178" s="17"/>
      <c r="K178" s="17"/>
      <c r="L178" s="17"/>
      <c r="M178" s="18"/>
      <c r="N178" s="17"/>
      <c r="O178" s="17"/>
    </row>
    <row r="179" ht="34" customHeight="1">
      <c r="A179" s="16" t="str">
        <v>PSC-1200.18(d)</v>
      </c>
      <c r="B179" s="16" t="str">
        <v>PSC</v>
      </c>
      <c r="C179" s="16" t="str">
        <v>P01</v>
      </c>
      <c r="D179" s="16" t="str">
        <v>1200.18(d)</v>
      </c>
      <c r="E179" s="16" t="inlineStr">
        <is>
          <t xml:space="preserve">Covered entities should make best efforts to correct any deficiencies noted in the yearly third party audit.</t>
        </is>
      </c>
      <c r="F179" s="16" t="str">
        <v>Candidate duty; applicability unresolved</v>
      </c>
      <c r="G179" s="16" t="inlineStr">
        <is>
          <t xml:space="preserve">General 180 day transition; verify exact provision and Q01/Q10</t>
        </is>
      </c>
      <c r="H179" s="16" t="str">
        <v>P11</v>
      </c>
      <c r="I179" s="17" t="str">
        <v>Unresolved</v>
      </c>
      <c r="J179" s="17"/>
      <c r="K179" s="17"/>
      <c r="L179" s="17"/>
      <c r="M179" s="18"/>
      <c r="N179" s="17"/>
      <c r="O179" s="17"/>
    </row>
    <row r="180" ht="34" customHeight="1">
      <c r="A180" s="15" t="str">
        <v>PSC-1200.19</v>
      </c>
      <c r="B180" s="15" t="str">
        <v>PSC</v>
      </c>
      <c r="C180" s="15" t="str">
        <v>P01</v>
      </c>
      <c r="D180" s="15" t="str">
        <v>1200.19</v>
      </c>
      <c r="E180" s="15" t="str">
        <v>Forensic Investigations</v>
      </c>
      <c r="F180" s="15" t="str">
        <v>Section heading/context</v>
      </c>
      <c r="G180" s="15" t="inlineStr">
        <is>
          <t xml:space="preserve">General 180 day transition; verify exact provision and Q01/Q10</t>
        </is>
      </c>
      <c r="H180" s="15" t="str">
        <v>P12</v>
      </c>
      <c r="I180" s="17" t="str">
        <v>Unresolved</v>
      </c>
      <c r="J180" s="17"/>
      <c r="K180" s="17"/>
      <c r="L180" s="17"/>
      <c r="M180" s="18"/>
      <c r="N180" s="17"/>
      <c r="O180" s="17"/>
    </row>
    <row r="181" ht="40" customHeight="1">
      <c r="A181" s="16" t="str">
        <v>PSC-1200.19(a)</v>
      </c>
      <c r="B181" s="16" t="str">
        <v>PSC</v>
      </c>
      <c r="C181" s="16" t="str">
        <v>P01</v>
      </c>
      <c r="D181" s="16" t="str">
        <v>1200.19(a)</v>
      </c>
      <c r="E181" s="16" t="str">
        <v>Each covered entity must establish a contractual relationship with a qualified third -party vendor to conduct forensic investigations into a cybersecurity incident or a suspected cybersecurity incident.</v>
      </c>
      <c r="F181" s="16" t="str">
        <v>Candidate duty; applicability unresolved</v>
      </c>
      <c r="G181" s="16" t="inlineStr">
        <is>
          <t xml:space="preserve">General 180 day transition; verify exact provision and Q01/Q10</t>
        </is>
      </c>
      <c r="H181" s="16" t="str">
        <v>P12</v>
      </c>
      <c r="I181" s="17" t="str">
        <v>Unresolved</v>
      </c>
      <c r="J181" s="17"/>
      <c r="K181" s="17"/>
      <c r="L181" s="17"/>
      <c r="M181" s="18"/>
      <c r="N181" s="17"/>
      <c r="O181" s="17"/>
    </row>
    <row r="182" ht="70" customHeight="1">
      <c r="A182" s="15" t="str">
        <v>PSC-1200.19(b)</v>
      </c>
      <c r="B182" s="15" t="str">
        <v>PSC</v>
      </c>
      <c r="C182" s="15" t="str">
        <v>P01</v>
      </c>
      <c r="D182" s="15" t="str">
        <v>1200.19(b)</v>
      </c>
      <c r="E182" s="15" t="str">
        <v>In the event of a suspected cybersecurity incident, the covered entity must conduct a forensic investigation. As part of this investigation, the Director of the Department of Public Service’s Office of Resilience, Utility Security, Nuclear Affairs and Emergency Preparedness may require the covered entity to include its third- party vendor.</v>
      </c>
      <c r="F182" s="15" t="str">
        <v>Candidate duty; applicability unresolved</v>
      </c>
      <c r="G182" s="15" t="inlineStr">
        <is>
          <t xml:space="preserve">General 180 day transition; verify exact provision and Q01/Q10</t>
        </is>
      </c>
      <c r="H182" s="15" t="str">
        <v>P12</v>
      </c>
      <c r="I182" s="17" t="str">
        <v>Unresolved</v>
      </c>
      <c r="J182" s="17"/>
      <c r="K182" s="17"/>
      <c r="L182" s="17"/>
      <c r="M182" s="18"/>
      <c r="N182" s="17"/>
      <c r="O182" s="17"/>
    </row>
    <row r="183" ht="70" customHeight="1">
      <c r="A183" s="16" t="str">
        <v>PSC-1200.19(c)</v>
      </c>
      <c r="B183" s="16" t="str">
        <v>PSC</v>
      </c>
      <c r="C183" s="16" t="str">
        <v>P01</v>
      </c>
      <c r="D183" s="16" t="str">
        <v>1200.19(c)</v>
      </c>
      <c r="E183" s="16" t="str">
        <v>At the completion of a forensic investigation the covered entity must cause a report to be prepared. Said report must be made available to the Director of the Department of Public Service’s Office of Resilience, Utility Security, Nuclear Affairs and Emergency Preparedness, or designee, within 10 calendar days of a request.</v>
      </c>
      <c r="F183" s="16" t="str">
        <v>Candidate duty; applicability unresolved</v>
      </c>
      <c r="G183" s="16" t="inlineStr">
        <is>
          <t xml:space="preserve">General 180 day transition; verify exact provision and Q01/Q10</t>
        </is>
      </c>
      <c r="H183" s="16" t="str">
        <v>P12</v>
      </c>
      <c r="I183" s="17" t="str">
        <v>Unresolved</v>
      </c>
      <c r="J183" s="17"/>
      <c r="K183" s="17"/>
      <c r="L183" s="17"/>
      <c r="M183" s="18"/>
      <c r="N183" s="17"/>
      <c r="O183" s="17"/>
    </row>
    <row r="184" ht="34" customHeight="1">
      <c r="A184" s="15" t="str">
        <v>PSC-1200.19(d)</v>
      </c>
      <c r="B184" s="15" t="str">
        <v>PSC</v>
      </c>
      <c r="C184" s="15" t="str">
        <v>P01</v>
      </c>
      <c r="D184" s="15" t="str">
        <v>1200.19(d)</v>
      </c>
      <c r="E184" s="15" t="str">
        <v>Covered entities should make best efforts to correct any deficiencies noted in the report.</v>
      </c>
      <c r="F184" s="15" t="str">
        <v>Candidate duty; applicability unresolved</v>
      </c>
      <c r="G184" s="15" t="inlineStr">
        <is>
          <t xml:space="preserve">General 180 day transition; verify exact provision and Q01/Q10</t>
        </is>
      </c>
      <c r="H184" s="15" t="str">
        <v>P12</v>
      </c>
      <c r="I184" s="17" t="str">
        <v>Unresolved</v>
      </c>
      <c r="J184" s="17"/>
      <c r="K184" s="17"/>
      <c r="L184" s="17"/>
      <c r="M184" s="18"/>
      <c r="N184" s="17"/>
      <c r="O184" s="17"/>
    </row>
    <row r="185" ht="55" customHeight="1">
      <c r="A185" s="16" t="str">
        <v>PSC-1200.20(a)</v>
      </c>
      <c r="B185" s="16" t="str">
        <v>PSC</v>
      </c>
      <c r="C185" s="16" t="str">
        <v>P01</v>
      </c>
      <c r="D185" s="16" t="str">
        <v>1200.20(a)</v>
      </c>
      <c r="E185" s="16" t="str">
        <v>Each covered entity must establish a contractual relationship with a credit monitoring service for use in the event of a possible compromise of private information, as defined in paragraph b of subdivision 1 of section 899-aa of General Business Law. Such credit monitoring service must, at a minimum, have the ability to:</v>
      </c>
      <c r="F185" s="16" t="str">
        <v>Candidate duty; applicability unresolved</v>
      </c>
      <c r="G185" s="16" t="inlineStr">
        <is>
          <t xml:space="preserve">General 180 day transition; verify exact provision and Q01/Q10</t>
        </is>
      </c>
      <c r="H185" s="16" t="str">
        <v>P12</v>
      </c>
      <c r="I185" s="17" t="str">
        <v>Unresolved</v>
      </c>
      <c r="J185" s="17"/>
      <c r="K185" s="17"/>
      <c r="L185" s="17"/>
      <c r="M185" s="18"/>
      <c r="N185" s="17"/>
      <c r="O185" s="17"/>
    </row>
    <row r="186" ht="34" customHeight="1">
      <c r="A186" s="15" t="str">
        <v>PSC-1200.20(a)(1)</v>
      </c>
      <c r="B186" s="15" t="str">
        <v>PSC</v>
      </c>
      <c r="C186" s="15" t="str">
        <v>P01</v>
      </c>
      <c r="D186" s="15" t="str">
        <v>1200.20(a)(1)</v>
      </c>
      <c r="E186" s="15" t="str">
        <v>track changes to a customer’s credit files at all major credit reporting bureaus;</v>
      </c>
      <c r="F186" s="15" t="str">
        <v>Candidate duty; applicability unresolved</v>
      </c>
      <c r="G186" s="15" t="inlineStr">
        <is>
          <t xml:space="preserve">General 180 day transition; verify exact provision and Q01/Q10</t>
        </is>
      </c>
      <c r="H186" s="15" t="str">
        <v>P12</v>
      </c>
      <c r="I186" s="17" t="str">
        <v>Unresolved</v>
      </c>
      <c r="J186" s="17"/>
      <c r="K186" s="17"/>
      <c r="L186" s="17"/>
      <c r="M186" s="18"/>
      <c r="N186" s="17"/>
      <c r="O186" s="17"/>
    </row>
    <row r="187" ht="34" customHeight="1">
      <c r="A187" s="16" t="str">
        <v>PSC-1200.20(a)(2)</v>
      </c>
      <c r="B187" s="16" t="str">
        <v>PSC</v>
      </c>
      <c r="C187" s="16" t="str">
        <v>P01</v>
      </c>
      <c r="D187" s="16" t="str">
        <v>1200.20(a)(2)</v>
      </c>
      <c r="E187" s="16" t="str">
        <v>alert the customer to new accounts, inquiries, delinquencies, or other suspicious activities;</v>
      </c>
      <c r="F187" s="16" t="str">
        <v>Candidate duty; applicability unresolved</v>
      </c>
      <c r="G187" s="16" t="inlineStr">
        <is>
          <t xml:space="preserve">General 180 day transition; verify exact provision and Q01/Q10</t>
        </is>
      </c>
      <c r="H187" s="16" t="str">
        <v>P12</v>
      </c>
      <c r="I187" s="17" t="str">
        <v>Unresolved</v>
      </c>
      <c r="J187" s="17"/>
      <c r="K187" s="17"/>
      <c r="L187" s="17"/>
      <c r="M187" s="18"/>
      <c r="N187" s="17"/>
      <c r="O187" s="17"/>
    </row>
    <row r="188" ht="34" customHeight="1">
      <c r="A188" s="15" t="str">
        <v>PSC-1200.20(a)(3)</v>
      </c>
      <c r="B188" s="15" t="str">
        <v>PSC</v>
      </c>
      <c r="C188" s="15" t="str">
        <v>P01</v>
      </c>
      <c r="D188" s="15" t="str">
        <v>1200.20(a)(3)</v>
      </c>
      <c r="E188" s="15" t="str">
        <v>alert the customer to the use of the social security number associated with said customer;</v>
      </c>
      <c r="F188" s="15" t="str">
        <v>Candidate duty; applicability unresolved</v>
      </c>
      <c r="G188" s="15" t="inlineStr">
        <is>
          <t xml:space="preserve">General 180 day transition; verify exact provision and Q01/Q10</t>
        </is>
      </c>
      <c r="H188" s="15" t="str">
        <v>P12</v>
      </c>
      <c r="I188" s="17" t="str">
        <v>Unresolved</v>
      </c>
      <c r="J188" s="17"/>
      <c r="K188" s="17"/>
      <c r="L188" s="17"/>
      <c r="M188" s="18"/>
      <c r="N188" s="17"/>
      <c r="O188" s="17"/>
    </row>
    <row r="189" ht="34" customHeight="1">
      <c r="A189" s="16" t="str">
        <v>PSC-1200.20(a)(4)</v>
      </c>
      <c r="B189" s="16" t="str">
        <v>PSC</v>
      </c>
      <c r="C189" s="16" t="str">
        <v>P01</v>
      </c>
      <c r="D189" s="16" t="str">
        <v>1200.20(a)(4)</v>
      </c>
      <c r="E189" s="16" t="str">
        <v>monitor the dark web for compromised data and alert the customer to it.</v>
      </c>
      <c r="F189" s="16" t="str">
        <v>Candidate duty; applicability unresolved</v>
      </c>
      <c r="G189" s="16" t="inlineStr">
        <is>
          <t xml:space="preserve">General 180 day transition; verify exact provision and Q01/Q10</t>
        </is>
      </c>
      <c r="H189" s="16" t="str">
        <v>P12</v>
      </c>
      <c r="I189" s="17" t="str">
        <v>Unresolved</v>
      </c>
      <c r="J189" s="17"/>
      <c r="K189" s="17"/>
      <c r="L189" s="17"/>
      <c r="M189" s="18"/>
      <c r="N189" s="17"/>
      <c r="O189" s="17"/>
    </row>
    <row r="190" ht="55" customHeight="1">
      <c r="A190" s="15" t="str">
        <v>PSC-1200.20(b)</v>
      </c>
      <c r="B190" s="15" t="str">
        <v>PSC</v>
      </c>
      <c r="C190" s="15" t="str">
        <v>P01</v>
      </c>
      <c r="D190" s="15" t="str">
        <v>1200.20(b)</v>
      </c>
      <c r="E190" s="15" t="str">
        <v>Whenever a covered entity is required to make notice to any person of a breach in the security of its system as required by subdivision 2 of section 899-aa of General Business Law it must also notify said person of the availability of credit monitoring pursuant to this Part.</v>
      </c>
      <c r="F190" s="15" t="str">
        <v>Candidate duty; applicability unresolved</v>
      </c>
      <c r="G190" s="15" t="inlineStr">
        <is>
          <t xml:space="preserve">General 180 day transition; verify exact provision and Q01/Q10</t>
        </is>
      </c>
      <c r="H190" s="15" t="str">
        <v>P12</v>
      </c>
      <c r="I190" s="17" t="str">
        <v>Unresolved</v>
      </c>
      <c r="J190" s="17"/>
      <c r="K190" s="17"/>
      <c r="L190" s="17"/>
      <c r="M190" s="18"/>
      <c r="N190" s="17"/>
      <c r="O190" s="17"/>
    </row>
    <row r="191" ht="40" customHeight="1">
      <c r="A191" s="16" t="str">
        <v>PSC-1200.20(c)</v>
      </c>
      <c r="B191" s="16" t="str">
        <v>PSC</v>
      </c>
      <c r="C191" s="16" t="str">
        <v>P01</v>
      </c>
      <c r="D191" s="16" t="str">
        <v>1200.20(c)</v>
      </c>
      <c r="E191" s="16" t="inlineStr">
        <is>
          <t xml:space="preserve">Said credit monitoring will be paid for by the covered entity, its insurance carrier, a third party vendor, or other responsible party, as applicable, for no less than one year from the date of offer.</t>
        </is>
      </c>
      <c r="F191" s="16" t="str">
        <v>Candidate duty; applicability unresolved</v>
      </c>
      <c r="G191" s="16" t="inlineStr">
        <is>
          <t xml:space="preserve">General 180 day transition; verify exact provision and Q01/Q10</t>
        </is>
      </c>
      <c r="H191" s="16" t="str">
        <v>P12</v>
      </c>
      <c r="I191" s="17" t="str">
        <v>Unresolved</v>
      </c>
      <c r="J191" s="17"/>
      <c r="K191" s="17"/>
      <c r="L191" s="17"/>
      <c r="M191" s="18"/>
      <c r="N191" s="17"/>
      <c r="O191" s="17"/>
    </row>
    <row r="192" ht="85" customHeight="1">
      <c r="A192" s="15" t="str">
        <v>PSC-1200.21(a)</v>
      </c>
      <c r="B192" s="15" t="str">
        <v>PSC</v>
      </c>
      <c r="C192" s="15" t="str">
        <v>P01</v>
      </c>
      <c r="D192" s="15" t="str">
        <v>1200.21(a)</v>
      </c>
      <c r="E192" s="15" t="str">
        <v>Notice of Cybersecurity Incident. Each covered entity must notify the Director of the Department of Public Service’s Office of Resilience, Utility Security, Nuclear Affairs and Emergency Preparedness, or designee, as promptly as possible but in no event la ter than 72 hours after the covered entity reasonably believes a cybersecurity incident affecting the information technology or on public information of the covered entity or those of an affiliate, or those of a third party provider has occurred or is occurring.</v>
      </c>
      <c r="F192" s="15" t="str">
        <v>Candidate duty; applicability unresolved</v>
      </c>
      <c r="G192" s="15" t="str">
        <v>No transition under 1200.25(b); certification starts June 30 2027; Q10</v>
      </c>
      <c r="H192" s="15" t="str">
        <v>C06,P11</v>
      </c>
      <c r="I192" s="17" t="str">
        <v>Unresolved</v>
      </c>
      <c r="J192" s="17"/>
      <c r="K192" s="17"/>
      <c r="L192" s="17"/>
      <c r="M192" s="18"/>
      <c r="N192" s="17"/>
      <c r="O192" s="17"/>
    </row>
    <row r="193" ht="100" customHeight="1">
      <c r="A193" s="16" t="str">
        <v>PSC-1200.21(b)</v>
      </c>
      <c r="B193" s="16" t="str">
        <v>PSC</v>
      </c>
      <c r="C193" s="16" t="str">
        <v>P01</v>
      </c>
      <c r="D193" s="16" t="str">
        <v>1200.21(b)</v>
      </c>
      <c r="E193" s="16" t="str">
        <v>Notwithstanding the provisions of subdivision (a) of this section, each covered entity is required to maintain a log of all cybersecurity events and cybersecurity incidents, regardless of whether the events are subject to the notice requirements of subdivision (a), for a period of no fewer than three calendar years. All documentation and information relevant to the covered entity’s cybersecurity event s or cyber incidents log must be made available to the Director of the Department of Public Service’s Office of Resilience, Utility Security, Nuclear Affairs and Emergency Preparedness, or designee, within 10 calendar days of a request.</v>
      </c>
      <c r="F193" s="16" t="str">
        <v>Candidate duty; applicability unresolved</v>
      </c>
      <c r="G193" s="16" t="str">
        <v>No transition under 1200.25(b); certification starts June 30 2027; Q10</v>
      </c>
      <c r="H193" s="16" t="str">
        <v>C06,P11</v>
      </c>
      <c r="I193" s="17" t="str">
        <v>Unresolved</v>
      </c>
      <c r="J193" s="17"/>
      <c r="K193" s="17"/>
      <c r="L193" s="17"/>
      <c r="M193" s="18"/>
      <c r="N193" s="17"/>
      <c r="O193" s="17"/>
    </row>
    <row r="194" ht="160" customHeight="1">
      <c r="A194" s="15" t="str">
        <v>PSC-1200.21(c)</v>
      </c>
      <c r="B194" s="15" t="str">
        <v>PSC</v>
      </c>
      <c r="C194" s="15" t="str">
        <v>P01</v>
      </c>
      <c r="D194" s="15" t="str">
        <v>1200.21(c)</v>
      </c>
      <c r="E194" s="15" t="str">
        <v>Yearly, each covered entity must submit to the Director of the Department of Public Service’s Office of Resilience, Utility Security, Nuclear Affairs and Emergency Preparedness, or designee, a written statement covering the prior calendar year. This statement must be submitted by June 30, in such form set forth as Appendix 18 of this Title, certifying that the covered entity is in compliance with the requirements set forth in this Part. Each covered entity must maintain for examination by the department all recor ds, schedules and data supporting this certificate for a period of five years. To the extent a covered entity has identified areas, systems or processes that require material improvement, updating or redesign, the covered entity must document the identific ation and the remedial efforts planned and underway to address such areas, systems or processes. Such documentation must be made available for inspection by the director, or designee, within 10 calendar days of a request.</v>
      </c>
      <c r="F194" s="15" t="str">
        <v>Candidate duty; applicability unresolved</v>
      </c>
      <c r="G194" s="15" t="str">
        <v>No transition under 1200.25(b); certification starts June 30 2027; Q10</v>
      </c>
      <c r="H194" s="15" t="str">
        <v>C06,P11</v>
      </c>
      <c r="I194" s="17" t="str">
        <v>Unresolved</v>
      </c>
      <c r="J194" s="17"/>
      <c r="K194" s="17"/>
      <c r="L194" s="17"/>
      <c r="M194" s="18"/>
      <c r="N194" s="17"/>
      <c r="O194" s="17"/>
    </row>
    <row r="195" ht="40" customHeight="1">
      <c r="A195" s="16" t="str">
        <v>PSC-1200.22</v>
      </c>
      <c r="B195" s="16" t="str">
        <v>PSC</v>
      </c>
      <c r="C195" s="16" t="str">
        <v>P01</v>
      </c>
      <c r="D195" s="16" t="str">
        <v>1200.22</v>
      </c>
      <c r="E195" s="16" t="str">
        <v>Confidentiality. Information provided by a covered entity pursuant to this Part is subject to exemptions from disclosure under the Public Service Law, Public Officers Law or any other applicable State or Federal law.</v>
      </c>
      <c r="F195" s="16" t="str">
        <v>Section heading/context</v>
      </c>
      <c r="G195" s="16" t="inlineStr">
        <is>
          <t xml:space="preserve">General 180 day transition; verify exact provision and Q01/Q10</t>
        </is>
      </c>
      <c r="H195" s="16" t="str">
        <v>C07</v>
      </c>
      <c r="I195" s="17" t="str">
        <v>Unresolved</v>
      </c>
      <c r="J195" s="17"/>
      <c r="K195" s="17"/>
      <c r="L195" s="17"/>
      <c r="M195" s="18"/>
      <c r="N195" s="17"/>
      <c r="O195" s="17"/>
    </row>
    <row r="196" ht="85" customHeight="1">
      <c r="A196" s="15" t="str">
        <v>PSC-1200.23(a)</v>
      </c>
      <c r="B196" s="15" t="str">
        <v>PSC</v>
      </c>
      <c r="C196" s="15" t="str">
        <v>P01</v>
      </c>
      <c r="D196" s="15" t="str">
        <v>1200.23(a)</v>
      </c>
      <c r="E196" s="15" t="str">
        <v>Notwithstanding any other Part of these regulations, a covered entity that does not directly or indirectly operate, maintain, utilize or control any information technology, and that does not, and is not required to, directly or indirectly control, own, access, generate, receive or possess nonpublic information is exempt from the requirements of sections 1200.2, 1200.3, 1200.4, 1200.5, 1200.7, 1200.8, 1200.10, 1200.12, 1200.14, 1200.15, 1200.16, and 1200.18 of this Part.</v>
      </c>
      <c r="F196" s="15" t="str">
        <v>Candidate duty; applicability unresolved</v>
      </c>
      <c r="G196" s="15" t="inlineStr">
        <is>
          <t xml:space="preserve">General 180 day transition; verify exact provision and Q01/Q10</t>
        </is>
      </c>
      <c r="H196" s="15" t="str">
        <v>C01</v>
      </c>
      <c r="I196" s="17" t="str">
        <v>Unresolved</v>
      </c>
      <c r="J196" s="17"/>
      <c r="K196" s="17"/>
      <c r="L196" s="17"/>
      <c r="M196" s="18"/>
      <c r="N196" s="17"/>
      <c r="O196" s="17"/>
    </row>
    <row r="197" ht="55" customHeight="1">
      <c r="A197" s="16" t="str">
        <v>PSC-1200.23(a)(1)</v>
      </c>
      <c r="B197" s="16" t="str">
        <v>PSC</v>
      </c>
      <c r="C197" s="16" t="str">
        <v>P01</v>
      </c>
      <c r="D197" s="16" t="str">
        <v>1200.23(a)(1)</v>
      </c>
      <c r="E197" s="16" t="str">
        <v>A covered entity that qualifies for the above exemption pursuant to this section will file a Notice of Exemption in the form set forth as Appendix 19 of this Title within 30 days of the determination that the covered entity is exempt.</v>
      </c>
      <c r="F197" s="16" t="str">
        <v>Candidate duty; applicability unresolved</v>
      </c>
      <c r="G197" s="16" t="inlineStr">
        <is>
          <t xml:space="preserve">General 180 day transition; verify exact provision and Q01/Q10</t>
        </is>
      </c>
      <c r="H197" s="16" t="str">
        <v>C01</v>
      </c>
      <c r="I197" s="17" t="str">
        <v>Unresolved</v>
      </c>
      <c r="J197" s="17"/>
      <c r="K197" s="17"/>
      <c r="L197" s="17"/>
      <c r="M197" s="18"/>
      <c r="N197" s="17"/>
      <c r="O197" s="17"/>
    </row>
    <row r="198" ht="55" customHeight="1">
      <c r="A198" s="15" t="str">
        <v>PSC-1200.23(a)(2)</v>
      </c>
      <c r="B198" s="15" t="str">
        <v>PSC</v>
      </c>
      <c r="C198" s="15" t="str">
        <v>P01</v>
      </c>
      <c r="D198" s="15" t="str">
        <v>1200.23(a)(2)</v>
      </c>
      <c r="E198" s="15" t="str">
        <v>In the event that a covered entity, as of its most recent fiscal year end, ceases to qualify for an exemption, such covered entity will have 180 days from such fiscal year end to comply with all applicable requirements of this Part.</v>
      </c>
      <c r="F198" s="15" t="str">
        <v>Candidate duty; applicability unresolved</v>
      </c>
      <c r="G198" s="15" t="inlineStr">
        <is>
          <t xml:space="preserve">General 180 day transition; verify exact provision and Q01/Q10</t>
        </is>
      </c>
      <c r="H198" s="15" t="str">
        <v>C01</v>
      </c>
      <c r="I198" s="17" t="str">
        <v>Unresolved</v>
      </c>
      <c r="J198" s="17"/>
      <c r="K198" s="17"/>
      <c r="L198" s="17"/>
      <c r="M198" s="18"/>
      <c r="N198" s="17"/>
      <c r="O198" s="17"/>
    </row>
    <row r="199" ht="70" customHeight="1">
      <c r="A199" s="16" t="str">
        <v>PSC-1200.24</v>
      </c>
      <c r="B199" s="16" t="str">
        <v>PSC</v>
      </c>
      <c r="C199" s="16" t="str">
        <v>P01</v>
      </c>
      <c r="D199" s="16" t="str">
        <v>1200.24</v>
      </c>
      <c r="E199" s="16" t="str">
        <v>Effective Date. This Part will be effective June 1, 2026. Covered Entities will be required to yearly prepare and submit to the Director of the Department of Public Service’s Office of Resilience, Utility Security, Nuclear Affairs and Emergency Preparedness, or designee, a Certification of Compliance under section 1200.21(c) of this Part commencing June 30, 2027.</v>
      </c>
      <c r="F199" s="16" t="str">
        <v>Section heading/context</v>
      </c>
      <c r="G199" s="16" t="inlineStr">
        <is>
          <t xml:space="preserve">General 180 day transition; verify exact provision and Q01/Q10</t>
        </is>
      </c>
      <c r="H199" s="16" t="str">
        <v>P11</v>
      </c>
      <c r="I199" s="17" t="str">
        <v>Unresolved</v>
      </c>
      <c r="J199" s="17"/>
      <c r="K199" s="17"/>
      <c r="L199" s="17"/>
      <c r="M199" s="18"/>
      <c r="N199" s="17"/>
      <c r="O199" s="17"/>
    </row>
    <row r="200" ht="34" customHeight="1">
      <c r="A200" s="15" t="str">
        <v>PSC-1200.25</v>
      </c>
      <c r="B200" s="15" t="str">
        <v>PSC</v>
      </c>
      <c r="C200" s="15" t="str">
        <v>P01</v>
      </c>
      <c r="D200" s="15" t="str">
        <v>1200.25</v>
      </c>
      <c r="E200" s="15" t="str">
        <v>Transitional Periods.</v>
      </c>
      <c r="F200" s="15" t="str">
        <v>Section heading/context</v>
      </c>
      <c r="G200" s="15" t="inlineStr">
        <is>
          <t xml:space="preserve">General 180 day transition; verify exact provision and Q01/Q10</t>
        </is>
      </c>
      <c r="H200" s="15" t="str">
        <v>P11</v>
      </c>
      <c r="I200" s="17" t="str">
        <v>Unresolved</v>
      </c>
      <c r="J200" s="17"/>
      <c r="K200" s="17"/>
      <c r="L200" s="17"/>
      <c r="M200" s="18"/>
      <c r="N200" s="17"/>
      <c r="O200" s="17"/>
    </row>
    <row r="201" ht="40" customHeight="1">
      <c r="A201" s="16" t="str">
        <v>PSC-1200.25(a)</v>
      </c>
      <c r="B201" s="16" t="str">
        <v>PSC</v>
      </c>
      <c r="C201" s="16" t="str">
        <v>P01</v>
      </c>
      <c r="D201" s="16" t="str">
        <v>1200.25(a)</v>
      </c>
      <c r="E201" s="16" t="str">
        <v>Transitional Period. Covered entities have 180 days from the effective date of this Part to comply with the requirements set forth in this Part, except as otherwise specified.</v>
      </c>
      <c r="F201" s="16" t="str">
        <v>Interpretation/administration</v>
      </c>
      <c r="G201" s="16" t="inlineStr">
        <is>
          <t xml:space="preserve">General 180 day transition; verify exact provision and Q01/Q10</t>
        </is>
      </c>
      <c r="H201" s="16" t="str">
        <v>P11</v>
      </c>
      <c r="I201" s="17" t="str">
        <v>Unresolved</v>
      </c>
      <c r="J201" s="17"/>
      <c r="K201" s="17"/>
      <c r="L201" s="17"/>
      <c r="M201" s="18"/>
      <c r="N201" s="17"/>
      <c r="O201" s="17"/>
    </row>
    <row r="202" ht="34" customHeight="1">
      <c r="A202" s="15" t="str">
        <v>PSC-1200.25(b)</v>
      </c>
      <c r="B202" s="15" t="str">
        <v>PSC</v>
      </c>
      <c r="C202" s="15" t="str">
        <v>P01</v>
      </c>
      <c r="D202" s="15" t="str">
        <v>1200.25(b)</v>
      </c>
      <c r="E202" s="15" t="str">
        <v>There is no transitional period to comply with the requirements of section 1200.21 of this Part.</v>
      </c>
      <c r="F202" s="15" t="str">
        <v>Interpretation/administration</v>
      </c>
      <c r="G202" s="15" t="inlineStr">
        <is>
          <t xml:space="preserve">General 180 day transition; verify exact provision and Q01/Q10</t>
        </is>
      </c>
      <c r="H202" s="15" t="str">
        <v>P11</v>
      </c>
      <c r="I202" s="17" t="str">
        <v>Unresolved</v>
      </c>
      <c r="J202" s="17"/>
      <c r="K202" s="17"/>
      <c r="L202" s="17"/>
      <c r="M202" s="18"/>
      <c r="N202" s="17"/>
      <c r="O202" s="17"/>
    </row>
    <row r="203" ht="34" customHeight="1">
      <c r="A203" s="16" t="str">
        <v>PSC-1200.25(c)</v>
      </c>
      <c r="B203" s="16" t="str">
        <v>PSC</v>
      </c>
      <c r="C203" s="16" t="str">
        <v>P01</v>
      </c>
      <c r="D203" s="16" t="str">
        <v>1200.25(c)</v>
      </c>
      <c r="E203" s="16" t="str">
        <v>The following provisions include additional transitional periods. Covered entities will have:</v>
      </c>
      <c r="F203" s="16" t="str">
        <v>Interpretation/administration</v>
      </c>
      <c r="G203" s="16" t="inlineStr">
        <is>
          <t xml:space="preserve">General 180 day transition; verify exact provision and Q01/Q10</t>
        </is>
      </c>
      <c r="H203" s="16" t="str">
        <v>P11</v>
      </c>
      <c r="I203" s="17" t="str">
        <v>Unresolved</v>
      </c>
      <c r="J203" s="17"/>
      <c r="K203" s="17"/>
      <c r="L203" s="17"/>
      <c r="M203" s="18"/>
      <c r="N203" s="17"/>
      <c r="O203" s="17"/>
    </row>
    <row r="204" ht="40" customHeight="1">
      <c r="A204" s="15" t="str">
        <v>PSC-1200.25(c)(1)</v>
      </c>
      <c r="B204" s="15" t="str">
        <v>PSC</v>
      </c>
      <c r="C204" s="15" t="str">
        <v>P01</v>
      </c>
      <c r="D204" s="15" t="str">
        <v>1200.25(c)(1)</v>
      </c>
      <c r="E204" s="15" t="str">
        <v>One year from the effective date of this Part to comply with the requirements of sections 1200.4(b), 1200.5, 1200.9, 1200.11, 1200.12, and 1200.14(b) of this Part.</v>
      </c>
      <c r="F204" s="15" t="str">
        <v>Interpretation/administration</v>
      </c>
      <c r="G204" s="15" t="inlineStr">
        <is>
          <t xml:space="preserve">General 180 day transition; verify exact provision and Q01/Q10</t>
        </is>
      </c>
      <c r="H204" s="15" t="str">
        <v>P11</v>
      </c>
      <c r="I204" s="17" t="str">
        <v>Unresolved</v>
      </c>
      <c r="J204" s="17"/>
      <c r="K204" s="17"/>
      <c r="L204" s="17"/>
      <c r="M204" s="18"/>
      <c r="N204" s="17"/>
      <c r="O204" s="17"/>
    </row>
    <row r="205" ht="40" customHeight="1">
      <c r="A205" s="16" t="str">
        <v>PSC-1200.25(c)(2)</v>
      </c>
      <c r="B205" s="16" t="str">
        <v>PSC</v>
      </c>
      <c r="C205" s="16" t="str">
        <v>P01</v>
      </c>
      <c r="D205" s="16" t="str">
        <v>1200.25(c)(2)</v>
      </c>
      <c r="E205" s="16" t="str">
        <v>Eighteen months from the effective date of this Part to comply with the requirements of sections 1200.6, 1200.8, 1200.13, 1200.14 (a) and 1200.15 of this Part.</v>
      </c>
      <c r="F205" s="16" t="str">
        <v>Interpretation/administration</v>
      </c>
      <c r="G205" s="16" t="inlineStr">
        <is>
          <t xml:space="preserve">General 180 day transition; verify exact provision and Q01/Q10</t>
        </is>
      </c>
      <c r="H205" s="16" t="str">
        <v>P11</v>
      </c>
      <c r="I205" s="17" t="str">
        <v>Unresolved</v>
      </c>
      <c r="J205" s="17"/>
      <c r="K205" s="17"/>
      <c r="L205" s="17"/>
      <c r="M205" s="18"/>
      <c r="N205" s="17"/>
      <c r="O205" s="17"/>
    </row>
    <row r="206" ht="55" customHeight="1">
      <c r="A206" s="15" t="str">
        <v>PSC-1200.26</v>
      </c>
      <c r="B206" s="15" t="str">
        <v>PSC</v>
      </c>
      <c r="C206" s="15" t="str">
        <v>P01</v>
      </c>
      <c r="D206" s="15" t="str">
        <v>1200.26</v>
      </c>
      <c r="E206" s="15" t="str">
        <v>Severability. If any provision of this Part or the application thereof to any person or circumstance is adjudged invalid by a court of competent jurisdiction, such judgment will not affect or impair the validity of the other provisions of this Part or the application thereof to other persons or circumstances.</v>
      </c>
      <c r="F206" s="15" t="str">
        <v>Section heading/context</v>
      </c>
      <c r="G206" s="15" t="inlineStr">
        <is>
          <t xml:space="preserve">General 180 day transition; verify exact provision and Q01/Q10</t>
        </is>
      </c>
      <c r="H206" s="15" t="str">
        <v>C01</v>
      </c>
      <c r="I206" s="17" t="str">
        <v>Unresolved</v>
      </c>
      <c r="J206" s="17"/>
      <c r="K206" s="17"/>
      <c r="L206" s="17"/>
      <c r="M206" s="18"/>
      <c r="N206" s="17"/>
      <c r="O206" s="17"/>
    </row>
    <row r="207" ht="160" customHeight="1">
      <c r="A207" s="16" t="str">
        <v>PSC-Appendix18</v>
      </c>
      <c r="B207" s="16" t="str">
        <v>PSC</v>
      </c>
      <c r="C207" s="16" t="str">
        <v>P01</v>
      </c>
      <c r="D207" s="16" t="str">
        <v>Appendix 18 to Part 1200</v>
      </c>
      <c r="E207" s="16" t="str">
        <v>(Covered Entity Name) June 30, 20 Certification of Compliance with New York State Public Service Commission Information Technology Cybersecurity Regulations The Board of Directors or a Senior Officer(s) of the Covered Entity certifies: (1) The Board of Directors (or name of Senior Officer(s)) has reviewed documents, reports, certifications and opinions of such officers, employees, representatives, outside vendors and other individuals or entities as necessary; (2) To the best of the (Board of Directors) or (name of Senior Officer(s)) knowledge, the Cybersecurity Program of (name of Covered Entity) as of (date of the Board Resolution or Senior Officer(s) Compliance Finding) for the year ended (year for which Board Resolution or Compliance Finding is provided) complies with Part 1200 of Title 16 of the New York Code of Rules and Regulations. Signed by the Chairperson of the Board of Directors or Senior Officer(s) (Name) Date: [DMM Portal Filing Instructions]</v>
      </c>
      <c r="F207" s="16" t="str">
        <v>Form/context; not a subclause of 1200.26</v>
      </c>
      <c r="G207" s="16" t="str">
        <v>Verify operative filing instructions; Q03 and Q10</v>
      </c>
      <c r="H207" s="16" t="str">
        <v>P11</v>
      </c>
      <c r="I207" s="17" t="str">
        <v>Unresolved</v>
      </c>
      <c r="J207" s="17"/>
      <c r="K207" s="17"/>
      <c r="L207" s="17"/>
      <c r="M207" s="18"/>
      <c r="N207" s="17"/>
      <c r="O207" s="17"/>
    </row>
    <row r="208" ht="70" customHeight="1">
      <c r="A208" s="15" t="str">
        <v>PSC-Appendix19</v>
      </c>
      <c r="B208" s="15" t="str">
        <v>PSC</v>
      </c>
      <c r="C208" s="15" t="str">
        <v>P01</v>
      </c>
      <c r="D208" s="15" t="str">
        <v>Appendix 19 to Part 1200</v>
      </c>
      <c r="E208" s="15" t="str">
        <v>(Covered Entity Name) (Date) Notice of Exemption In accordance with 16 NYCRR § 1200.21(a), (Covered Entity Name) hereby provides notice that (Covered Entity Name) qualifies for partial exemption under 16 NYCRR § 1200.21(a): If you have any question or concerns regarding this notice, please contact: (Insert name, title, and full contact information) (Name) Date: (Title) (Covered Entity Name) [DMM Portal Filing Instructions]</v>
      </c>
      <c r="F208" s="15" t="str">
        <v>Form/context; not a subclause of 1200.26</v>
      </c>
      <c r="G208" s="15" t="str">
        <v>Verify operative filing instructions; Q03 and Q10</v>
      </c>
      <c r="H208" s="15" t="str">
        <v>P12</v>
      </c>
      <c r="I208" s="17" t="str">
        <v>Unresolved</v>
      </c>
      <c r="J208" s="17"/>
      <c r="K208" s="17"/>
      <c r="L208" s="17"/>
      <c r="M208" s="18"/>
      <c r="N208" s="17"/>
      <c r="O208" s="17"/>
    </row>
    <row r="209" ht="310" customHeight="1">
      <c r="A209" s="16" t="str">
        <v>DFS-500.0</v>
      </c>
      <c r="B209" s="16" t="str">
        <v>DFS</v>
      </c>
      <c r="C209" s="16" t="str">
        <v>D01</v>
      </c>
      <c r="D209" s="16" t="str">
        <v>500.0</v>
      </c>
      <c r="E209" s="16" t="inlineStr">
        <is>
          <t xml:space="preserve">Introduction. The New York State Department of Financial Services (DFS) has been closely monitoring the ever growing threat posed to information and financial systems by nation states, terrorist organizations and independent criminal actors. Recently, cybercriminals have sought to exploit technological vulnerabilities to gain access to sensitive electronic data. Cybercriminals can cause significant financial losses for DFS regulated entities as well as for New York consumers whose private information may be revealed and/or stolen for illicit purposes. The financial services industry is a significant target of cybersecurity threats. DFS appreciates that many firms have proactively increased their cybersecurity programs with great success. Given the seriousness of the issue and the risk to all regulated entities, certain regulatory minimum standards are warranted, while not being overly prescriptive so that cybersecurity programs can match the relevant risks and keep pace with technological advances. Accordingly, this regulation is designed to promote the protection of customer information as well as the information technology systems of regulated entities. This regulation requires each company to assess its specific risk profile and design a program that addresses its risks in a strong fashion. Senior management must take this issue seriously and be responsible for the organization’s cybersecurity program and file an annual certification confirming compliance with these regulations. A regulated entity’s cybersecurity program must ensure the safety and soundness of the institution and protect its customers. It is critical for all regulated institutions that have not yet done so to move swiftly and urgently to adopt a cybersecurity program and for all regulated entities to be subject to minimum standards with respect to their programs. The number of cyber events has been steadily increasing and estimates of potential risk to our financial services industry are stark. Adoption of the program outlined in these regulations is a priority for New York State.</t>
        </is>
      </c>
      <c r="F209" s="16" t="str">
        <v>Interpretation/administration</v>
      </c>
      <c r="G209" s="16" t="str">
        <v>Verify entity exemption and operative version; Q08</v>
      </c>
      <c r="H209" s="16" t="str">
        <v>D01</v>
      </c>
      <c r="I209" s="17" t="str">
        <v>Unresolved</v>
      </c>
      <c r="J209" s="17"/>
      <c r="K209" s="17"/>
      <c r="L209" s="17"/>
      <c r="M209" s="18"/>
      <c r="N209" s="17"/>
      <c r="O209" s="17"/>
    </row>
    <row r="210" ht="34" customHeight="1">
      <c r="A210" s="15" t="str">
        <v>DFS-500.1</v>
      </c>
      <c r="B210" s="15" t="str">
        <v>DFS</v>
      </c>
      <c r="C210" s="15" t="str">
        <v>D01</v>
      </c>
      <c r="D210" s="15" t="str">
        <v>500.1</v>
      </c>
      <c r="E210" s="15" t="str">
        <v>Definitions. For purposes of this Part only, the following definitions shall apply:</v>
      </c>
      <c r="F210" s="15" t="str">
        <v>Interpretation/administration</v>
      </c>
      <c r="G210" s="15" t="str">
        <v>Verify entity exemption and operative version; Q08</v>
      </c>
      <c r="H210" s="15" t="str">
        <v>D01</v>
      </c>
      <c r="I210" s="17" t="str">
        <v>Unresolved</v>
      </c>
      <c r="J210" s="17"/>
      <c r="K210" s="17"/>
      <c r="L210" s="17"/>
      <c r="M210" s="18"/>
      <c r="N210" s="17"/>
      <c r="O210" s="17"/>
    </row>
    <row r="211" ht="70" customHeight="1">
      <c r="A211" s="16" t="str">
        <v>DFS-500.1(a)</v>
      </c>
      <c r="B211" s="16" t="str">
        <v>DFS</v>
      </c>
      <c r="C211" s="16" t="str">
        <v>D01</v>
      </c>
      <c r="D211" s="16" t="str">
        <v>500.1(a)</v>
      </c>
      <c r="E211" s="16" t="str">
        <v>Affiliate means any person that controls, is controlled by or is under common control with another person. For purposes of this subdivision, control means the possession, direct or indirect, of the power to direct or cause the direction of the management and policies of a person, whether through the ownership of stock of such person or otherwise.</v>
      </c>
      <c r="F211" s="16" t="str">
        <v>Interpretation/administration</v>
      </c>
      <c r="G211" s="16" t="str">
        <v>Verify entity exemption and operative version; Q08</v>
      </c>
      <c r="H211" s="16" t="str">
        <v>D01</v>
      </c>
      <c r="I211" s="17" t="str">
        <v>Unresolved</v>
      </c>
      <c r="J211" s="17"/>
      <c r="K211" s="17"/>
      <c r="L211" s="17"/>
      <c r="M211" s="18"/>
      <c r="N211" s="17"/>
      <c r="O211" s="17"/>
    </row>
    <row r="212" ht="55" customHeight="1">
      <c r="A212" s="15" t="str">
        <v>DFS-500.1(b)</v>
      </c>
      <c r="B212" s="15" t="str">
        <v>DFS</v>
      </c>
      <c r="C212" s="15" t="str">
        <v>D01</v>
      </c>
      <c r="D212" s="15" t="str">
        <v>500.1(b)</v>
      </c>
      <c r="E212" s="15" t="str">
        <v>Authorized user means any employee, contractor, agent or other person that participates in the business operations of a covered entity and is authorized to access and use any information systems and data of the covered entity.</v>
      </c>
      <c r="F212" s="15" t="str">
        <v>Interpretation/administration</v>
      </c>
      <c r="G212" s="15" t="str">
        <v>Verify entity exemption and operative version; Q08</v>
      </c>
      <c r="H212" s="15" t="str">
        <v>D01</v>
      </c>
      <c r="I212" s="17" t="str">
        <v>Unresolved</v>
      </c>
      <c r="J212" s="17"/>
      <c r="K212" s="17"/>
      <c r="L212" s="17"/>
      <c r="M212" s="18"/>
      <c r="N212" s="17"/>
      <c r="O212" s="17"/>
    </row>
    <row r="213" ht="40" customHeight="1">
      <c r="A213" s="16" t="str">
        <v>DFS-500.1(c)</v>
      </c>
      <c r="B213" s="16" t="str">
        <v>DFS</v>
      </c>
      <c r="C213" s="16" t="str">
        <v>D01</v>
      </c>
      <c r="D213" s="16" t="str">
        <v>500.1(c)</v>
      </c>
      <c r="E213" s="16" t="str">
        <v>Chief Information Security Officer or CISO means a qualified individual responsible for overseeing and implementing a covered entity’s cybersecurity program and enforcing its cybersecurity policy.</v>
      </c>
      <c r="F213" s="16" t="str">
        <v>Interpretation/administration</v>
      </c>
      <c r="G213" s="16" t="str">
        <v>Verify entity exemption and operative version; Q08</v>
      </c>
      <c r="H213" s="16" t="str">
        <v>D01</v>
      </c>
      <c r="I213" s="17" t="str">
        <v>Unresolved</v>
      </c>
      <c r="J213" s="17"/>
      <c r="K213" s="17"/>
      <c r="L213" s="17"/>
      <c r="M213" s="18"/>
      <c r="N213" s="17"/>
      <c r="O213" s="17"/>
    </row>
    <row r="214" ht="55" customHeight="1">
      <c r="A214" s="15" t="str">
        <v>DFS-500.1(d)</v>
      </c>
      <c r="B214" s="15" t="str">
        <v>DFS</v>
      </c>
      <c r="C214" s="15" t="str">
        <v>D01</v>
      </c>
      <c r="D214" s="15" t="str">
        <v>500.1(d)</v>
      </c>
      <c r="E214" s="15" t="str">
        <v>Class A company means a covered entity with at least $20,000,000 in gross annual revenue in each of the last two fiscal years from all business operations of the covered entity and the business operations in this State of the covered entity’s affiliates and:</v>
      </c>
      <c r="F214" s="15" t="str">
        <v>Interpretation/administration</v>
      </c>
      <c r="G214" s="15" t="str">
        <v>Verify entity exemption and operative version; Q08</v>
      </c>
      <c r="H214" s="15" t="str">
        <v>D01</v>
      </c>
      <c r="I214" s="17" t="str">
        <v>Unresolved</v>
      </c>
      <c r="J214" s="17"/>
      <c r="K214" s="17"/>
      <c r="L214" s="17"/>
      <c r="M214" s="18"/>
      <c r="N214" s="17"/>
      <c r="O214" s="17"/>
    </row>
    <row r="215" ht="40" customHeight="1">
      <c r="A215" s="16" t="str">
        <v>DFS-500.1(d)(1)</v>
      </c>
      <c r="B215" s="16" t="str">
        <v>DFS</v>
      </c>
      <c r="C215" s="16" t="str">
        <v>D01</v>
      </c>
      <c r="D215" s="16" t="str">
        <v>500.1(d)(1)</v>
      </c>
      <c r="E215" s="16" t="str">
        <v>over 2,000 employees averaged over the last two fiscal years, including employees of both the covered entity and all of its affiliates no matter where located; or</v>
      </c>
      <c r="F215" s="16" t="str">
        <v>Interpretation/administration</v>
      </c>
      <c r="G215" s="16" t="str">
        <v>Verify entity exemption and operative version; Q08</v>
      </c>
      <c r="H215" s="16" t="str">
        <v>D01</v>
      </c>
      <c r="I215" s="17" t="str">
        <v>Unresolved</v>
      </c>
      <c r="J215" s="17"/>
      <c r="K215" s="17"/>
      <c r="L215" s="17"/>
      <c r="M215" s="18"/>
      <c r="N215" s="17"/>
      <c r="O215" s="17"/>
    </row>
    <row r="216" ht="85" customHeight="1">
      <c r="A216" s="15" t="str">
        <v>DFS-500.1(d)(2)</v>
      </c>
      <c r="B216" s="15" t="str">
        <v>DFS</v>
      </c>
      <c r="C216" s="15" t="str">
        <v>D01</v>
      </c>
      <c r="D216" s="15" t="str">
        <v>500.1(d)(2)</v>
      </c>
      <c r="E216" s="15" t="str">
        <v>over $1,000,000,000 in gross annual revenue in each of the last two fiscal years from all business operations of the covered entity and all of its affiliates no matter where located. For purposes of this subdivision, when calculating the number of employees and gross annual revenue, affiliates shall include only those that share information systems, cybersecurity resources or all or any part of a cybersecurity program with the covered entity.</v>
      </c>
      <c r="F216" s="15" t="str">
        <v>Interpretation/administration</v>
      </c>
      <c r="G216" s="15" t="str">
        <v>Verify entity exemption and operative version; Q08</v>
      </c>
      <c r="H216" s="15" t="str">
        <v>D01</v>
      </c>
      <c r="I216" s="17" t="str">
        <v>Unresolved</v>
      </c>
      <c r="J216" s="17"/>
      <c r="K216" s="17"/>
      <c r="L216" s="17"/>
      <c r="M216" s="18"/>
      <c r="N216" s="17"/>
      <c r="O216" s="17"/>
    </row>
    <row r="217" ht="70" customHeight="1">
      <c r="A217" s="16" t="str">
        <v>DFS-500.1(e)</v>
      </c>
      <c r="B217" s="16" t="str">
        <v>DFS</v>
      </c>
      <c r="C217" s="16" t="str">
        <v>D01</v>
      </c>
      <c r="D217" s="16" t="str">
        <v>500.1(e)</v>
      </c>
      <c r="E217" s="16" t="str">
        <v>Covered entity means any person operating under or required to operate under a license, registration, charter, certificate, permit, accreditation or similar authorization under the Banking Law, the Insurance Law or the Financial Services Law, regardless of whether the covered entity is also regulated by other government agencies.</v>
      </c>
      <c r="F217" s="16" t="str">
        <v>Interpretation/administration</v>
      </c>
      <c r="G217" s="16" t="str">
        <v>Verify entity exemption and operative version; Q08</v>
      </c>
      <c r="H217" s="16" t="str">
        <v>D01</v>
      </c>
      <c r="I217" s="17" t="str">
        <v>Unresolved</v>
      </c>
      <c r="J217" s="17"/>
      <c r="K217" s="17"/>
      <c r="L217" s="17"/>
      <c r="M217" s="18"/>
      <c r="N217" s="17"/>
      <c r="O217" s="17"/>
    </row>
    <row r="218" ht="40" customHeight="1">
      <c r="A218" s="15" t="str">
        <v>DFS-500.1(f)</v>
      </c>
      <c r="B218" s="15" t="str">
        <v>DFS</v>
      </c>
      <c r="C218" s="15" t="str">
        <v>D01</v>
      </c>
      <c r="D218" s="15" t="str">
        <v>500.1(f)</v>
      </c>
      <c r="E218" s="15" t="str">
        <v>Cybersecurity event means any act or attempt, successful or unsuccessful, to gain unauthorized access to, disrupt or misuse an information system or information stored on such information system.</v>
      </c>
      <c r="F218" s="15" t="str">
        <v>Interpretation/administration</v>
      </c>
      <c r="G218" s="15" t="str">
        <v>Verify entity exemption and operative version; Q08</v>
      </c>
      <c r="H218" s="15" t="str">
        <v>D01</v>
      </c>
      <c r="I218" s="17" t="str">
        <v>Unresolved</v>
      </c>
      <c r="J218" s="17"/>
      <c r="K218" s="17"/>
      <c r="L218" s="17"/>
      <c r="M218" s="18"/>
      <c r="N218" s="17"/>
      <c r="O218" s="17"/>
    </row>
    <row r="219" ht="40" customHeight="1">
      <c r="A219" s="16" t="str">
        <v>DFS-500.1(g)</v>
      </c>
      <c r="B219" s="16" t="str">
        <v>DFS</v>
      </c>
      <c r="C219" s="16" t="str">
        <v>D01</v>
      </c>
      <c r="D219" s="16" t="str">
        <v>500.1(g)</v>
      </c>
      <c r="E219" s="16" t="inlineStr">
        <is>
          <t xml:space="preserve">Cybersecurity incident means a cybersecurity event that has occurred at the covered entity, its affiliates, or a third party service provider that:</t>
        </is>
      </c>
      <c r="F219" s="16" t="str">
        <v>Interpretation/administration</v>
      </c>
      <c r="G219" s="16" t="str">
        <v>Verify entity exemption and operative version; Q08</v>
      </c>
      <c r="H219" s="16" t="str">
        <v>D01</v>
      </c>
      <c r="I219" s="17" t="str">
        <v>Unresolved</v>
      </c>
      <c r="J219" s="17"/>
      <c r="K219" s="17"/>
      <c r="L219" s="17"/>
      <c r="M219" s="18"/>
      <c r="N219" s="17"/>
      <c r="O219" s="17"/>
    </row>
    <row r="220" ht="40" customHeight="1">
      <c r="A220" s="15" t="str">
        <v>DFS-500.1(g)(1)</v>
      </c>
      <c r="B220" s="15" t="str">
        <v>DFS</v>
      </c>
      <c r="C220" s="15" t="str">
        <v>D01</v>
      </c>
      <c r="D220" s="15" t="str">
        <v>500.1(g)(1)</v>
      </c>
      <c r="E220" s="15" t="inlineStr">
        <is>
          <t xml:space="preserve">impacts the covered entity and requires the covered entity to notify any government body, self regulatory agency or any other supervisory body;</t>
        </is>
      </c>
      <c r="F220" s="15" t="str">
        <v>Interpretation/administration</v>
      </c>
      <c r="G220" s="15" t="str">
        <v>Verify entity exemption and operative version; Q08</v>
      </c>
      <c r="H220" s="15" t="str">
        <v>D01</v>
      </c>
      <c r="I220" s="17" t="str">
        <v>Unresolved</v>
      </c>
      <c r="J220" s="17"/>
      <c r="K220" s="17"/>
      <c r="L220" s="17"/>
      <c r="M220" s="18"/>
      <c r="N220" s="17"/>
      <c r="O220" s="17"/>
    </row>
    <row r="221" ht="40" customHeight="1">
      <c r="A221" s="16" t="str">
        <v>DFS-500.1(g)(2)</v>
      </c>
      <c r="B221" s="16" t="str">
        <v>DFS</v>
      </c>
      <c r="C221" s="16" t="str">
        <v>D01</v>
      </c>
      <c r="D221" s="16" t="str">
        <v>500.1(g)(2)</v>
      </c>
      <c r="E221" s="16" t="str">
        <v>has a reasonable likelihood of materially harming any material part of the normal operation(s) of the covered entity; or</v>
      </c>
      <c r="F221" s="16" t="str">
        <v>Interpretation/administration</v>
      </c>
      <c r="G221" s="16" t="str">
        <v>Verify entity exemption and operative version; Q08</v>
      </c>
      <c r="H221" s="16" t="str">
        <v>D01</v>
      </c>
      <c r="I221" s="17" t="str">
        <v>Unresolved</v>
      </c>
      <c r="J221" s="17"/>
      <c r="K221" s="17"/>
      <c r="L221" s="17"/>
      <c r="M221" s="18"/>
      <c r="N221" s="17"/>
      <c r="O221" s="17"/>
    </row>
    <row r="222" ht="34" customHeight="1">
      <c r="A222" s="15" t="str">
        <v>DFS-500.1(g)(3)</v>
      </c>
      <c r="B222" s="15" t="str">
        <v>DFS</v>
      </c>
      <c r="C222" s="15" t="str">
        <v>D01</v>
      </c>
      <c r="D222" s="15" t="str">
        <v>500.1(g)(3)</v>
      </c>
      <c r="E222" s="15" t="str">
        <v>results in the deployment of ransomware within a material part of the covered entity’s information systems.</v>
      </c>
      <c r="F222" s="15" t="str">
        <v>Interpretation/administration</v>
      </c>
      <c r="G222" s="15" t="str">
        <v>Verify entity exemption and operative version; Q08</v>
      </c>
      <c r="H222" s="15" t="str">
        <v>D01</v>
      </c>
      <c r="I222" s="17" t="str">
        <v>Unresolved</v>
      </c>
      <c r="J222" s="17"/>
      <c r="K222" s="17"/>
      <c r="L222" s="17"/>
      <c r="M222" s="18"/>
      <c r="N222" s="17"/>
      <c r="O222" s="17"/>
    </row>
    <row r="223" ht="40" customHeight="1">
      <c r="A223" s="16" t="str">
        <v>DFS-500.1(h)</v>
      </c>
      <c r="B223" s="16" t="str">
        <v>DFS</v>
      </c>
      <c r="C223" s="16" t="str">
        <v>D01</v>
      </c>
      <c r="D223" s="16" t="str">
        <v>500.1(h)</v>
      </c>
      <c r="E223" s="16" t="str">
        <v>Independent audit means an audit conducted by internal or external auditors free to make decisions not influenced by the covered entity being audited or by its owners, managers or employees.</v>
      </c>
      <c r="F223" s="16" t="str">
        <v>Interpretation/administration</v>
      </c>
      <c r="G223" s="16" t="str">
        <v>Verify entity exemption and operative version; Q08</v>
      </c>
      <c r="H223" s="16" t="str">
        <v>D01</v>
      </c>
      <c r="I223" s="17" t="str">
        <v>Unresolved</v>
      </c>
      <c r="J223" s="17"/>
      <c r="K223" s="17"/>
      <c r="L223" s="17"/>
      <c r="M223" s="18"/>
      <c r="N223" s="17"/>
      <c r="O223" s="17"/>
    </row>
    <row r="224" ht="70" customHeight="1">
      <c r="A224" s="15" t="str">
        <v>DFS-500.1(i)</v>
      </c>
      <c r="B224" s="15" t="str">
        <v>DFS</v>
      </c>
      <c r="C224" s="15" t="str">
        <v>D01</v>
      </c>
      <c r="D224" s="15" t="str">
        <v>500.1(i)</v>
      </c>
      <c r="E224" s="15" t="str">
        <v>Information system means a discrete set of electronic information resources organized for the collection, processing, maintenance, use, sharing, dissemination or disposition of electronic information, as well as any specialized system such as industrial/process controls systems, telephone switching and private branch exchange systems, and environmental control systems.</v>
      </c>
      <c r="F224" s="15" t="str">
        <v>Interpretation/administration</v>
      </c>
      <c r="G224" s="15" t="str">
        <v>Verify entity exemption and operative version; Q08</v>
      </c>
      <c r="H224" s="15" t="str">
        <v>D01</v>
      </c>
      <c r="I224" s="17" t="str">
        <v>Unresolved</v>
      </c>
      <c r="J224" s="17"/>
      <c r="K224" s="17"/>
      <c r="L224" s="17"/>
      <c r="M224" s="18"/>
      <c r="N224" s="17"/>
      <c r="O224" s="17"/>
    </row>
    <row r="225" ht="40" customHeight="1">
      <c r="A225" s="16" t="str">
        <v>DFS-500.1(j)</v>
      </c>
      <c r="B225" s="16" t="str">
        <v>DFS</v>
      </c>
      <c r="C225" s="16" t="str">
        <v>D01</v>
      </c>
      <c r="D225" s="16" t="str">
        <v>500.1(j)</v>
      </c>
      <c r="E225" s="16" t="inlineStr">
        <is>
          <t xml:space="preserve">Multifactor authentication means authentication through verification of at least two of the following types of authentication factors:</t>
        </is>
      </c>
      <c r="F225" s="16" t="str">
        <v>Interpretation/administration</v>
      </c>
      <c r="G225" s="16" t="str">
        <v>Verify entity exemption and operative version; Q08</v>
      </c>
      <c r="H225" s="16" t="str">
        <v>D01</v>
      </c>
      <c r="I225" s="17" t="str">
        <v>Unresolved</v>
      </c>
      <c r="J225" s="17"/>
      <c r="K225" s="17"/>
      <c r="L225" s="17"/>
      <c r="M225" s="18"/>
      <c r="N225" s="17"/>
      <c r="O225" s="17"/>
    </row>
    <row r="226" ht="34" customHeight="1">
      <c r="A226" s="15" t="str">
        <v>DFS-500.1(j)(1)</v>
      </c>
      <c r="B226" s="15" t="str">
        <v>DFS</v>
      </c>
      <c r="C226" s="15" t="str">
        <v>D01</v>
      </c>
      <c r="D226" s="15" t="str">
        <v>500.1(j)(1)</v>
      </c>
      <c r="E226" s="15" t="str">
        <v>knowledge factors, such as a password;</v>
      </c>
      <c r="F226" s="15" t="str">
        <v>Interpretation/administration</v>
      </c>
      <c r="G226" s="15" t="str">
        <v>Verify entity exemption and operative version; Q08</v>
      </c>
      <c r="H226" s="15" t="str">
        <v>D01</v>
      </c>
      <c r="I226" s="17" t="str">
        <v>Unresolved</v>
      </c>
      <c r="J226" s="17"/>
      <c r="K226" s="17"/>
      <c r="L226" s="17"/>
      <c r="M226" s="18"/>
      <c r="N226" s="17"/>
      <c r="O226" s="17"/>
    </row>
    <row r="227" ht="34" customHeight="1">
      <c r="A227" s="16" t="str">
        <v>DFS-500.1(j)(2)</v>
      </c>
      <c r="B227" s="16" t="str">
        <v>DFS</v>
      </c>
      <c r="C227" s="16" t="str">
        <v>D01</v>
      </c>
      <c r="D227" s="16" t="str">
        <v>500.1(j)(2)</v>
      </c>
      <c r="E227" s="16" t="str">
        <v>possession factors, such as a token; or</v>
      </c>
      <c r="F227" s="16" t="str">
        <v>Interpretation/administration</v>
      </c>
      <c r="G227" s="16" t="str">
        <v>Verify entity exemption and operative version; Q08</v>
      </c>
      <c r="H227" s="16" t="str">
        <v>D01</v>
      </c>
      <c r="I227" s="17" t="str">
        <v>Unresolved</v>
      </c>
      <c r="J227" s="17"/>
      <c r="K227" s="17"/>
      <c r="L227" s="17"/>
      <c r="M227" s="18"/>
      <c r="N227" s="17"/>
      <c r="O227" s="17"/>
    </row>
    <row r="228" ht="34" customHeight="1">
      <c r="A228" s="15" t="str">
        <v>DFS-500.1(j)(3)</v>
      </c>
      <c r="B228" s="15" t="str">
        <v>DFS</v>
      </c>
      <c r="C228" s="15" t="str">
        <v>D01</v>
      </c>
      <c r="D228" s="15" t="str">
        <v>500.1(j)(3)</v>
      </c>
      <c r="E228" s="15" t="str">
        <v>inherence factors, such as a biometric characteristic.</v>
      </c>
      <c r="F228" s="15" t="str">
        <v>Interpretation/administration</v>
      </c>
      <c r="G228" s="15" t="str">
        <v>Verify entity exemption and operative version; Q08</v>
      </c>
      <c r="H228" s="15" t="str">
        <v>D01</v>
      </c>
      <c r="I228" s="17" t="str">
        <v>Unresolved</v>
      </c>
      <c r="J228" s="17"/>
      <c r="K228" s="17"/>
      <c r="L228" s="17"/>
      <c r="M228" s="18"/>
      <c r="N228" s="17"/>
      <c r="O228" s="17"/>
    </row>
    <row r="229" ht="34" customHeight="1">
      <c r="A229" s="16" t="str">
        <v>DFS-500.1(k)</v>
      </c>
      <c r="B229" s="16" t="str">
        <v>DFS</v>
      </c>
      <c r="C229" s="16" t="str">
        <v>D01</v>
      </c>
      <c r="D229" s="16" t="str">
        <v>500.1(k)</v>
      </c>
      <c r="E229" s="16" t="str">
        <v>Nonpublic information means all electronic information that is not publicly available information and is:</v>
      </c>
      <c r="F229" s="16" t="str">
        <v>Interpretation/administration</v>
      </c>
      <c r="G229" s="16" t="str">
        <v>Verify entity exemption and operative version; Q08</v>
      </c>
      <c r="H229" s="16" t="str">
        <v>D01</v>
      </c>
      <c r="I229" s="17" t="str">
        <v>Unresolved</v>
      </c>
      <c r="J229" s="17"/>
      <c r="K229" s="17"/>
      <c r="L229" s="17"/>
      <c r="M229" s="18"/>
      <c r="N229" s="17"/>
      <c r="O229" s="17"/>
    </row>
    <row r="230" ht="55" customHeight="1">
      <c r="A230" s="15" t="str">
        <v>DFS-500.1(k)(1)</v>
      </c>
      <c r="B230" s="15" t="str">
        <v>DFS</v>
      </c>
      <c r="C230" s="15" t="str">
        <v>D01</v>
      </c>
      <c r="D230" s="15" t="str">
        <v>500.1(k)(1)</v>
      </c>
      <c r="E230" s="15" t="str">
        <v>business related information of a covered entity the tampering with which, or unauthorized disclosure, access or use of which, would cause a material adverse impact to the business, operations or security of the covered entity;</v>
      </c>
      <c r="F230" s="15" t="str">
        <v>Interpretation/administration</v>
      </c>
      <c r="G230" s="15" t="str">
        <v>Verify entity exemption and operative version; Q08</v>
      </c>
      <c r="H230" s="15" t="str">
        <v>D01</v>
      </c>
      <c r="I230" s="17" t="str">
        <v>Unresolved</v>
      </c>
      <c r="J230" s="17"/>
      <c r="K230" s="17"/>
      <c r="L230" s="17"/>
      <c r="M230" s="18"/>
      <c r="N230" s="17"/>
      <c r="O230" s="17"/>
    </row>
    <row r="231" ht="40" customHeight="1">
      <c r="A231" s="16" t="str">
        <v>DFS-500.1(k)(2)</v>
      </c>
      <c r="B231" s="16" t="str">
        <v>DFS</v>
      </c>
      <c r="C231" s="16" t="str">
        <v>D01</v>
      </c>
      <c r="D231" s="16" t="str">
        <v>500.1(k)(2)</v>
      </c>
      <c r="E231" s="16" t="str">
        <v>any information concerning an individual which because of name, number, personal mark, or other identifier can be used to identify such individual, in combination with any one or more of the following data elements:</v>
      </c>
      <c r="F231" s="16" t="str">
        <v>Interpretation/administration</v>
      </c>
      <c r="G231" s="16" t="str">
        <v>Verify entity exemption and operative version; Q08</v>
      </c>
      <c r="H231" s="16" t="str">
        <v>D01</v>
      </c>
      <c r="I231" s="17" t="str">
        <v>Unresolved</v>
      </c>
      <c r="J231" s="17"/>
      <c r="K231" s="17"/>
      <c r="L231" s="17"/>
      <c r="M231" s="18"/>
      <c r="N231" s="17"/>
      <c r="O231" s="17"/>
    </row>
    <row r="232" ht="34" customHeight="1">
      <c r="A232" s="15" t="str">
        <v>DFS-500.1(k)(2)(i)</v>
      </c>
      <c r="B232" s="15" t="str">
        <v>DFS</v>
      </c>
      <c r="C232" s="15" t="str">
        <v>D01</v>
      </c>
      <c r="D232" s="15" t="str">
        <v>500.1(k)(2)(i)</v>
      </c>
      <c r="E232" s="15" t="str">
        <v>social security number;</v>
      </c>
      <c r="F232" s="15" t="str">
        <v>Interpretation/administration</v>
      </c>
      <c r="G232" s="15" t="str">
        <v>Verify entity exemption and operative version; Q08</v>
      </c>
      <c r="H232" s="15" t="str">
        <v>D01</v>
      </c>
      <c r="I232" s="17" t="str">
        <v>Unresolved</v>
      </c>
      <c r="J232" s="17"/>
      <c r="K232" s="17"/>
      <c r="L232" s="17"/>
      <c r="M232" s="18"/>
      <c r="N232" s="17"/>
      <c r="O232" s="17"/>
    </row>
    <row r="233" ht="34" customHeight="1">
      <c r="A233" s="16" t="str">
        <v>DFS-500.1(k)(2)(ii)</v>
      </c>
      <c r="B233" s="16" t="str">
        <v>DFS</v>
      </c>
      <c r="C233" s="16" t="str">
        <v>D01</v>
      </c>
      <c r="D233" s="16" t="str">
        <v>500.1(k)(2)(ii)</v>
      </c>
      <c r="E233" s="16" t="inlineStr">
        <is>
          <t xml:space="preserve">drivers’ license number or nondriver identification card number;</t>
        </is>
      </c>
      <c r="F233" s="16" t="str">
        <v>Interpretation/administration</v>
      </c>
      <c r="G233" s="16" t="str">
        <v>Verify entity exemption and operative version; Q08</v>
      </c>
      <c r="H233" s="16" t="str">
        <v>D01</v>
      </c>
      <c r="I233" s="17" t="str">
        <v>Unresolved</v>
      </c>
      <c r="J233" s="17"/>
      <c r="K233" s="17"/>
      <c r="L233" s="17"/>
      <c r="M233" s="18"/>
      <c r="N233" s="17"/>
      <c r="O233" s="17"/>
    </row>
    <row r="234" ht="34" customHeight="1">
      <c r="A234" s="15" t="str">
        <v>DFS-500.1(k)(2)(iii)</v>
      </c>
      <c r="B234" s="15" t="str">
        <v>DFS</v>
      </c>
      <c r="C234" s="15" t="str">
        <v>D01</v>
      </c>
      <c r="D234" s="15" t="str">
        <v>500.1(k)(2)(iii)</v>
      </c>
      <c r="E234" s="15" t="str">
        <v>account number, credit or debit card number;</v>
      </c>
      <c r="F234" s="15" t="str">
        <v>Interpretation/administration</v>
      </c>
      <c r="G234" s="15" t="str">
        <v>Verify entity exemption and operative version; Q08</v>
      </c>
      <c r="H234" s="15" t="str">
        <v>D01</v>
      </c>
      <c r="I234" s="17" t="str">
        <v>Unresolved</v>
      </c>
      <c r="J234" s="17"/>
      <c r="K234" s="17"/>
      <c r="L234" s="17"/>
      <c r="M234" s="18"/>
      <c r="N234" s="17"/>
      <c r="O234" s="17"/>
    </row>
    <row r="235" ht="34" customHeight="1">
      <c r="A235" s="16" t="str">
        <v>DFS-500.1(k)(2)(iv)</v>
      </c>
      <c r="B235" s="16" t="str">
        <v>DFS</v>
      </c>
      <c r="C235" s="16" t="str">
        <v>D01</v>
      </c>
      <c r="D235" s="16" t="str">
        <v>500.1(k)(2)(iv)</v>
      </c>
      <c r="E235" s="16" t="str">
        <v>any security code, access code or password that would permit access to an individual’s financial account; or</v>
      </c>
      <c r="F235" s="16" t="str">
        <v>Interpretation/administration</v>
      </c>
      <c r="G235" s="16" t="str">
        <v>Verify entity exemption and operative version; Q08</v>
      </c>
      <c r="H235" s="16" t="str">
        <v>D01</v>
      </c>
      <c r="I235" s="17" t="str">
        <v>Unresolved</v>
      </c>
      <c r="J235" s="17"/>
      <c r="K235" s="17"/>
      <c r="L235" s="17"/>
      <c r="M235" s="18"/>
      <c r="N235" s="17"/>
      <c r="O235" s="17"/>
    </row>
    <row r="236" ht="34" customHeight="1">
      <c r="A236" s="15" t="str">
        <v>DFS-500.1(k)(2)(v)</v>
      </c>
      <c r="B236" s="15" t="str">
        <v>DFS</v>
      </c>
      <c r="C236" s="15" t="str">
        <v>D01</v>
      </c>
      <c r="D236" s="15" t="str">
        <v>500.1(k)(2)(v)</v>
      </c>
      <c r="E236" s="15" t="str">
        <v>biometric records;</v>
      </c>
      <c r="F236" s="15" t="str">
        <v>Interpretation/administration</v>
      </c>
      <c r="G236" s="15" t="str">
        <v>Verify entity exemption and operative version; Q08</v>
      </c>
      <c r="H236" s="15" t="str">
        <v>D01</v>
      </c>
      <c r="I236" s="17" t="str">
        <v>Unresolved</v>
      </c>
      <c r="J236" s="17"/>
      <c r="K236" s="17"/>
      <c r="L236" s="17"/>
      <c r="M236" s="18"/>
      <c r="N236" s="17"/>
      <c r="O236" s="17"/>
    </row>
    <row r="237" ht="40" customHeight="1">
      <c r="A237" s="16" t="str">
        <v>DFS-500.1(k)(3)</v>
      </c>
      <c r="B237" s="16" t="str">
        <v>DFS</v>
      </c>
      <c r="C237" s="16" t="str">
        <v>D01</v>
      </c>
      <c r="D237" s="16" t="str">
        <v>500.1(k)(3)</v>
      </c>
      <c r="E237" s="16" t="str">
        <v>any information or data, except age or gender, in any form or medium created by or derived from a health care provider or an individual and that relates to:</v>
      </c>
      <c r="F237" s="16" t="str">
        <v>Interpretation/administration</v>
      </c>
      <c r="G237" s="16" t="str">
        <v>Verify entity exemption and operative version; Q08</v>
      </c>
      <c r="H237" s="16" t="str">
        <v>D01</v>
      </c>
      <c r="I237" s="17" t="str">
        <v>Unresolved</v>
      </c>
      <c r="J237" s="17"/>
      <c r="K237" s="17"/>
      <c r="L237" s="17"/>
      <c r="M237" s="18"/>
      <c r="N237" s="17"/>
      <c r="O237" s="17"/>
    </row>
    <row r="238" ht="40" customHeight="1">
      <c r="A238" s="15" t="str">
        <v>DFS-500.1(k)(3)(i)</v>
      </c>
      <c r="B238" s="15" t="str">
        <v>DFS</v>
      </c>
      <c r="C238" s="15" t="str">
        <v>D01</v>
      </c>
      <c r="D238" s="15" t="str">
        <v>500.1(k)(3)(i)</v>
      </c>
      <c r="E238" s="15" t="str">
        <v>the past, present or future physical, mental or behavioral health or condition of any individual or a member of the individual's family;</v>
      </c>
      <c r="F238" s="15" t="str">
        <v>Interpretation/administration</v>
      </c>
      <c r="G238" s="15" t="str">
        <v>Verify entity exemption and operative version; Q08</v>
      </c>
      <c r="H238" s="15" t="str">
        <v>D01</v>
      </c>
      <c r="I238" s="17" t="str">
        <v>Unresolved</v>
      </c>
      <c r="J238" s="17"/>
      <c r="K238" s="17"/>
      <c r="L238" s="17"/>
      <c r="M238" s="18"/>
      <c r="N238" s="17"/>
      <c r="O238" s="17"/>
    </row>
    <row r="239" ht="34" customHeight="1">
      <c r="A239" s="16" t="str">
        <v>DFS-500.1(k)(3)(ii)</v>
      </c>
      <c r="B239" s="16" t="str">
        <v>DFS</v>
      </c>
      <c r="C239" s="16" t="str">
        <v>D01</v>
      </c>
      <c r="D239" s="16" t="str">
        <v>500.1(k)(3)(ii)</v>
      </c>
      <c r="E239" s="16" t="str">
        <v>the provision of health care to any individual; or</v>
      </c>
      <c r="F239" s="16" t="str">
        <v>Interpretation/administration</v>
      </c>
      <c r="G239" s="16" t="str">
        <v>Verify entity exemption and operative version; Q08</v>
      </c>
      <c r="H239" s="16" t="str">
        <v>D01</v>
      </c>
      <c r="I239" s="17" t="str">
        <v>Unresolved</v>
      </c>
      <c r="J239" s="17"/>
      <c r="K239" s="17"/>
      <c r="L239" s="17"/>
      <c r="M239" s="18"/>
      <c r="N239" s="17"/>
      <c r="O239" s="17"/>
    </row>
    <row r="240" ht="34" customHeight="1">
      <c r="A240" s="15" t="str">
        <v>DFS-500.1(k)(3)(iii)</v>
      </c>
      <c r="B240" s="15" t="str">
        <v>DFS</v>
      </c>
      <c r="C240" s="15" t="str">
        <v>D01</v>
      </c>
      <c r="D240" s="15" t="str">
        <v>500.1(k)(3)(iii)</v>
      </c>
      <c r="E240" s="15" t="str">
        <v>payment for the provision of health care to any individual.</v>
      </c>
      <c r="F240" s="15" t="str">
        <v>Interpretation/administration</v>
      </c>
      <c r="G240" s="15" t="str">
        <v>Verify entity exemption and operative version; Q08</v>
      </c>
      <c r="H240" s="15" t="str">
        <v>D01</v>
      </c>
      <c r="I240" s="17" t="str">
        <v>Unresolved</v>
      </c>
      <c r="J240" s="17"/>
      <c r="K240" s="17"/>
      <c r="L240" s="17"/>
      <c r="M240" s="18"/>
      <c r="N240" s="17"/>
      <c r="O240" s="17"/>
    </row>
    <row r="241" ht="55" customHeight="1">
      <c r="A241" s="16" t="str">
        <v>DFS-500.1(l)</v>
      </c>
      <c r="B241" s="16" t="str">
        <v>DFS</v>
      </c>
      <c r="C241" s="16" t="str">
        <v>D01</v>
      </c>
      <c r="D241" s="16" t="str">
        <v>500.1(l)</v>
      </c>
      <c r="E241" s="16" t="str">
        <v>Penetration testing means testing the security of information systems by attempting to circumvent or defeat the security features of an information system by authorizing attempted penetration of databases or controls from outside or inside the covered entity’s information systems.</v>
      </c>
      <c r="F241" s="16" t="str">
        <v>Interpretation/administration</v>
      </c>
      <c r="G241" s="16" t="str">
        <v>Verify entity exemption and operative version; Q08</v>
      </c>
      <c r="H241" s="16" t="str">
        <v>D01</v>
      </c>
      <c r="I241" s="17" t="str">
        <v>Unresolved</v>
      </c>
      <c r="J241" s="17"/>
      <c r="K241" s="17"/>
      <c r="L241" s="17"/>
      <c r="M241" s="18"/>
      <c r="N241" s="17"/>
      <c r="O241" s="17"/>
    </row>
    <row r="242" ht="40" customHeight="1">
      <c r="A242" s="15" t="str">
        <v>DFS-500.1(m)</v>
      </c>
      <c r="B242" s="15" t="str">
        <v>DFS</v>
      </c>
      <c r="C242" s="15" t="str">
        <v>D01</v>
      </c>
      <c r="D242" s="15" t="str">
        <v>500.1(m)</v>
      </c>
      <c r="E242" s="15" t="str">
        <v>Person means any individual or entity, including but not limited to any partnership, corporation, branch, agency or association.</v>
      </c>
      <c r="F242" s="15" t="str">
        <v>Interpretation/administration</v>
      </c>
      <c r="G242" s="15" t="str">
        <v>Verify entity exemption and operative version; Q08</v>
      </c>
      <c r="H242" s="15" t="str">
        <v>D01</v>
      </c>
      <c r="I242" s="17" t="str">
        <v>Unresolved</v>
      </c>
      <c r="J242" s="17"/>
      <c r="K242" s="17"/>
      <c r="L242" s="17"/>
      <c r="M242" s="18"/>
      <c r="N242" s="17"/>
      <c r="O242" s="17"/>
    </row>
    <row r="243" ht="55" customHeight="1">
      <c r="A243" s="16" t="str">
        <v>DFS-500.1(n)</v>
      </c>
      <c r="B243" s="16" t="str">
        <v>DFS</v>
      </c>
      <c r="C243" s="16" t="str">
        <v>D01</v>
      </c>
      <c r="D243" s="16" t="str">
        <v>500.1(n)</v>
      </c>
      <c r="E243" s="16" t="inlineStr">
        <is>
          <t xml:space="preserve">Privileged account means any authorized user account or service account that can be used to perform security relevant functions that ordinary users are not authorized to perform, including but not limited to the ability to add, change or remove other accounts, or make configuration changes to information systems.</t>
        </is>
      </c>
      <c r="F243" s="16" t="str">
        <v>Interpretation/administration</v>
      </c>
      <c r="G243" s="16" t="str">
        <v>Verify entity exemption and operative version; Q08</v>
      </c>
      <c r="H243" s="16" t="str">
        <v>D01</v>
      </c>
      <c r="I243" s="17" t="str">
        <v>Unresolved</v>
      </c>
      <c r="J243" s="17"/>
      <c r="K243" s="17"/>
      <c r="L243" s="17"/>
      <c r="M243" s="18"/>
      <c r="N243" s="17"/>
      <c r="O243" s="17"/>
    </row>
    <row r="244" ht="85" customHeight="1">
      <c r="A244" s="15" t="str">
        <v>DFS-500.1(o)</v>
      </c>
      <c r="B244" s="15" t="str">
        <v>DFS</v>
      </c>
      <c r="C244" s="15" t="str">
        <v>D01</v>
      </c>
      <c r="D244" s="15" t="str">
        <v>500.1(o)</v>
      </c>
      <c r="E244" s="15" t="str">
        <v>Publicly available information means any information that a covered entity has a reasonable basis to believe is lawfully made available to the general public from: Federal, State or local government records; widely distributed media; or disclosures to the general public that are required to be made by Federal, State or local law. A covered entity has a reasonable basis to believe that information is lawfully made available to the general public if the covered entity has taken steps to determine:</v>
      </c>
      <c r="F244" s="15" t="str">
        <v>Interpretation/administration</v>
      </c>
      <c r="G244" s="15" t="str">
        <v>Verify entity exemption and operative version; Q08</v>
      </c>
      <c r="H244" s="15" t="str">
        <v>D01</v>
      </c>
      <c r="I244" s="17" t="str">
        <v>Unresolved</v>
      </c>
      <c r="J244" s="17"/>
      <c r="K244" s="17"/>
      <c r="L244" s="17"/>
      <c r="M244" s="18"/>
      <c r="N244" s="17"/>
      <c r="O244" s="17"/>
    </row>
    <row r="245" ht="34" customHeight="1">
      <c r="A245" s="16" t="str">
        <v>DFS-500.1(o)(1)</v>
      </c>
      <c r="B245" s="16" t="str">
        <v>DFS</v>
      </c>
      <c r="C245" s="16" t="str">
        <v>D01</v>
      </c>
      <c r="D245" s="16" t="str">
        <v>500.1(o)(1)</v>
      </c>
      <c r="E245" s="16" t="str">
        <v>that the information is of the type that is available to the general public; and</v>
      </c>
      <c r="F245" s="16" t="str">
        <v>Interpretation/administration</v>
      </c>
      <c r="G245" s="16" t="str">
        <v>Verify entity exemption and operative version; Q08</v>
      </c>
      <c r="H245" s="16" t="str">
        <v>D01</v>
      </c>
      <c r="I245" s="17" t="str">
        <v>Unresolved</v>
      </c>
      <c r="J245" s="17"/>
      <c r="K245" s="17"/>
      <c r="L245" s="17"/>
      <c r="M245" s="18"/>
      <c r="N245" s="17"/>
      <c r="O245" s="17"/>
    </row>
    <row r="246" ht="40" customHeight="1">
      <c r="A246" s="15" t="str">
        <v>DFS-500.1(o)(2)</v>
      </c>
      <c r="B246" s="15" t="str">
        <v>DFS</v>
      </c>
      <c r="C246" s="15" t="str">
        <v>D01</v>
      </c>
      <c r="D246" s="15" t="str">
        <v>500.1(o)(2)</v>
      </c>
      <c r="E246" s="15" t="str">
        <v>whether an individual can direct that the information not be made available to the general public and, if so, that such individual has not done so.</v>
      </c>
      <c r="F246" s="15" t="str">
        <v>Interpretation/administration</v>
      </c>
      <c r="G246" s="15" t="str">
        <v>Verify entity exemption and operative version; Q08</v>
      </c>
      <c r="H246" s="15" t="str">
        <v>D01</v>
      </c>
      <c r="I246" s="17" t="str">
        <v>Unresolved</v>
      </c>
      <c r="J246" s="17"/>
      <c r="K246" s="17"/>
      <c r="L246" s="17"/>
      <c r="M246" s="18"/>
      <c r="N246" s="17"/>
      <c r="O246" s="17"/>
    </row>
    <row r="247" ht="85" customHeight="1">
      <c r="A247" s="16" t="str">
        <v>DFS-500.1(p)</v>
      </c>
      <c r="B247" s="16" t="str">
        <v>DFS</v>
      </c>
      <c r="C247" s="16" t="str">
        <v>D01</v>
      </c>
      <c r="D247" s="16" t="str">
        <v>500.1(p)</v>
      </c>
      <c r="E247" s="16" t="str">
        <v>Risk assessment means the process of identifying, estimating and prioritizing cybersecurity risks to organizational operations (including mission, functions, image and reputation), organizational assets, individuals, customers, consumers, other organizations and critical infrastructure resulting from the operation of an information system. Risk assessments incorporate threat and vulnerability analyses and consider mitigations provided by security controls planned or in place.</v>
      </c>
      <c r="F247" s="16" t="str">
        <v>Interpretation/administration</v>
      </c>
      <c r="G247" s="16" t="str">
        <v>Verify entity exemption and operative version; Q08</v>
      </c>
      <c r="H247" s="16" t="str">
        <v>D01</v>
      </c>
      <c r="I247" s="17" t="str">
        <v>Unresolved</v>
      </c>
      <c r="J247" s="17"/>
      <c r="K247" s="17"/>
      <c r="L247" s="17"/>
      <c r="M247" s="18"/>
      <c r="N247" s="17"/>
      <c r="O247" s="17"/>
    </row>
    <row r="248" ht="85" customHeight="1">
      <c r="A248" s="15" t="str">
        <v>DFS-500.1(q)</v>
      </c>
      <c r="B248" s="15" t="str">
        <v>DFS</v>
      </c>
      <c r="C248" s="15" t="str">
        <v>D01</v>
      </c>
      <c r="D248" s="15" t="str">
        <v>500.1(q)</v>
      </c>
      <c r="E248" s="15" t="str">
        <v>Senior governing body means the board of directors (or an appropriate committee thereof) or equivalent governing body or, if neither of those exist, the senior officer or officers of a covered entity responsible for the covered entity’s cybersecurity program. For any cybersecurity program or part of a cybersecurity program adopted from an affiliate under section 500.2(d) of this Part, the senior governing body may be that of the affiliate.</v>
      </c>
      <c r="F248" s="15" t="str">
        <v>Interpretation/administration</v>
      </c>
      <c r="G248" s="15" t="str">
        <v>Verify entity exemption and operative version; Q08</v>
      </c>
      <c r="H248" s="15" t="str">
        <v>D01</v>
      </c>
      <c r="I248" s="17" t="str">
        <v>Unresolved</v>
      </c>
      <c r="J248" s="17"/>
      <c r="K248" s="17"/>
      <c r="L248" s="17"/>
      <c r="M248" s="18"/>
      <c r="N248" s="17"/>
      <c r="O248" s="17"/>
    </row>
    <row r="249" ht="55" customHeight="1">
      <c r="A249" s="16" t="str">
        <v>DFS-500.1(r)</v>
      </c>
      <c r="B249" s="16" t="str">
        <v>DFS</v>
      </c>
      <c r="C249" s="16" t="str">
        <v>D01</v>
      </c>
      <c r="D249" s="16" t="str">
        <v>500.1(r)</v>
      </c>
      <c r="E249" s="16" t="str">
        <v>Senior officer(s) means the senior individual or individuals (acting collectively or as a committee) responsible for the management, operations, security, information systems, compliance and/or risk of a covered entity, including a branch or agency of a foreign banking organization subject to this Part.</v>
      </c>
      <c r="F249" s="16" t="str">
        <v>Interpretation/administration</v>
      </c>
      <c r="G249" s="16" t="str">
        <v>Verify entity exemption and operative version; Q08</v>
      </c>
      <c r="H249" s="16" t="str">
        <v>D01</v>
      </c>
      <c r="I249" s="17" t="str">
        <v>Unresolved</v>
      </c>
      <c r="J249" s="17"/>
      <c r="K249" s="17"/>
      <c r="L249" s="17"/>
      <c r="M249" s="18"/>
      <c r="N249" s="17"/>
      <c r="O249" s="17"/>
    </row>
    <row r="250" ht="34" customHeight="1">
      <c r="A250" s="15" t="str">
        <v>DFS-500.1(s)</v>
      </c>
      <c r="B250" s="15" t="str">
        <v>DFS</v>
      </c>
      <c r="C250" s="15" t="str">
        <v>D01</v>
      </c>
      <c r="D250" s="15" t="str">
        <v>500.1(s)</v>
      </c>
      <c r="E250" s="15" t="inlineStr">
        <is>
          <t xml:space="preserve">Third party service provider(s) means a person that:</t>
        </is>
      </c>
      <c r="F250" s="15" t="str">
        <v>Interpretation/administration</v>
      </c>
      <c r="G250" s="15" t="str">
        <v>Verify entity exemption and operative version; Q08</v>
      </c>
      <c r="H250" s="15" t="str">
        <v>D01</v>
      </c>
      <c r="I250" s="17" t="str">
        <v>Unresolved</v>
      </c>
      <c r="J250" s="17"/>
      <c r="K250" s="17"/>
      <c r="L250" s="17"/>
      <c r="M250" s="18"/>
      <c r="N250" s="17"/>
      <c r="O250" s="17"/>
    </row>
    <row r="251" ht="34" customHeight="1">
      <c r="A251" s="16" t="str">
        <v>DFS-500.1(s)(1)</v>
      </c>
      <c r="B251" s="16" t="str">
        <v>DFS</v>
      </c>
      <c r="C251" s="16" t="str">
        <v>D01</v>
      </c>
      <c r="D251" s="16" t="str">
        <v>500.1(s)(1)</v>
      </c>
      <c r="E251" s="16" t="str">
        <v>is not an affiliate of the covered entity;</v>
      </c>
      <c r="F251" s="16" t="str">
        <v>Interpretation/administration</v>
      </c>
      <c r="G251" s="16" t="str">
        <v>Verify entity exemption and operative version; Q08</v>
      </c>
      <c r="H251" s="16" t="str">
        <v>D01</v>
      </c>
      <c r="I251" s="17" t="str">
        <v>Unresolved</v>
      </c>
      <c r="J251" s="17"/>
      <c r="K251" s="17"/>
      <c r="L251" s="17"/>
      <c r="M251" s="18"/>
      <c r="N251" s="17"/>
      <c r="O251" s="17"/>
    </row>
    <row r="252" ht="34" customHeight="1">
      <c r="A252" s="15" t="str">
        <v>DFS-500.1(s)(2)</v>
      </c>
      <c r="B252" s="15" t="str">
        <v>DFS</v>
      </c>
      <c r="C252" s="15" t="str">
        <v>D01</v>
      </c>
      <c r="D252" s="15" t="str">
        <v>500.1(s)(2)</v>
      </c>
      <c r="E252" s="15" t="str">
        <v>is not a governmental entity;</v>
      </c>
      <c r="F252" s="15" t="str">
        <v>Interpretation/administration</v>
      </c>
      <c r="G252" s="15" t="str">
        <v>Verify entity exemption and operative version; Q08</v>
      </c>
      <c r="H252" s="15" t="str">
        <v>D01</v>
      </c>
      <c r="I252" s="17" t="str">
        <v>Unresolved</v>
      </c>
      <c r="J252" s="17"/>
      <c r="K252" s="17"/>
      <c r="L252" s="17"/>
      <c r="M252" s="18"/>
      <c r="N252" s="17"/>
      <c r="O252" s="17"/>
    </row>
    <row r="253" ht="34" customHeight="1">
      <c r="A253" s="16" t="str">
        <v>DFS-500.1(s)(3)</v>
      </c>
      <c r="B253" s="16" t="str">
        <v>DFS</v>
      </c>
      <c r="C253" s="16" t="str">
        <v>D01</v>
      </c>
      <c r="D253" s="16" t="str">
        <v>500.1(s)(3)</v>
      </c>
      <c r="E253" s="16" t="str">
        <v>provides services to the covered entity; and</v>
      </c>
      <c r="F253" s="16" t="str">
        <v>Interpretation/administration</v>
      </c>
      <c r="G253" s="16" t="str">
        <v>Verify entity exemption and operative version; Q08</v>
      </c>
      <c r="H253" s="16" t="str">
        <v>D01</v>
      </c>
      <c r="I253" s="17" t="str">
        <v>Unresolved</v>
      </c>
      <c r="J253" s="17"/>
      <c r="K253" s="17"/>
      <c r="L253" s="17"/>
      <c r="M253" s="18"/>
      <c r="N253" s="17"/>
      <c r="O253" s="17"/>
    </row>
    <row r="254" ht="40" customHeight="1">
      <c r="A254" s="15" t="str">
        <v>DFS-500.1(s)(4)</v>
      </c>
      <c r="B254" s="15" t="str">
        <v>DFS</v>
      </c>
      <c r="C254" s="15" t="str">
        <v>D01</v>
      </c>
      <c r="D254" s="15" t="str">
        <v>500.1(s)(4)</v>
      </c>
      <c r="E254" s="15" t="str">
        <v>maintains, processes or otherwise is permitted access to nonpublic information through its provision of services to the covered entity.</v>
      </c>
      <c r="F254" s="15" t="str">
        <v>Interpretation/administration</v>
      </c>
      <c r="G254" s="15" t="str">
        <v>Verify entity exemption and operative version; Q08</v>
      </c>
      <c r="H254" s="15" t="str">
        <v>D01</v>
      </c>
      <c r="I254" s="17" t="str">
        <v>Unresolved</v>
      </c>
      <c r="J254" s="17"/>
      <c r="K254" s="17"/>
      <c r="L254" s="17"/>
      <c r="M254" s="18"/>
      <c r="N254" s="17"/>
      <c r="O254" s="17"/>
    </row>
    <row r="255" ht="34" customHeight="1">
      <c r="A255" s="16" t="str">
        <v>DFS-500.2</v>
      </c>
      <c r="B255" s="16" t="str">
        <v>DFS</v>
      </c>
      <c r="C255" s="16" t="str">
        <v>D01</v>
      </c>
      <c r="D255" s="16" t="str">
        <v>500.2</v>
      </c>
      <c r="E255" s="16" t="str">
        <v>Cybersecurity program.</v>
      </c>
      <c r="F255" s="16" t="str">
        <v>Section heading/context</v>
      </c>
      <c r="G255" s="16" t="str">
        <v>Verify entity exemption and operative version; Q08</v>
      </c>
      <c r="H255" s="16" t="str">
        <v>D02,D06</v>
      </c>
      <c r="I255" s="17" t="str">
        <v>Unresolved</v>
      </c>
      <c r="J255" s="17"/>
      <c r="K255" s="17"/>
      <c r="L255" s="17"/>
      <c r="M255" s="18"/>
      <c r="N255" s="17"/>
      <c r="O255" s="17"/>
    </row>
    <row r="256" ht="55" customHeight="1">
      <c r="A256" s="15" t="str">
        <v>DFS-500.2(a)</v>
      </c>
      <c r="B256" s="15" t="str">
        <v>DFS</v>
      </c>
      <c r="C256" s="15" t="str">
        <v>D01</v>
      </c>
      <c r="D256" s="15" t="str">
        <v>500.2(a)</v>
      </c>
      <c r="E256" s="15" t="str">
        <v>Each covered entity shall maintain a cybersecurity program designed to protect the confidentiality, integrity and availability of the covered entity’s information systems and nonpublic information stored on those information systems.</v>
      </c>
      <c r="F256" s="15" t="str">
        <v>Candidate duty; applicability unresolved</v>
      </c>
      <c r="G256" s="15" t="str">
        <v>Verify entity exemption and operative version; Q08</v>
      </c>
      <c r="H256" s="15" t="str">
        <v>D02,D06</v>
      </c>
      <c r="I256" s="17" t="str">
        <v>Unresolved</v>
      </c>
      <c r="J256" s="17"/>
      <c r="K256" s="17"/>
      <c r="L256" s="17"/>
      <c r="M256" s="18"/>
      <c r="N256" s="17"/>
      <c r="O256" s="17"/>
    </row>
    <row r="257" ht="40" customHeight="1">
      <c r="A257" s="16" t="str">
        <v>DFS-500.2(b)</v>
      </c>
      <c r="B257" s="16" t="str">
        <v>DFS</v>
      </c>
      <c r="C257" s="16" t="str">
        <v>D01</v>
      </c>
      <c r="D257" s="16" t="str">
        <v>500.2(b)</v>
      </c>
      <c r="E257" s="16" t="str">
        <v>The cybersecurity program shall be based on the covered entity’s risk assessment and designed to perform the following core cybersecurity functions:</v>
      </c>
      <c r="F257" s="16" t="str">
        <v>Candidate duty; applicability unresolved</v>
      </c>
      <c r="G257" s="16" t="str">
        <v>Verify entity exemption and operative version; Q08</v>
      </c>
      <c r="H257" s="16" t="str">
        <v>D02,D06</v>
      </c>
      <c r="I257" s="17" t="str">
        <v>Unresolved</v>
      </c>
      <c r="J257" s="17"/>
      <c r="K257" s="17"/>
      <c r="L257" s="17"/>
      <c r="M257" s="18"/>
      <c r="N257" s="17"/>
      <c r="O257" s="17"/>
    </row>
    <row r="258" ht="40" customHeight="1">
      <c r="A258" s="15" t="str">
        <v>DFS-500.2(b)(1)</v>
      </c>
      <c r="B258" s="15" t="str">
        <v>DFS</v>
      </c>
      <c r="C258" s="15" t="str">
        <v>D01</v>
      </c>
      <c r="D258" s="15" t="str">
        <v>500.2(b)(1)</v>
      </c>
      <c r="E258" s="15" t="str">
        <v>identify and assess internal and external cybersecurity risks that may threaten the security or integrity of nonpublic information stored on the covered entity’s information systems;</v>
      </c>
      <c r="F258" s="15" t="str">
        <v>Candidate duty; applicability unresolved</v>
      </c>
      <c r="G258" s="15" t="str">
        <v>Verify entity exemption and operative version; Q08</v>
      </c>
      <c r="H258" s="15" t="str">
        <v>D02,D06</v>
      </c>
      <c r="I258" s="17" t="str">
        <v>Unresolved</v>
      </c>
      <c r="J258" s="17"/>
      <c r="K258" s="17"/>
      <c r="L258" s="17"/>
      <c r="M258" s="18"/>
      <c r="N258" s="17"/>
      <c r="O258" s="17"/>
    </row>
    <row r="259" ht="55" customHeight="1">
      <c r="A259" s="16" t="str">
        <v>DFS-500.2(b)(2)</v>
      </c>
      <c r="B259" s="16" t="str">
        <v>DFS</v>
      </c>
      <c r="C259" s="16" t="str">
        <v>D01</v>
      </c>
      <c r="D259" s="16" t="str">
        <v>500.2(b)(2)</v>
      </c>
      <c r="E259" s="16" t="str">
        <v>use defensive infrastructure and the implementation of policies and procedures to protect the covered entity’s information systems, and the nonpublic information stored on those information systems, from unauthorized access, use or other malicious acts;</v>
      </c>
      <c r="F259" s="16" t="str">
        <v>Candidate duty; applicability unresolved</v>
      </c>
      <c r="G259" s="16" t="str">
        <v>Verify entity exemption and operative version; Q08</v>
      </c>
      <c r="H259" s="16" t="str">
        <v>D02,D06</v>
      </c>
      <c r="I259" s="17" t="str">
        <v>Unresolved</v>
      </c>
      <c r="J259" s="17"/>
      <c r="K259" s="17"/>
      <c r="L259" s="17"/>
      <c r="M259" s="18"/>
      <c r="N259" s="17"/>
      <c r="O259" s="17"/>
    </row>
    <row r="260" ht="34" customHeight="1">
      <c r="A260" s="15" t="str">
        <v>DFS-500.2(b)(3)</v>
      </c>
      <c r="B260" s="15" t="str">
        <v>DFS</v>
      </c>
      <c r="C260" s="15" t="str">
        <v>D01</v>
      </c>
      <c r="D260" s="15" t="str">
        <v>500.2(b)(3)</v>
      </c>
      <c r="E260" s="15" t="str">
        <v>detect cybersecurity events;</v>
      </c>
      <c r="F260" s="15" t="str">
        <v>Candidate duty; applicability unresolved</v>
      </c>
      <c r="G260" s="15" t="str">
        <v>Verify entity exemption and operative version; Q08</v>
      </c>
      <c r="H260" s="15" t="str">
        <v>D02,D06</v>
      </c>
      <c r="I260" s="17" t="str">
        <v>Unresolved</v>
      </c>
      <c r="J260" s="17"/>
      <c r="K260" s="17"/>
      <c r="L260" s="17"/>
      <c r="M260" s="18"/>
      <c r="N260" s="17"/>
      <c r="O260" s="17"/>
    </row>
    <row r="261" ht="34" customHeight="1">
      <c r="A261" s="16" t="str">
        <v>DFS-500.2(b)(4)</v>
      </c>
      <c r="B261" s="16" t="str">
        <v>DFS</v>
      </c>
      <c r="C261" s="16" t="str">
        <v>D01</v>
      </c>
      <c r="D261" s="16" t="str">
        <v>500.2(b)(4)</v>
      </c>
      <c r="E261" s="16" t="str">
        <v>respond to identified or detected cybersecurity events to mitigate any negative effects;</v>
      </c>
      <c r="F261" s="16" t="str">
        <v>Candidate duty; applicability unresolved</v>
      </c>
      <c r="G261" s="16" t="str">
        <v>Verify entity exemption and operative version; Q08</v>
      </c>
      <c r="H261" s="16" t="str">
        <v>D02,D06</v>
      </c>
      <c r="I261" s="17" t="str">
        <v>Unresolved</v>
      </c>
      <c r="J261" s="17"/>
      <c r="K261" s="17"/>
      <c r="L261" s="17"/>
      <c r="M261" s="18"/>
      <c r="N261" s="17"/>
      <c r="O261" s="17"/>
    </row>
    <row r="262" ht="34" customHeight="1">
      <c r="A262" s="15" t="str">
        <v>DFS-500.2(b)(5)</v>
      </c>
      <c r="B262" s="15" t="str">
        <v>DFS</v>
      </c>
      <c r="C262" s="15" t="str">
        <v>D01</v>
      </c>
      <c r="D262" s="15" t="str">
        <v>500.2(b)(5)</v>
      </c>
      <c r="E262" s="15" t="str">
        <v>recover from cybersecurity events and restore normal operations and services; and</v>
      </c>
      <c r="F262" s="15" t="str">
        <v>Candidate duty; applicability unresolved</v>
      </c>
      <c r="G262" s="15" t="str">
        <v>Verify entity exemption and operative version; Q08</v>
      </c>
      <c r="H262" s="15" t="str">
        <v>D02,D06</v>
      </c>
      <c r="I262" s="17" t="str">
        <v>Unresolved</v>
      </c>
      <c r="J262" s="17"/>
      <c r="K262" s="17"/>
      <c r="L262" s="17"/>
      <c r="M262" s="18"/>
      <c r="N262" s="17"/>
      <c r="O262" s="17"/>
    </row>
    <row r="263" ht="34" customHeight="1">
      <c r="A263" s="16" t="str">
        <v>DFS-500.2(b)(6)</v>
      </c>
      <c r="B263" s="16" t="str">
        <v>DFS</v>
      </c>
      <c r="C263" s="16" t="str">
        <v>D01</v>
      </c>
      <c r="D263" s="16" t="str">
        <v>500.2(b)(6)</v>
      </c>
      <c r="E263" s="16" t="str">
        <v>fulfill applicable regulatory reporting obligations.</v>
      </c>
      <c r="F263" s="16" t="str">
        <v>Candidate duty; applicability unresolved</v>
      </c>
      <c r="G263" s="16" t="str">
        <v>Verify entity exemption and operative version; Q08</v>
      </c>
      <c r="H263" s="16" t="str">
        <v>D02,D06</v>
      </c>
      <c r="I263" s="17" t="str">
        <v>Unresolved</v>
      </c>
      <c r="J263" s="17"/>
      <c r="K263" s="17"/>
      <c r="L263" s="17"/>
      <c r="M263" s="18"/>
      <c r="N263" s="17"/>
      <c r="O263" s="17"/>
    </row>
    <row r="264" ht="40" customHeight="1">
      <c r="A264" s="15" t="str">
        <v>DFS-500.2(c)</v>
      </c>
      <c r="B264" s="15" t="str">
        <v>DFS</v>
      </c>
      <c r="C264" s="15" t="str">
        <v>D01</v>
      </c>
      <c r="D264" s="15" t="str">
        <v>500.2(c)</v>
      </c>
      <c r="E264" s="15" t="str">
        <v>Each class A company shall design and conduct independent audits of its cybersecurity program based on its risk assessment.</v>
      </c>
      <c r="F264" s="15" t="str">
        <v>Candidate duty; applicability unresolved</v>
      </c>
      <c r="G264" s="15" t="str">
        <v>Verify entity exemption and operative version; Q08</v>
      </c>
      <c r="H264" s="15" t="str">
        <v>D02,D06</v>
      </c>
      <c r="I264" s="17" t="str">
        <v>Unresolved</v>
      </c>
      <c r="J264" s="17"/>
      <c r="K264" s="17"/>
      <c r="L264" s="17"/>
      <c r="M264" s="18"/>
      <c r="N264" s="17"/>
      <c r="O264" s="17"/>
    </row>
    <row r="265" ht="55" customHeight="1">
      <c r="A265" s="16" t="str">
        <v>DFS-500.2(d)</v>
      </c>
      <c r="B265" s="16" t="str">
        <v>DFS</v>
      </c>
      <c r="C265" s="16" t="str">
        <v>D01</v>
      </c>
      <c r="D265" s="16" t="str">
        <v>500.2(d)</v>
      </c>
      <c r="E265" s="16" t="str">
        <v>A covered entity may meet the requirement(s) of this Part by adopting the relevant and applicable provisions of a cybersecurity program maintained by an affiliate, provided that such provisions satisfy the requirements of this Part, as applicable to the covered entity.</v>
      </c>
      <c r="F265" s="16" t="str">
        <v>Candidate duty; applicability unresolved</v>
      </c>
      <c r="G265" s="16" t="str">
        <v>Verify entity exemption and operative version; Q08</v>
      </c>
      <c r="H265" s="16" t="str">
        <v>D02,D06</v>
      </c>
      <c r="I265" s="17" t="str">
        <v>Unresolved</v>
      </c>
      <c r="J265" s="17"/>
      <c r="K265" s="17"/>
      <c r="L265" s="17"/>
      <c r="M265" s="18"/>
      <c r="N265" s="17"/>
      <c r="O265" s="17"/>
    </row>
    <row r="266" ht="55" customHeight="1">
      <c r="A266" s="15" t="str">
        <v>DFS-500.2(e)</v>
      </c>
      <c r="B266" s="15" t="str">
        <v>DFS</v>
      </c>
      <c r="C266" s="15" t="str">
        <v>D01</v>
      </c>
      <c r="D266" s="15" t="str">
        <v>500.2(e)</v>
      </c>
      <c r="E266" s="15" t="str">
        <v>All documentation and information relevant to the covered entity’s cybersecurity program, including the relevant and applicable provisions of a cybersecurity program maintained by an affiliate and adopted by the covered entity, shall be made available to the superintendent upon request.</v>
      </c>
      <c r="F266" s="15" t="str">
        <v>Candidate duty; applicability unresolved</v>
      </c>
      <c r="G266" s="15" t="str">
        <v>Verify entity exemption and operative version; Q08</v>
      </c>
      <c r="H266" s="15" t="str">
        <v>D02,D06</v>
      </c>
      <c r="I266" s="17" t="str">
        <v>Unresolved</v>
      </c>
      <c r="J266" s="17"/>
      <c r="K266" s="17"/>
      <c r="L266" s="17"/>
      <c r="M266" s="18"/>
      <c r="N266" s="17"/>
      <c r="O266" s="17"/>
    </row>
    <row r="267" ht="100" customHeight="1">
      <c r="A267" s="16" t="str">
        <v>DFS-500.3</v>
      </c>
      <c r="B267" s="16" t="str">
        <v>DFS</v>
      </c>
      <c r="C267" s="16" t="str">
        <v>D01</v>
      </c>
      <c r="D267" s="16" t="str">
        <v>500.3</v>
      </c>
      <c r="E267" s="16" t="str">
        <v>Cybersecurity policy. Each covered entity shall implement and maintain a written policy or policies, approved at least annually by a senior officer or the covered entity’s senior governing body for the protection of its information systems and nonpublic information stored on those information systems. Procedures shall be developed, documented and implemented in accordance with the written policy or policies. The cybersecurity policy or policies and procedures shall be based on the covered entity’s risk assessment and address, at a minimum, the following areas to the extent applicable to the covered entity’s operations:</v>
      </c>
      <c r="F267" s="16" t="str">
        <v>Candidate duty; applicability unresolved</v>
      </c>
      <c r="G267" s="16" t="str">
        <v>Verify entity exemption and operative version; Q08</v>
      </c>
      <c r="H267" s="16" t="str">
        <v>D02</v>
      </c>
      <c r="I267" s="17" t="str">
        <v>Unresolved</v>
      </c>
      <c r="J267" s="17"/>
      <c r="K267" s="17"/>
      <c r="L267" s="17"/>
      <c r="M267" s="18"/>
      <c r="N267" s="17"/>
      <c r="O267" s="17"/>
    </row>
    <row r="268" ht="34" customHeight="1">
      <c r="A268" s="15" t="str">
        <v>DFS-500.3(a)</v>
      </c>
      <c r="B268" s="15" t="str">
        <v>DFS</v>
      </c>
      <c r="C268" s="15" t="str">
        <v>D01</v>
      </c>
      <c r="D268" s="15" t="str">
        <v>500.3(a)</v>
      </c>
      <c r="E268" s="15" t="str">
        <v>information security;</v>
      </c>
      <c r="F268" s="15" t="str">
        <v>Candidate duty; applicability unresolved</v>
      </c>
      <c r="G268" s="15" t="str">
        <v>Verify entity exemption and operative version; Q08</v>
      </c>
      <c r="H268" s="15" t="str">
        <v>D02</v>
      </c>
      <c r="I268" s="17" t="str">
        <v>Unresolved</v>
      </c>
      <c r="J268" s="17"/>
      <c r="K268" s="17"/>
      <c r="L268" s="17"/>
      <c r="M268" s="18"/>
      <c r="N268" s="17"/>
      <c r="O268" s="17"/>
    </row>
    <row r="269" ht="34" customHeight="1">
      <c r="A269" s="16" t="str">
        <v>DFS-500.3(b)</v>
      </c>
      <c r="B269" s="16" t="str">
        <v>DFS</v>
      </c>
      <c r="C269" s="16" t="str">
        <v>D01</v>
      </c>
      <c r="D269" s="16" t="str">
        <v>500.3(b)</v>
      </c>
      <c r="E269" s="16" t="str">
        <v>data governance, classification and retention;</v>
      </c>
      <c r="F269" s="16" t="str">
        <v>Candidate duty; applicability unresolved</v>
      </c>
      <c r="G269" s="16" t="str">
        <v>Verify entity exemption and operative version; Q08</v>
      </c>
      <c r="H269" s="16" t="str">
        <v>D02</v>
      </c>
      <c r="I269" s="17" t="str">
        <v>Unresolved</v>
      </c>
      <c r="J269" s="17"/>
      <c r="K269" s="17"/>
      <c r="L269" s="17"/>
      <c r="M269" s="18"/>
      <c r="N269" s="17"/>
      <c r="O269" s="17"/>
    </row>
    <row r="270" ht="34" customHeight="1">
      <c r="A270" s="15" t="str">
        <v>DFS-500.3(c)</v>
      </c>
      <c r="B270" s="15" t="str">
        <v>DFS</v>
      </c>
      <c r="C270" s="15" t="str">
        <v>D01</v>
      </c>
      <c r="D270" s="15" t="str">
        <v>500.3(c)</v>
      </c>
      <c r="E270" s="15" t="str">
        <v>asset inventory, device management and end of life management;</v>
      </c>
      <c r="F270" s="15" t="str">
        <v>Candidate duty; applicability unresolved</v>
      </c>
      <c r="G270" s="15" t="str">
        <v>Verify entity exemption and operative version; Q08</v>
      </c>
      <c r="H270" s="15" t="str">
        <v>D02</v>
      </c>
      <c r="I270" s="17" t="str">
        <v>Unresolved</v>
      </c>
      <c r="J270" s="17"/>
      <c r="K270" s="17"/>
      <c r="L270" s="17"/>
      <c r="M270" s="18"/>
      <c r="N270" s="17"/>
      <c r="O270" s="17"/>
    </row>
    <row r="271" ht="34" customHeight="1">
      <c r="A271" s="16" t="str">
        <v>DFS-500.3(d)</v>
      </c>
      <c r="B271" s="16" t="str">
        <v>DFS</v>
      </c>
      <c r="C271" s="16" t="str">
        <v>D01</v>
      </c>
      <c r="D271" s="16" t="str">
        <v>500.3(d)</v>
      </c>
      <c r="E271" s="16" t="str">
        <v>access controls, including remote access and identity management;</v>
      </c>
      <c r="F271" s="16" t="str">
        <v>Candidate duty; applicability unresolved</v>
      </c>
      <c r="G271" s="16" t="str">
        <v>Verify entity exemption and operative version; Q08</v>
      </c>
      <c r="H271" s="16" t="str">
        <v>D02</v>
      </c>
      <c r="I271" s="17" t="str">
        <v>Unresolved</v>
      </c>
      <c r="J271" s="17"/>
      <c r="K271" s="17"/>
      <c r="L271" s="17"/>
      <c r="M271" s="18"/>
      <c r="N271" s="17"/>
      <c r="O271" s="17"/>
    </row>
    <row r="272" ht="34" customHeight="1">
      <c r="A272" s="15" t="str">
        <v>DFS-500.3(e)</v>
      </c>
      <c r="B272" s="15" t="str">
        <v>DFS</v>
      </c>
      <c r="C272" s="15" t="str">
        <v>D01</v>
      </c>
      <c r="D272" s="15" t="str">
        <v>500.3(e)</v>
      </c>
      <c r="E272" s="15" t="str">
        <v>business continuity and disaster recovery planning and resources;</v>
      </c>
      <c r="F272" s="15" t="str">
        <v>Candidate duty; applicability unresolved</v>
      </c>
      <c r="G272" s="15" t="str">
        <v>Verify entity exemption and operative version; Q08</v>
      </c>
      <c r="H272" s="15" t="str">
        <v>D02</v>
      </c>
      <c r="I272" s="17" t="str">
        <v>Unresolved</v>
      </c>
      <c r="J272" s="17"/>
      <c r="K272" s="17"/>
      <c r="L272" s="17"/>
      <c r="M272" s="18"/>
      <c r="N272" s="17"/>
      <c r="O272" s="17"/>
    </row>
    <row r="273" ht="34" customHeight="1">
      <c r="A273" s="16" t="str">
        <v>DFS-500.3(f)</v>
      </c>
      <c r="B273" s="16" t="str">
        <v>DFS</v>
      </c>
      <c r="C273" s="16" t="str">
        <v>D01</v>
      </c>
      <c r="D273" s="16" t="str">
        <v>500.3(f)</v>
      </c>
      <c r="E273" s="16" t="str">
        <v>systems operations and availability concerns;</v>
      </c>
      <c r="F273" s="16" t="str">
        <v>Candidate duty; applicability unresolved</v>
      </c>
      <c r="G273" s="16" t="str">
        <v>Verify entity exemption and operative version; Q08</v>
      </c>
      <c r="H273" s="16" t="str">
        <v>D02</v>
      </c>
      <c r="I273" s="17" t="str">
        <v>Unresolved</v>
      </c>
      <c r="J273" s="17"/>
      <c r="K273" s="17"/>
      <c r="L273" s="17"/>
      <c r="M273" s="18"/>
      <c r="N273" s="17"/>
      <c r="O273" s="17"/>
    </row>
    <row r="274" ht="34" customHeight="1">
      <c r="A274" s="15" t="str">
        <v>DFS-500.3(g)</v>
      </c>
      <c r="B274" s="15" t="str">
        <v>DFS</v>
      </c>
      <c r="C274" s="15" t="str">
        <v>D01</v>
      </c>
      <c r="D274" s="15" t="str">
        <v>500.3(g)</v>
      </c>
      <c r="E274" s="15" t="str">
        <v>systems and network security and monitoring;</v>
      </c>
      <c r="F274" s="15" t="str">
        <v>Candidate duty; applicability unresolved</v>
      </c>
      <c r="G274" s="15" t="str">
        <v>Verify entity exemption and operative version; Q08</v>
      </c>
      <c r="H274" s="15" t="str">
        <v>D02</v>
      </c>
      <c r="I274" s="17" t="str">
        <v>Unresolved</v>
      </c>
      <c r="J274" s="17"/>
      <c r="K274" s="17"/>
      <c r="L274" s="17"/>
      <c r="M274" s="18"/>
      <c r="N274" s="17"/>
      <c r="O274" s="17"/>
    </row>
    <row r="275" ht="34" customHeight="1">
      <c r="A275" s="16" t="str">
        <v>DFS-500.3(h)</v>
      </c>
      <c r="B275" s="16" t="str">
        <v>DFS</v>
      </c>
      <c r="C275" s="16" t="str">
        <v>D01</v>
      </c>
      <c r="D275" s="16" t="str">
        <v>500.3(h)</v>
      </c>
      <c r="E275" s="16" t="str">
        <v>security awareness and training;</v>
      </c>
      <c r="F275" s="16" t="str">
        <v>Candidate duty; applicability unresolved</v>
      </c>
      <c r="G275" s="16" t="str">
        <v>Verify entity exemption and operative version; Q08</v>
      </c>
      <c r="H275" s="16" t="str">
        <v>D02</v>
      </c>
      <c r="I275" s="17" t="str">
        <v>Unresolved</v>
      </c>
      <c r="J275" s="17"/>
      <c r="K275" s="17"/>
      <c r="L275" s="17"/>
      <c r="M275" s="18"/>
      <c r="N275" s="17"/>
      <c r="O275" s="17"/>
    </row>
    <row r="276" ht="34" customHeight="1">
      <c r="A276" s="15" t="str">
        <v>DFS-500.3(i)</v>
      </c>
      <c r="B276" s="15" t="str">
        <v>DFS</v>
      </c>
      <c r="C276" s="15" t="str">
        <v>D01</v>
      </c>
      <c r="D276" s="15" t="str">
        <v>500.3(i)</v>
      </c>
      <c r="E276" s="15" t="str">
        <v>systems and application security and development and quality assurance;</v>
      </c>
      <c r="F276" s="15" t="str">
        <v>Candidate duty; applicability unresolved</v>
      </c>
      <c r="G276" s="15" t="str">
        <v>Verify entity exemption and operative version; Q08</v>
      </c>
      <c r="H276" s="15" t="str">
        <v>D02</v>
      </c>
      <c r="I276" s="17" t="str">
        <v>Unresolved</v>
      </c>
      <c r="J276" s="17"/>
      <c r="K276" s="17"/>
      <c r="L276" s="17"/>
      <c r="M276" s="18"/>
      <c r="N276" s="17"/>
      <c r="O276" s="17"/>
    </row>
    <row r="277" ht="34" customHeight="1">
      <c r="A277" s="16" t="str">
        <v>DFS-500.3(j)</v>
      </c>
      <c r="B277" s="16" t="str">
        <v>DFS</v>
      </c>
      <c r="C277" s="16" t="str">
        <v>D01</v>
      </c>
      <c r="D277" s="16" t="str">
        <v>500.3(j)</v>
      </c>
      <c r="E277" s="16" t="str">
        <v>physical security and environmental controls;</v>
      </c>
      <c r="F277" s="16" t="str">
        <v>Candidate duty; applicability unresolved</v>
      </c>
      <c r="G277" s="16" t="str">
        <v>Verify entity exemption and operative version; Q08</v>
      </c>
      <c r="H277" s="16" t="str">
        <v>D02</v>
      </c>
      <c r="I277" s="17" t="str">
        <v>Unresolved</v>
      </c>
      <c r="J277" s="17"/>
      <c r="K277" s="17"/>
      <c r="L277" s="17"/>
      <c r="M277" s="18"/>
      <c r="N277" s="17"/>
      <c r="O277" s="17"/>
    </row>
    <row r="278" ht="34" customHeight="1">
      <c r="A278" s="15" t="str">
        <v>DFS-500.3(k)</v>
      </c>
      <c r="B278" s="15" t="str">
        <v>DFS</v>
      </c>
      <c r="C278" s="15" t="str">
        <v>D01</v>
      </c>
      <c r="D278" s="15" t="str">
        <v>500.3(k)</v>
      </c>
      <c r="E278" s="15" t="str">
        <v>customer data privacy;</v>
      </c>
      <c r="F278" s="15" t="str">
        <v>Candidate duty; applicability unresolved</v>
      </c>
      <c r="G278" s="15" t="str">
        <v>Verify entity exemption and operative version; Q08</v>
      </c>
      <c r="H278" s="15" t="str">
        <v>D02</v>
      </c>
      <c r="I278" s="17" t="str">
        <v>Unresolved</v>
      </c>
      <c r="J278" s="17"/>
      <c r="K278" s="17"/>
      <c r="L278" s="17"/>
      <c r="M278" s="18"/>
      <c r="N278" s="17"/>
      <c r="O278" s="17"/>
    </row>
    <row r="279" ht="34" customHeight="1">
      <c r="A279" s="16" t="str">
        <v>DFS-500.3(l)</v>
      </c>
      <c r="B279" s="16" t="str">
        <v>DFS</v>
      </c>
      <c r="C279" s="16" t="str">
        <v>D01</v>
      </c>
      <c r="D279" s="16" t="str">
        <v>500.3(l)</v>
      </c>
      <c r="E279" s="16" t="inlineStr">
        <is>
          <t xml:space="preserve">vendor and third party service provider management;</t>
        </is>
      </c>
      <c r="F279" s="16" t="str">
        <v>Candidate duty; applicability unresolved</v>
      </c>
      <c r="G279" s="16" t="str">
        <v>Verify entity exemption and operative version; Q08</v>
      </c>
      <c r="H279" s="16" t="str">
        <v>D02</v>
      </c>
      <c r="I279" s="17" t="str">
        <v>Unresolved</v>
      </c>
      <c r="J279" s="17"/>
      <c r="K279" s="17"/>
      <c r="L279" s="17"/>
      <c r="M279" s="18"/>
      <c r="N279" s="17"/>
      <c r="O279" s="17"/>
    </row>
    <row r="280" ht="34" customHeight="1">
      <c r="A280" s="15" t="str">
        <v>DFS-500.3(n)</v>
      </c>
      <c r="B280" s="15" t="str">
        <v>DFS</v>
      </c>
      <c r="C280" s="15" t="str">
        <v>D01</v>
      </c>
      <c r="D280" s="15" t="str">
        <v>500.3(n)</v>
      </c>
      <c r="E280" s="15" t="str">
        <v>incident response and notification; and</v>
      </c>
      <c r="F280" s="15" t="str">
        <v>Candidate duty; applicability unresolved</v>
      </c>
      <c r="G280" s="15" t="str">
        <v>Verify entity exemption and operative version; Q08</v>
      </c>
      <c r="H280" s="15" t="str">
        <v>D02</v>
      </c>
      <c r="I280" s="17" t="str">
        <v>Unresolved</v>
      </c>
      <c r="J280" s="17"/>
      <c r="K280" s="17"/>
      <c r="L280" s="17"/>
      <c r="M280" s="18"/>
      <c r="N280" s="17"/>
      <c r="O280" s="17"/>
    </row>
    <row r="281" ht="34" customHeight="1">
      <c r="A281" s="16" t="str">
        <v>DFS-500.3(o)</v>
      </c>
      <c r="B281" s="16" t="str">
        <v>DFS</v>
      </c>
      <c r="C281" s="16" t="str">
        <v>D01</v>
      </c>
      <c r="D281" s="16" t="str">
        <v>500.3(o)</v>
      </c>
      <c r="E281" s="16" t="str">
        <v>vulnerability management.</v>
      </c>
      <c r="F281" s="16" t="str">
        <v>Candidate duty; applicability unresolved</v>
      </c>
      <c r="G281" s="16" t="str">
        <v>Verify entity exemption and operative version; Q08</v>
      </c>
      <c r="H281" s="16" t="str">
        <v>D02</v>
      </c>
      <c r="I281" s="17" t="str">
        <v>Unresolved</v>
      </c>
      <c r="J281" s="17"/>
      <c r="K281" s="17"/>
      <c r="L281" s="17"/>
      <c r="M281" s="18"/>
      <c r="N281" s="17"/>
      <c r="O281" s="17"/>
    </row>
    <row r="282" ht="34" customHeight="1">
      <c r="A282" s="15" t="str">
        <v>DFS-500.4</v>
      </c>
      <c r="B282" s="15" t="str">
        <v>DFS</v>
      </c>
      <c r="C282" s="15" t="str">
        <v>D01</v>
      </c>
      <c r="D282" s="15" t="str">
        <v>500.4</v>
      </c>
      <c r="E282" s="15" t="str">
        <v>Cybersecurity governance.</v>
      </c>
      <c r="F282" s="15" t="str">
        <v>Section heading/context</v>
      </c>
      <c r="G282" s="15" t="str">
        <v>Verify entity exemption and operative version; Q08</v>
      </c>
      <c r="H282" s="15" t="str">
        <v>D02</v>
      </c>
      <c r="I282" s="17" t="str">
        <v>Unresolved</v>
      </c>
      <c r="J282" s="17"/>
      <c r="K282" s="17"/>
      <c r="L282" s="17"/>
      <c r="M282" s="18"/>
      <c r="N282" s="17"/>
      <c r="O282" s="17"/>
    </row>
    <row r="283" ht="55" customHeight="1">
      <c r="A283" s="16" t="str">
        <v>DFS-500.4(a)</v>
      </c>
      <c r="B283" s="16" t="str">
        <v>DFS</v>
      </c>
      <c r="C283" s="16" t="str">
        <v>D01</v>
      </c>
      <c r="D283" s="16" t="str">
        <v>500.4(a)</v>
      </c>
      <c r="E283" s="16" t="inlineStr">
        <is>
          <t xml:space="preserve">Chief information security officer. Each covered entity shall designate a CISO. The CISO may be employed by the covered entity, one of its affiliates or a third party service provider. If the CISO is employed by a third party service provider or an affiliate, the covered entity shall:</t>
        </is>
      </c>
      <c r="F283" s="16" t="str">
        <v>Candidate duty; applicability unresolved</v>
      </c>
      <c r="G283" s="16" t="str">
        <v>Verify entity exemption and operative version; Q08</v>
      </c>
      <c r="H283" s="16" t="str">
        <v>D02</v>
      </c>
      <c r="I283" s="17" t="str">
        <v>Unresolved</v>
      </c>
      <c r="J283" s="17"/>
      <c r="K283" s="17"/>
      <c r="L283" s="17"/>
      <c r="M283" s="18"/>
      <c r="N283" s="17"/>
      <c r="O283" s="17"/>
    </row>
    <row r="284" ht="34" customHeight="1">
      <c r="A284" s="15" t="str">
        <v>DFS-500.4(a)(1)</v>
      </c>
      <c r="B284" s="15" t="str">
        <v>DFS</v>
      </c>
      <c r="C284" s="15" t="str">
        <v>D01</v>
      </c>
      <c r="D284" s="15" t="str">
        <v>500.4(a)(1)</v>
      </c>
      <c r="E284" s="15" t="str">
        <v>retain responsibility for compliance with this Part;</v>
      </c>
      <c r="F284" s="15" t="str">
        <v>Candidate duty; applicability unresolved</v>
      </c>
      <c r="G284" s="15" t="str">
        <v>Verify entity exemption and operative version; Q08</v>
      </c>
      <c r="H284" s="15" t="str">
        <v>D02</v>
      </c>
      <c r="I284" s="17" t="str">
        <v>Unresolved</v>
      </c>
      <c r="J284" s="17"/>
      <c r="K284" s="17"/>
      <c r="L284" s="17"/>
      <c r="M284" s="18"/>
      <c r="N284" s="17"/>
      <c r="O284" s="17"/>
    </row>
    <row r="285" ht="40" customHeight="1">
      <c r="A285" s="16" t="str">
        <v>DFS-500.4(a)(2)</v>
      </c>
      <c r="B285" s="16" t="str">
        <v>DFS</v>
      </c>
      <c r="C285" s="16" t="str">
        <v>D01</v>
      </c>
      <c r="D285" s="16" t="str">
        <v>500.4(a)(2)</v>
      </c>
      <c r="E285" s="16" t="inlineStr">
        <is>
          <t xml:space="preserve">designate a senior member of the covered entity’s personnel responsible for direction and oversight of the third party service provider; and</t>
        </is>
      </c>
      <c r="F285" s="16" t="str">
        <v>Candidate duty; applicability unresolved</v>
      </c>
      <c r="G285" s="16" t="str">
        <v>Verify entity exemption and operative version; Q08</v>
      </c>
      <c r="H285" s="16" t="str">
        <v>D02</v>
      </c>
      <c r="I285" s="17" t="str">
        <v>Unresolved</v>
      </c>
      <c r="J285" s="17"/>
      <c r="K285" s="17"/>
      <c r="L285" s="17"/>
      <c r="M285" s="18"/>
      <c r="N285" s="17"/>
      <c r="O285" s="17"/>
    </row>
    <row r="286" ht="40" customHeight="1">
      <c r="A286" s="15" t="str">
        <v>DFS-500.4(a)(3)</v>
      </c>
      <c r="B286" s="15" t="str">
        <v>DFS</v>
      </c>
      <c r="C286" s="15" t="str">
        <v>D01</v>
      </c>
      <c r="D286" s="15" t="str">
        <v>500.4(a)(3)</v>
      </c>
      <c r="E286" s="15" t="inlineStr">
        <is>
          <t xml:space="preserve">require the third party service provider or affiliate to maintain a cybersecurity program that protects the covered entity in accordance with the requirements of this Part.</t>
        </is>
      </c>
      <c r="F286" s="15" t="str">
        <v>Candidate duty; applicability unresolved</v>
      </c>
      <c r="G286" s="15" t="str">
        <v>Verify entity exemption and operative version; Q08</v>
      </c>
      <c r="H286" s="15" t="str">
        <v>D02</v>
      </c>
      <c r="I286" s="17" t="str">
        <v>Unresolved</v>
      </c>
      <c r="J286" s="17"/>
      <c r="K286" s="17"/>
      <c r="L286" s="17"/>
      <c r="M286" s="18"/>
      <c r="N286" s="17"/>
      <c r="O286" s="17"/>
    </row>
    <row r="287" ht="40" customHeight="1">
      <c r="A287" s="16" t="str">
        <v>DFS-500.4(b)</v>
      </c>
      <c r="B287" s="16" t="str">
        <v>DFS</v>
      </c>
      <c r="C287" s="16" t="str">
        <v>D01</v>
      </c>
      <c r="D287" s="16" t="str">
        <v>500.4(b)</v>
      </c>
      <c r="E287" s="16" t="str">
        <v>Report. The CISO of each covered entity shall report in writing at least annually to the senior governing body on the covered entity’s cybersecurity program, including to the extent applicable:</v>
      </c>
      <c r="F287" s="16" t="str">
        <v>Candidate duty; applicability unresolved</v>
      </c>
      <c r="G287" s="16" t="str">
        <v>Verify entity exemption and operative version; Q08</v>
      </c>
      <c r="H287" s="16" t="str">
        <v>D02</v>
      </c>
      <c r="I287" s="17" t="str">
        <v>Unresolved</v>
      </c>
      <c r="J287" s="17"/>
      <c r="K287" s="17"/>
      <c r="L287" s="17"/>
      <c r="M287" s="18"/>
      <c r="N287" s="17"/>
      <c r="O287" s="17"/>
    </row>
    <row r="288" ht="40" customHeight="1">
      <c r="A288" s="15" t="str">
        <v>DFS-500.4(b)(1)</v>
      </c>
      <c r="B288" s="15" t="str">
        <v>DFS</v>
      </c>
      <c r="C288" s="15" t="str">
        <v>D01</v>
      </c>
      <c r="D288" s="15" t="str">
        <v>500.4(b)(1)</v>
      </c>
      <c r="E288" s="15" t="str">
        <v>the confidentiality of nonpublic information and the integrity and security of the covered entity’s information systems;</v>
      </c>
      <c r="F288" s="15" t="str">
        <v>Candidate duty; applicability unresolved</v>
      </c>
      <c r="G288" s="15" t="str">
        <v>Verify entity exemption and operative version; Q08</v>
      </c>
      <c r="H288" s="15" t="str">
        <v>D02</v>
      </c>
      <c r="I288" s="17" t="str">
        <v>Unresolved</v>
      </c>
      <c r="J288" s="17"/>
      <c r="K288" s="17"/>
      <c r="L288" s="17"/>
      <c r="M288" s="18"/>
      <c r="N288" s="17"/>
      <c r="O288" s="17"/>
    </row>
    <row r="289" ht="34" customHeight="1">
      <c r="A289" s="16" t="str">
        <v>DFS-500.4(b)(2)</v>
      </c>
      <c r="B289" s="16" t="str">
        <v>DFS</v>
      </c>
      <c r="C289" s="16" t="str">
        <v>D01</v>
      </c>
      <c r="D289" s="16" t="str">
        <v>500.4(b)(2)</v>
      </c>
      <c r="E289" s="16" t="str">
        <v>the covered entity’s cybersecurity policies and procedures;</v>
      </c>
      <c r="F289" s="16" t="str">
        <v>Candidate duty; applicability unresolved</v>
      </c>
      <c r="G289" s="16" t="str">
        <v>Verify entity exemption and operative version; Q08</v>
      </c>
      <c r="H289" s="16" t="str">
        <v>D02</v>
      </c>
      <c r="I289" s="17" t="str">
        <v>Unresolved</v>
      </c>
      <c r="J289" s="17"/>
      <c r="K289" s="17"/>
      <c r="L289" s="17"/>
      <c r="M289" s="18"/>
      <c r="N289" s="17"/>
      <c r="O289" s="17"/>
    </row>
    <row r="290" ht="34" customHeight="1">
      <c r="A290" s="15" t="str">
        <v>DFS-500.4(b)(3)</v>
      </c>
      <c r="B290" s="15" t="str">
        <v>DFS</v>
      </c>
      <c r="C290" s="15" t="str">
        <v>D01</v>
      </c>
      <c r="D290" s="15" t="str">
        <v>500.4(b)(3)</v>
      </c>
      <c r="E290" s="15" t="str">
        <v>material cybersecurity risks to the covered entity;</v>
      </c>
      <c r="F290" s="15" t="str">
        <v>Candidate duty; applicability unresolved</v>
      </c>
      <c r="G290" s="15" t="str">
        <v>Verify entity exemption and operative version; Q08</v>
      </c>
      <c r="H290" s="15" t="str">
        <v>D02</v>
      </c>
      <c r="I290" s="17" t="str">
        <v>Unresolved</v>
      </c>
      <c r="J290" s="17"/>
      <c r="K290" s="17"/>
      <c r="L290" s="17"/>
      <c r="M290" s="18"/>
      <c r="N290" s="17"/>
      <c r="O290" s="17"/>
    </row>
    <row r="291" ht="34" customHeight="1">
      <c r="A291" s="16" t="str">
        <v>DFS-500.4(b)(4)</v>
      </c>
      <c r="B291" s="16" t="str">
        <v>DFS</v>
      </c>
      <c r="C291" s="16" t="str">
        <v>D01</v>
      </c>
      <c r="D291" s="16" t="str">
        <v>500.4(b)(4)</v>
      </c>
      <c r="E291" s="16" t="str">
        <v>overall effectiveness of the covered entity’s cybersecurity program;</v>
      </c>
      <c r="F291" s="16" t="str">
        <v>Candidate duty; applicability unresolved</v>
      </c>
      <c r="G291" s="16" t="str">
        <v>Verify entity exemption and operative version; Q08</v>
      </c>
      <c r="H291" s="16" t="str">
        <v>D02</v>
      </c>
      <c r="I291" s="17" t="str">
        <v>Unresolved</v>
      </c>
      <c r="J291" s="17"/>
      <c r="K291" s="17"/>
      <c r="L291" s="17"/>
      <c r="M291" s="18"/>
      <c r="N291" s="17"/>
      <c r="O291" s="17"/>
    </row>
    <row r="292" ht="40" customHeight="1">
      <c r="A292" s="15" t="str">
        <v>DFS-500.4(b)(5)</v>
      </c>
      <c r="B292" s="15" t="str">
        <v>DFS</v>
      </c>
      <c r="C292" s="15" t="str">
        <v>D01</v>
      </c>
      <c r="D292" s="15" t="str">
        <v>500.4(b)(5)</v>
      </c>
      <c r="E292" s="15" t="str">
        <v>material cybersecurity events involving the covered entity during the time period addressed by the report; and</v>
      </c>
      <c r="F292" s="15" t="str">
        <v>Candidate duty; applicability unresolved</v>
      </c>
      <c r="G292" s="15" t="str">
        <v>Verify entity exemption and operative version; Q08</v>
      </c>
      <c r="H292" s="15" t="str">
        <v>D02</v>
      </c>
      <c r="I292" s="17" t="str">
        <v>Unresolved</v>
      </c>
      <c r="J292" s="17"/>
      <c r="K292" s="17"/>
      <c r="L292" s="17"/>
      <c r="M292" s="18"/>
      <c r="N292" s="17"/>
      <c r="O292" s="17"/>
    </row>
    <row r="293" ht="34" customHeight="1">
      <c r="A293" s="16" t="str">
        <v>DFS-500.4(b)(6)</v>
      </c>
      <c r="B293" s="16" t="str">
        <v>DFS</v>
      </c>
      <c r="C293" s="16" t="str">
        <v>D01</v>
      </c>
      <c r="D293" s="16" t="str">
        <v>500.4(b)(6)</v>
      </c>
      <c r="E293" s="16" t="str">
        <v>plans for remediating material inadequacies.</v>
      </c>
      <c r="F293" s="16" t="str">
        <v>Candidate duty; applicability unresolved</v>
      </c>
      <c r="G293" s="16" t="str">
        <v>Verify entity exemption and operative version; Q08</v>
      </c>
      <c r="H293" s="16" t="str">
        <v>D02</v>
      </c>
      <c r="I293" s="17" t="str">
        <v>Unresolved</v>
      </c>
      <c r="J293" s="17"/>
      <c r="K293" s="17"/>
      <c r="L293" s="17"/>
      <c r="M293" s="18"/>
      <c r="N293" s="17"/>
      <c r="O293" s="17"/>
    </row>
    <row r="294" ht="55" customHeight="1">
      <c r="A294" s="15" t="str">
        <v>DFS-500.4(c)</v>
      </c>
      <c r="B294" s="15" t="str">
        <v>DFS</v>
      </c>
      <c r="C294" s="15" t="str">
        <v>D01</v>
      </c>
      <c r="D294" s="15" t="str">
        <v>500.4(c)</v>
      </c>
      <c r="E294" s="15" t="str">
        <v>The CISO shall timely report to the senior governing body or senior officer(s) on material cybersecurity issues, such as significant cybersecurity events and significant changes to the covered entity’s cybersecurity program.</v>
      </c>
      <c r="F294" s="15" t="str">
        <v>Candidate duty; applicability unresolved</v>
      </c>
      <c r="G294" s="15" t="str">
        <v>Verify entity exemption and operative version; Q08</v>
      </c>
      <c r="H294" s="15" t="str">
        <v>D02</v>
      </c>
      <c r="I294" s="17" t="str">
        <v>Unresolved</v>
      </c>
      <c r="J294" s="17"/>
      <c r="K294" s="17"/>
      <c r="L294" s="17"/>
      <c r="M294" s="18"/>
      <c r="N294" s="17"/>
      <c r="O294" s="17"/>
    </row>
    <row r="295" ht="40" customHeight="1">
      <c r="A295" s="16" t="str">
        <v>DFS-500.4(d)</v>
      </c>
      <c r="B295" s="16" t="str">
        <v>DFS</v>
      </c>
      <c r="C295" s="16" t="str">
        <v>D01</v>
      </c>
      <c r="D295" s="16" t="str">
        <v>500.4(d)</v>
      </c>
      <c r="E295" s="16" t="str">
        <v>The senior governing body of the covered entity shall exercise oversight of the covered entity’s cybersecurity risk management, including by:</v>
      </c>
      <c r="F295" s="16" t="str">
        <v>Candidate duty; applicability unresolved</v>
      </c>
      <c r="G295" s="16" t="str">
        <v>Verify entity exemption and operative version; Q08</v>
      </c>
      <c r="H295" s="16" t="str">
        <v>D02</v>
      </c>
      <c r="I295" s="17" t="str">
        <v>Unresolved</v>
      </c>
      <c r="J295" s="17"/>
      <c r="K295" s="17"/>
      <c r="L295" s="17"/>
      <c r="M295" s="18"/>
      <c r="N295" s="17"/>
      <c r="O295" s="17"/>
    </row>
    <row r="296" ht="40" customHeight="1">
      <c r="A296" s="15" t="str">
        <v>DFS-500.4(d)(1)</v>
      </c>
      <c r="B296" s="15" t="str">
        <v>DFS</v>
      </c>
      <c r="C296" s="15" t="str">
        <v>D01</v>
      </c>
      <c r="D296" s="15" t="str">
        <v>500.4(d)(1)</v>
      </c>
      <c r="E296" s="15" t="inlineStr">
        <is>
          <t xml:space="preserve">having sufficient understanding of cybersecurity related matters to exercise such oversight, which may include the use of advisors;</t>
        </is>
      </c>
      <c r="F296" s="15" t="str">
        <v>Candidate duty; applicability unresolved</v>
      </c>
      <c r="G296" s="15" t="str">
        <v>Verify entity exemption and operative version; Q08</v>
      </c>
      <c r="H296" s="15" t="str">
        <v>D02</v>
      </c>
      <c r="I296" s="17" t="str">
        <v>Unresolved</v>
      </c>
      <c r="J296" s="17"/>
      <c r="K296" s="17"/>
      <c r="L296" s="17"/>
      <c r="M296" s="18"/>
      <c r="N296" s="17"/>
      <c r="O296" s="17"/>
    </row>
    <row r="297" ht="40" customHeight="1">
      <c r="A297" s="16" t="str">
        <v>DFS-500.4(d)(2)</v>
      </c>
      <c r="B297" s="16" t="str">
        <v>DFS</v>
      </c>
      <c r="C297" s="16" t="str">
        <v>D01</v>
      </c>
      <c r="D297" s="16" t="str">
        <v>500.4(d)(2)</v>
      </c>
      <c r="E297" s="16" t="str">
        <v>requiring the covered entity’s executive management or its designees to develop, implement and maintain the covered entity’s cybersecurity program;</v>
      </c>
      <c r="F297" s="16" t="str">
        <v>Candidate duty; applicability unresolved</v>
      </c>
      <c r="G297" s="16" t="str">
        <v>Verify entity exemption and operative version; Q08</v>
      </c>
      <c r="H297" s="16" t="str">
        <v>D02</v>
      </c>
      <c r="I297" s="17" t="str">
        <v>Unresolved</v>
      </c>
      <c r="J297" s="17"/>
      <c r="K297" s="17"/>
      <c r="L297" s="17"/>
      <c r="M297" s="18"/>
      <c r="N297" s="17"/>
      <c r="O297" s="17"/>
    </row>
    <row r="298" ht="34" customHeight="1">
      <c r="A298" s="15" t="str">
        <v>DFS-500.4(d)(3)</v>
      </c>
      <c r="B298" s="15" t="str">
        <v>DFS</v>
      </c>
      <c r="C298" s="15" t="str">
        <v>D01</v>
      </c>
      <c r="D298" s="15" t="str">
        <v>500.4(d)(3)</v>
      </c>
      <c r="E298" s="15" t="str">
        <v>regularly receiving and reviewing management reports about cybersecurity matters; and</v>
      </c>
      <c r="F298" s="15" t="str">
        <v>Candidate duty; applicability unresolved</v>
      </c>
      <c r="G298" s="15" t="str">
        <v>Verify entity exemption and operative version; Q08</v>
      </c>
      <c r="H298" s="15" t="str">
        <v>D02</v>
      </c>
      <c r="I298" s="17" t="str">
        <v>Unresolved</v>
      </c>
      <c r="J298" s="17"/>
      <c r="K298" s="17"/>
      <c r="L298" s="17"/>
      <c r="M298" s="18"/>
      <c r="N298" s="17"/>
      <c r="O298" s="17"/>
    </row>
    <row r="299" ht="40" customHeight="1">
      <c r="A299" s="16" t="str">
        <v>DFS-500.4(d)(4)</v>
      </c>
      <c r="B299" s="16" t="str">
        <v>DFS</v>
      </c>
      <c r="C299" s="16" t="str">
        <v>D01</v>
      </c>
      <c r="D299" s="16" t="str">
        <v>500.4(d)(4)</v>
      </c>
      <c r="E299" s="16" t="str">
        <v>confirming that the covered entity’s management has allocated sufficient resources to implement and maintain an effective cybersecurity program.</v>
      </c>
      <c r="F299" s="16" t="str">
        <v>Candidate duty; applicability unresolved</v>
      </c>
      <c r="G299" s="16" t="str">
        <v>Verify entity exemption and operative version; Q08</v>
      </c>
      <c r="H299" s="16" t="str">
        <v>D02</v>
      </c>
      <c r="I299" s="17" t="str">
        <v>Unresolved</v>
      </c>
      <c r="J299" s="17"/>
      <c r="K299" s="17"/>
      <c r="L299" s="17"/>
      <c r="M299" s="18"/>
      <c r="N299" s="17"/>
      <c r="O299" s="17"/>
    </row>
    <row r="300" ht="70" customHeight="1">
      <c r="A300" s="15" t="str">
        <v>DFS-500.5</v>
      </c>
      <c r="B300" s="15" t="str">
        <v>DFS</v>
      </c>
      <c r="C300" s="15" t="str">
        <v>D01</v>
      </c>
      <c r="D300" s="15" t="str">
        <v>500.5</v>
      </c>
      <c r="E300" s="15" t="str">
        <v>Vulnerability management. Each covered entity shall, in accordance with its risk assessment, develop and implement written policies and procedures for vulnerability management that are designed to assess and maintain the effectiveness of its cybersecurity program. These policies and procedures shall be designed to ensure that covered entities:</v>
      </c>
      <c r="F300" s="15" t="str">
        <v>Candidate duty; applicability unresolved</v>
      </c>
      <c r="G300" s="15" t="str">
        <v>Verify entity exemption and operative version; Q08</v>
      </c>
      <c r="H300" s="15" t="str">
        <v>D04</v>
      </c>
      <c r="I300" s="17" t="str">
        <v>Unresolved</v>
      </c>
      <c r="J300" s="17"/>
      <c r="K300" s="17"/>
      <c r="L300" s="17"/>
      <c r="M300" s="18"/>
      <c r="N300" s="17"/>
      <c r="O300" s="17"/>
    </row>
    <row r="301" ht="34" customHeight="1">
      <c r="A301" s="16" t="str">
        <v>DFS-500.5(a)</v>
      </c>
      <c r="B301" s="16" t="str">
        <v>DFS</v>
      </c>
      <c r="C301" s="16" t="str">
        <v>D01</v>
      </c>
      <c r="D301" s="16" t="str">
        <v>500.5(a)</v>
      </c>
      <c r="E301" s="16" t="str">
        <v>conduct, at a minimum:</v>
      </c>
      <c r="F301" s="16" t="str">
        <v>Candidate duty; applicability unresolved</v>
      </c>
      <c r="G301" s="16" t="str">
        <v>Verify entity exemption and operative version; Q08</v>
      </c>
      <c r="H301" s="16" t="str">
        <v>D04</v>
      </c>
      <c r="I301" s="17" t="str">
        <v>Unresolved</v>
      </c>
      <c r="J301" s="17"/>
      <c r="K301" s="17"/>
      <c r="L301" s="17"/>
      <c r="M301" s="18"/>
      <c r="N301" s="17"/>
      <c r="O301" s="17"/>
    </row>
    <row r="302" ht="40" customHeight="1">
      <c r="A302" s="15" t="str">
        <v>DFS-500.5(a)(1)</v>
      </c>
      <c r="B302" s="15" t="str">
        <v>DFS</v>
      </c>
      <c r="C302" s="15" t="str">
        <v>D01</v>
      </c>
      <c r="D302" s="15" t="str">
        <v>500.5(a)(1)</v>
      </c>
      <c r="E302" s="15" t="str">
        <v>penetration testing of their information systems from both inside and outside the information systems’ boundaries by a qualified internal or external party at least annually; and</v>
      </c>
      <c r="F302" s="15" t="str">
        <v>Candidate duty; applicability unresolved</v>
      </c>
      <c r="G302" s="15" t="str">
        <v>Verify entity exemption and operative version; Q08</v>
      </c>
      <c r="H302" s="15" t="str">
        <v>D04</v>
      </c>
      <c r="I302" s="17" t="str">
        <v>Unresolved</v>
      </c>
      <c r="J302" s="17"/>
      <c r="K302" s="17"/>
      <c r="L302" s="17"/>
      <c r="M302" s="18"/>
      <c r="N302" s="17"/>
      <c r="O302" s="17"/>
    </row>
    <row r="303" ht="55" customHeight="1">
      <c r="A303" s="16" t="str">
        <v>DFS-500.5(a)(2)</v>
      </c>
      <c r="B303" s="16" t="str">
        <v>DFS</v>
      </c>
      <c r="C303" s="16" t="str">
        <v>D01</v>
      </c>
      <c r="D303" s="16" t="str">
        <v>500.5(a)(2)</v>
      </c>
      <c r="E303" s="16" t="str">
        <v>automated scans of information systems, and a manual review of systems not covered by such scans, for the purpose of discovering, analyzing and reporting vulnerabilities at a frequency determined by the risk assessment, and promptly after any material system changes;</v>
      </c>
      <c r="F303" s="16" t="str">
        <v>Candidate duty; applicability unresolved</v>
      </c>
      <c r="G303" s="16" t="str">
        <v>Verify entity exemption and operative version; Q08</v>
      </c>
      <c r="H303" s="16" t="str">
        <v>D04</v>
      </c>
      <c r="I303" s="17" t="str">
        <v>Unresolved</v>
      </c>
      <c r="J303" s="17"/>
      <c r="K303" s="17"/>
      <c r="L303" s="17"/>
      <c r="M303" s="18"/>
      <c r="N303" s="17"/>
      <c r="O303" s="17"/>
    </row>
    <row r="304" ht="34" customHeight="1">
      <c r="A304" s="15" t="str">
        <v>DFS-500.5(b)</v>
      </c>
      <c r="B304" s="15" t="str">
        <v>DFS</v>
      </c>
      <c r="C304" s="15" t="str">
        <v>D01</v>
      </c>
      <c r="D304" s="15" t="str">
        <v>500.5(b)</v>
      </c>
      <c r="E304" s="15" t="str">
        <v>are promptly informed of new security vulnerabilities by having a monitoring process in place; and</v>
      </c>
      <c r="F304" s="15" t="str">
        <v>Candidate duty; applicability unresolved</v>
      </c>
      <c r="G304" s="15" t="str">
        <v>Verify entity exemption and operative version; Q08</v>
      </c>
      <c r="H304" s="15" t="str">
        <v>D04</v>
      </c>
      <c r="I304" s="17" t="str">
        <v>Unresolved</v>
      </c>
      <c r="J304" s="17"/>
      <c r="K304" s="17"/>
      <c r="L304" s="17"/>
      <c r="M304" s="18"/>
      <c r="N304" s="17"/>
      <c r="O304" s="17"/>
    </row>
    <row r="305" ht="40" customHeight="1">
      <c r="A305" s="16" t="str">
        <v>DFS-500.5(c)</v>
      </c>
      <c r="B305" s="16" t="str">
        <v>DFS</v>
      </c>
      <c r="C305" s="16" t="str">
        <v>D01</v>
      </c>
      <c r="D305" s="16" t="str">
        <v>500.5(c)</v>
      </c>
      <c r="E305" s="16" t="str">
        <v>timely remediate vulnerabilities, giving priority to vulnerabilities based on the risk they pose to the covered entity.</v>
      </c>
      <c r="F305" s="16" t="str">
        <v>Candidate duty; applicability unresolved</v>
      </c>
      <c r="G305" s="16" t="str">
        <v>Verify entity exemption and operative version; Q08</v>
      </c>
      <c r="H305" s="16" t="str">
        <v>D04</v>
      </c>
      <c r="I305" s="17" t="str">
        <v>Unresolved</v>
      </c>
      <c r="J305" s="17"/>
      <c r="K305" s="17"/>
      <c r="L305" s="17"/>
      <c r="M305" s="18"/>
      <c r="N305" s="17"/>
      <c r="O305" s="17"/>
    </row>
    <row r="306" ht="40" customHeight="1">
      <c r="A306" s="15" t="str">
        <v>DFS-500.6(a)</v>
      </c>
      <c r="B306" s="15" t="str">
        <v>DFS</v>
      </c>
      <c r="C306" s="15" t="str">
        <v>D01</v>
      </c>
      <c r="D306" s="15" t="str">
        <v>500.6(a)</v>
      </c>
      <c r="E306" s="15" t="str">
        <v>Each covered entity shall securely maintain systems that, to the extent applicable and based on its risk assessment:</v>
      </c>
      <c r="F306" s="15" t="str">
        <v>Candidate duty; applicability unresolved</v>
      </c>
      <c r="G306" s="15" t="str">
        <v>Verify entity exemption and operative version; Q08</v>
      </c>
      <c r="H306" s="15" t="str">
        <v>D08</v>
      </c>
      <c r="I306" s="17" t="str">
        <v>Unresolved</v>
      </c>
      <c r="J306" s="17"/>
      <c r="K306" s="17"/>
      <c r="L306" s="17"/>
      <c r="M306" s="18"/>
      <c r="N306" s="17"/>
      <c r="O306" s="17"/>
    </row>
    <row r="307" ht="40" customHeight="1">
      <c r="A307" s="16" t="str">
        <v>DFS-500.6(a)(1)</v>
      </c>
      <c r="B307" s="16" t="str">
        <v>DFS</v>
      </c>
      <c r="C307" s="16" t="str">
        <v>D01</v>
      </c>
      <c r="D307" s="16" t="str">
        <v>500.6(a)(1)</v>
      </c>
      <c r="E307" s="16" t="str">
        <v>are designed to reconstruct material financial transactions sufficient to support normal operations and obligations of the covered entity; and</v>
      </c>
      <c r="F307" s="16" t="str">
        <v>Candidate duty; applicability unresolved</v>
      </c>
      <c r="G307" s="16" t="str">
        <v>Verify entity exemption and operative version; Q08</v>
      </c>
      <c r="H307" s="16" t="str">
        <v>D08</v>
      </c>
      <c r="I307" s="17" t="str">
        <v>Unresolved</v>
      </c>
      <c r="J307" s="17"/>
      <c r="K307" s="17"/>
      <c r="L307" s="17"/>
      <c r="M307" s="18"/>
      <c r="N307" s="17"/>
      <c r="O307" s="17"/>
    </row>
    <row r="308" ht="40" customHeight="1">
      <c r="A308" s="15" t="str">
        <v>DFS-500.6(a)(2)</v>
      </c>
      <c r="B308" s="15" t="str">
        <v>DFS</v>
      </c>
      <c r="C308" s="15" t="str">
        <v>D01</v>
      </c>
      <c r="D308" s="15" t="str">
        <v>500.6(a)(2)</v>
      </c>
      <c r="E308" s="15" t="str">
        <v>include audit trails designed to detect and respond to cybersecurity events that have a reasonable likelihood of materially harming any material part of the normal operations of the covered entity.</v>
      </c>
      <c r="F308" s="15" t="str">
        <v>Candidate duty; applicability unresolved</v>
      </c>
      <c r="G308" s="15" t="str">
        <v>Verify entity exemption and operative version; Q08</v>
      </c>
      <c r="H308" s="15" t="str">
        <v>D08</v>
      </c>
      <c r="I308" s="17" t="str">
        <v>Unresolved</v>
      </c>
      <c r="J308" s="17"/>
      <c r="K308" s="17"/>
      <c r="L308" s="17"/>
      <c r="M308" s="18"/>
      <c r="N308" s="17"/>
      <c r="O308" s="17"/>
    </row>
    <row r="309" ht="55" customHeight="1">
      <c r="A309" s="16" t="str">
        <v>DFS-500.6(b)</v>
      </c>
      <c r="B309" s="16" t="str">
        <v>DFS</v>
      </c>
      <c r="C309" s="16" t="str">
        <v>D01</v>
      </c>
      <c r="D309" s="16" t="str">
        <v>500.6(b)</v>
      </c>
      <c r="E309" s="16" t="str">
        <v>Each covered entity shall maintain records required by paragraph (a)(1) of this section for not fewer than five years and shall maintain records required by paragraph (a)(2) of this section for not fewer than three years.</v>
      </c>
      <c r="F309" s="16" t="str">
        <v>Candidate duty; applicability unresolved</v>
      </c>
      <c r="G309" s="16" t="str">
        <v>Verify entity exemption and operative version; Q08</v>
      </c>
      <c r="H309" s="16" t="str">
        <v>D08</v>
      </c>
      <c r="I309" s="17" t="str">
        <v>Unresolved</v>
      </c>
      <c r="J309" s="17"/>
      <c r="K309" s="17"/>
      <c r="L309" s="17"/>
      <c r="M309" s="18"/>
      <c r="N309" s="17"/>
      <c r="O309" s="17"/>
    </row>
    <row r="310" ht="34" customHeight="1">
      <c r="A310" s="15" t="str">
        <v>DFS-500.7</v>
      </c>
      <c r="B310" s="15" t="str">
        <v>DFS</v>
      </c>
      <c r="C310" s="15" t="str">
        <v>D01</v>
      </c>
      <c r="D310" s="15" t="str">
        <v>500.7</v>
      </c>
      <c r="E310" s="15" t="str">
        <v>Access privileges and management.</v>
      </c>
      <c r="F310" s="15" t="str">
        <v>Section heading/context</v>
      </c>
      <c r="G310" s="15" t="str">
        <v>Verify entity exemption and operative version; Q08</v>
      </c>
      <c r="H310" s="15" t="str">
        <v>D05,D06</v>
      </c>
      <c r="I310" s="17" t="str">
        <v>Unresolved</v>
      </c>
      <c r="J310" s="17"/>
      <c r="K310" s="17"/>
      <c r="L310" s="17"/>
      <c r="M310" s="18"/>
      <c r="N310" s="17"/>
      <c r="O310" s="17"/>
    </row>
    <row r="311" ht="40" customHeight="1">
      <c r="A311" s="16" t="str">
        <v>DFS-500.7(a)</v>
      </c>
      <c r="B311" s="16" t="str">
        <v>DFS</v>
      </c>
      <c r="C311" s="16" t="str">
        <v>D01</v>
      </c>
      <c r="D311" s="16" t="str">
        <v>500.7(a)</v>
      </c>
      <c r="E311" s="16" t="str">
        <v>As part of its cybersecurity program, based on the covered entity’s risk assessment each covered entity shall:</v>
      </c>
      <c r="F311" s="16" t="str">
        <v>Candidate duty; applicability unresolved</v>
      </c>
      <c r="G311" s="16" t="str">
        <v>Verify entity exemption and operative version; Q08</v>
      </c>
      <c r="H311" s="16" t="str">
        <v>D05,D06</v>
      </c>
      <c r="I311" s="17" t="str">
        <v>Unresolved</v>
      </c>
      <c r="J311" s="17"/>
      <c r="K311" s="17"/>
      <c r="L311" s="17"/>
      <c r="M311" s="18"/>
      <c r="N311" s="17"/>
      <c r="O311" s="17"/>
    </row>
    <row r="312" ht="40" customHeight="1">
      <c r="A312" s="15" t="str">
        <v>DFS-500.7(a)(1)</v>
      </c>
      <c r="B312" s="15" t="str">
        <v>DFS</v>
      </c>
      <c r="C312" s="15" t="str">
        <v>D01</v>
      </c>
      <c r="D312" s="15" t="str">
        <v>500.7(a)(1)</v>
      </c>
      <c r="E312" s="15" t="str">
        <v>limit user access privileges to information systems that provide access to nonpublic information to only those necessary to perform the user’s job;</v>
      </c>
      <c r="F312" s="15" t="str">
        <v>Candidate duty; applicability unresolved</v>
      </c>
      <c r="G312" s="15" t="str">
        <v>Verify entity exemption and operative version; Q08</v>
      </c>
      <c r="H312" s="15" t="str">
        <v>D05,D06</v>
      </c>
      <c r="I312" s="17" t="str">
        <v>Unresolved</v>
      </c>
      <c r="J312" s="17"/>
      <c r="K312" s="17"/>
      <c r="L312" s="17"/>
      <c r="M312" s="18"/>
      <c r="N312" s="17"/>
      <c r="O312" s="17"/>
    </row>
    <row r="313" ht="40" customHeight="1">
      <c r="A313" s="16" t="str">
        <v>DFS-500.7(a)(2)</v>
      </c>
      <c r="B313" s="16" t="str">
        <v>DFS</v>
      </c>
      <c r="C313" s="16" t="str">
        <v>D01</v>
      </c>
      <c r="D313" s="16" t="str">
        <v>500.7(a)(2)</v>
      </c>
      <c r="E313" s="16" t="str">
        <v>limit the number of privileged accounts and limit the access functions of privileged accounts to only those necessary to perform the user’s job;</v>
      </c>
      <c r="F313" s="16" t="str">
        <v>Candidate duty; applicability unresolved</v>
      </c>
      <c r="G313" s="16" t="str">
        <v>Verify entity exemption and operative version; Q08</v>
      </c>
      <c r="H313" s="16" t="str">
        <v>D05,D06</v>
      </c>
      <c r="I313" s="17" t="str">
        <v>Unresolved</v>
      </c>
      <c r="J313" s="17"/>
      <c r="K313" s="17"/>
      <c r="L313" s="17"/>
      <c r="M313" s="18"/>
      <c r="N313" s="17"/>
      <c r="O313" s="17"/>
    </row>
    <row r="314" ht="34" customHeight="1">
      <c r="A314" s="15" t="str">
        <v>DFS-500.7(a)(3)</v>
      </c>
      <c r="B314" s="15" t="str">
        <v>DFS</v>
      </c>
      <c r="C314" s="15" t="str">
        <v>D01</v>
      </c>
      <c r="D314" s="15" t="str">
        <v>500.7(a)(3)</v>
      </c>
      <c r="E314" s="15" t="str">
        <v>limit the use of privileged accounts to only when performing functions requiring the use of such access;</v>
      </c>
      <c r="F314" s="15" t="str">
        <v>Candidate duty; applicability unresolved</v>
      </c>
      <c r="G314" s="15" t="str">
        <v>Verify entity exemption and operative version; Q08</v>
      </c>
      <c r="H314" s="15" t="str">
        <v>D05,D06</v>
      </c>
      <c r="I314" s="17" t="str">
        <v>Unresolved</v>
      </c>
      <c r="J314" s="17"/>
      <c r="K314" s="17"/>
      <c r="L314" s="17"/>
      <c r="M314" s="18"/>
      <c r="N314" s="17"/>
      <c r="O314" s="17"/>
    </row>
    <row r="315" ht="40" customHeight="1">
      <c r="A315" s="16" t="str">
        <v>DFS-500.7(a)(4)</v>
      </c>
      <c r="B315" s="16" t="str">
        <v>DFS</v>
      </c>
      <c r="C315" s="16" t="str">
        <v>D01</v>
      </c>
      <c r="D315" s="16" t="str">
        <v>500.7(a)(4)</v>
      </c>
      <c r="E315" s="16" t="str">
        <v>periodically, but at a minimum annually, review all user access privileges and remove or disable accounts and access that are no longer necessary;</v>
      </c>
      <c r="F315" s="16" t="str">
        <v>Candidate duty; applicability unresolved</v>
      </c>
      <c r="G315" s="16" t="str">
        <v>Verify entity exemption and operative version; Q08</v>
      </c>
      <c r="H315" s="16" t="str">
        <v>D05,D06</v>
      </c>
      <c r="I315" s="17" t="str">
        <v>Unresolved</v>
      </c>
      <c r="J315" s="17"/>
      <c r="K315" s="17"/>
      <c r="L315" s="17"/>
      <c r="M315" s="18"/>
      <c r="N315" s="17"/>
      <c r="O315" s="17"/>
    </row>
    <row r="316" ht="34" customHeight="1">
      <c r="A316" s="15" t="str">
        <v>DFS-500.7(a)(5)</v>
      </c>
      <c r="B316" s="15" t="str">
        <v>DFS</v>
      </c>
      <c r="C316" s="15" t="str">
        <v>D01</v>
      </c>
      <c r="D316" s="15" t="str">
        <v>500.7(a)(5)</v>
      </c>
      <c r="E316" s="15" t="str">
        <v>disable or securely configure all protocols that permit remote control of devices; and</v>
      </c>
      <c r="F316" s="15" t="str">
        <v>Candidate duty; applicability unresolved</v>
      </c>
      <c r="G316" s="15" t="str">
        <v>Verify entity exemption and operative version; Q08</v>
      </c>
      <c r="H316" s="15" t="str">
        <v>D05,D06</v>
      </c>
      <c r="I316" s="17" t="str">
        <v>Unresolved</v>
      </c>
      <c r="J316" s="17"/>
      <c r="K316" s="17"/>
      <c r="L316" s="17"/>
      <c r="M316" s="18"/>
      <c r="N316" s="17"/>
      <c r="O316" s="17"/>
    </row>
    <row r="317" ht="34" customHeight="1">
      <c r="A317" s="16" t="str">
        <v>DFS-500.7(a)(6)</v>
      </c>
      <c r="B317" s="16" t="str">
        <v>DFS</v>
      </c>
      <c r="C317" s="16" t="str">
        <v>D01</v>
      </c>
      <c r="D317" s="16" t="str">
        <v>500.7(a)(6)</v>
      </c>
      <c r="E317" s="16" t="str">
        <v>promptly terminate access following departures.</v>
      </c>
      <c r="F317" s="16" t="str">
        <v>Candidate duty; applicability unresolved</v>
      </c>
      <c r="G317" s="16" t="str">
        <v>Verify entity exemption and operative version; Q08</v>
      </c>
      <c r="H317" s="16" t="str">
        <v>D05,D06</v>
      </c>
      <c r="I317" s="17" t="str">
        <v>Unresolved</v>
      </c>
      <c r="J317" s="17"/>
      <c r="K317" s="17"/>
      <c r="L317" s="17"/>
      <c r="M317" s="18"/>
      <c r="N317" s="17"/>
      <c r="O317" s="17"/>
    </row>
    <row r="318" ht="40" customHeight="1">
      <c r="A318" s="15" t="str">
        <v>DFS-500.7(b)</v>
      </c>
      <c r="B318" s="15" t="str">
        <v>DFS</v>
      </c>
      <c r="C318" s="15" t="str">
        <v>D01</v>
      </c>
      <c r="D318" s="15" t="str">
        <v>500.7(b)</v>
      </c>
      <c r="E318" s="15" t="str">
        <v>To the extent passwords are employed as a method of authentication, the covered entity shall implement a written password policy that meets industry standards.</v>
      </c>
      <c r="F318" s="15" t="str">
        <v>Candidate duty; applicability unresolved</v>
      </c>
      <c r="G318" s="15" t="str">
        <v>Verify entity exemption and operative version; Q08</v>
      </c>
      <c r="H318" s="15" t="str">
        <v>D05,D06</v>
      </c>
      <c r="I318" s="17" t="str">
        <v>Unresolved</v>
      </c>
      <c r="J318" s="17"/>
      <c r="K318" s="17"/>
      <c r="L318" s="17"/>
      <c r="M318" s="18"/>
      <c r="N318" s="17"/>
      <c r="O318" s="17"/>
    </row>
    <row r="319" ht="34" customHeight="1">
      <c r="A319" s="16" t="str">
        <v>DFS-500.7(c)</v>
      </c>
      <c r="B319" s="16" t="str">
        <v>DFS</v>
      </c>
      <c r="C319" s="16" t="str">
        <v>D01</v>
      </c>
      <c r="D319" s="16" t="str">
        <v>500.7(c)</v>
      </c>
      <c r="E319" s="16" t="str">
        <v>Each class A company shall monitor privileged access activity and shall implement:</v>
      </c>
      <c r="F319" s="16" t="str">
        <v>Candidate duty; applicability unresolved</v>
      </c>
      <c r="G319" s="16" t="str">
        <v>Verify entity exemption and operative version; Q08</v>
      </c>
      <c r="H319" s="16" t="str">
        <v>D05,D06</v>
      </c>
      <c r="I319" s="17" t="str">
        <v>Unresolved</v>
      </c>
      <c r="J319" s="17"/>
      <c r="K319" s="17"/>
      <c r="L319" s="17"/>
      <c r="M319" s="18"/>
      <c r="N319" s="17"/>
      <c r="O319" s="17"/>
    </row>
    <row r="320" ht="34" customHeight="1">
      <c r="A320" s="15" t="str">
        <v>DFS-500.7(c)(1)</v>
      </c>
      <c r="B320" s="15" t="str">
        <v>DFS</v>
      </c>
      <c r="C320" s="15" t="str">
        <v>D01</v>
      </c>
      <c r="D320" s="15" t="str">
        <v>500.7(c)(1)</v>
      </c>
      <c r="E320" s="15" t="str">
        <v>a privileged access management solution; and</v>
      </c>
      <c r="F320" s="15" t="str">
        <v>Candidate duty; applicability unresolved</v>
      </c>
      <c r="G320" s="15" t="str">
        <v>Verify entity exemption and operative version; Q08</v>
      </c>
      <c r="H320" s="15" t="str">
        <v>D05,D06</v>
      </c>
      <c r="I320" s="17" t="str">
        <v>Unresolved</v>
      </c>
      <c r="J320" s="17"/>
      <c r="K320" s="17"/>
      <c r="L320" s="17"/>
      <c r="M320" s="18"/>
      <c r="N320" s="17"/>
      <c r="O320" s="17"/>
    </row>
    <row r="321" ht="85" customHeight="1">
      <c r="A321" s="16" t="str">
        <v>DFS-500.7(c)(2)</v>
      </c>
      <c r="B321" s="16" t="str">
        <v>DFS</v>
      </c>
      <c r="C321" s="16" t="str">
        <v>D01</v>
      </c>
      <c r="D321" s="16" t="str">
        <v>500.7(c)(2)</v>
      </c>
      <c r="E321" s="16" t="str">
        <v>an automated method of blocking commonly used passwords for all accounts on information systems owned or controlled by the class A company and wherever feasible for all other accounts. To the extent the class A company determines that blocking commonly used passwords is infeasible, the covered entity’s CISO may instead approve in writing at least annually the infeasibility and the use of reasonably equivalent or more secure compensating controls.</v>
      </c>
      <c r="F321" s="16" t="str">
        <v>Candidate duty; applicability unresolved</v>
      </c>
      <c r="G321" s="16" t="str">
        <v>Verify entity exemption and operative version; Q08</v>
      </c>
      <c r="H321" s="16" t="str">
        <v>D05,D06</v>
      </c>
      <c r="I321" s="17" t="str">
        <v>Unresolved</v>
      </c>
      <c r="J321" s="17"/>
      <c r="K321" s="17"/>
      <c r="L321" s="17"/>
      <c r="M321" s="18"/>
      <c r="N321" s="17"/>
      <c r="O321" s="17"/>
    </row>
    <row r="322" ht="34" customHeight="1">
      <c r="A322" s="15" t="str">
        <v>DFS-500.8</v>
      </c>
      <c r="B322" s="15" t="str">
        <v>DFS</v>
      </c>
      <c r="C322" s="15" t="str">
        <v>D01</v>
      </c>
      <c r="D322" s="15" t="str">
        <v>500.8</v>
      </c>
      <c r="E322" s="15" t="str">
        <v>Application security.</v>
      </c>
      <c r="F322" s="15" t="str">
        <v>Section heading/context</v>
      </c>
      <c r="G322" s="15" t="str">
        <v>Verify entity exemption and operative version; Q08</v>
      </c>
      <c r="H322" s="15" t="str">
        <v>D04</v>
      </c>
      <c r="I322" s="17" t="str">
        <v>Unresolved</v>
      </c>
      <c r="J322" s="17"/>
      <c r="K322" s="17"/>
      <c r="L322" s="17"/>
      <c r="M322" s="18"/>
      <c r="N322" s="17"/>
      <c r="O322" s="17"/>
    </row>
    <row r="323" ht="70" customHeight="1">
      <c r="A323" s="16" t="str">
        <v>DFS-500.8(a)</v>
      </c>
      <c r="B323" s="16" t="str">
        <v>DFS</v>
      </c>
      <c r="C323" s="16" t="str">
        <v>D01</v>
      </c>
      <c r="D323" s="16" t="str">
        <v>500.8(a)</v>
      </c>
      <c r="E323" s="16" t="inlineStr">
        <is>
          <t xml:space="preserve">Each covered entity’s cybersecurity program shall include written procedures, guidelines and standards designed to ensure the use of secure development practices for in house developed applications utilized by the covered entity, and procedures for evaluating, assessing or testing the security of externally developed applications utilized by the covered entity within the context of the covered entity’s technology environment.</t>
        </is>
      </c>
      <c r="F323" s="16" t="str">
        <v>Candidate duty; applicability unresolved</v>
      </c>
      <c r="G323" s="16" t="str">
        <v>Verify entity exemption and operative version; Q08</v>
      </c>
      <c r="H323" s="16" t="str">
        <v>D04</v>
      </c>
      <c r="I323" s="17" t="str">
        <v>Unresolved</v>
      </c>
      <c r="J323" s="17"/>
      <c r="K323" s="17"/>
      <c r="L323" s="17"/>
      <c r="M323" s="18"/>
      <c r="N323" s="17"/>
      <c r="O323" s="17"/>
    </row>
    <row r="324" ht="40" customHeight="1">
      <c r="A324" s="15" t="str">
        <v>DFS-500.8(b)</v>
      </c>
      <c r="B324" s="15" t="str">
        <v>DFS</v>
      </c>
      <c r="C324" s="15" t="str">
        <v>D01</v>
      </c>
      <c r="D324" s="15" t="str">
        <v>500.8(b)</v>
      </c>
      <c r="E324" s="15" t="str">
        <v>All such procedures, guidelines and standards shall be reviewed, assessed and updated as necessary by the CISO (or a qualified designee) of the covered entity at least annually.</v>
      </c>
      <c r="F324" s="15" t="str">
        <v>Candidate duty; applicability unresolved</v>
      </c>
      <c r="G324" s="15" t="str">
        <v>Verify entity exemption and operative version; Q08</v>
      </c>
      <c r="H324" s="15" t="str">
        <v>D04</v>
      </c>
      <c r="I324" s="17" t="str">
        <v>Unresolved</v>
      </c>
      <c r="J324" s="17"/>
      <c r="K324" s="17"/>
      <c r="L324" s="17"/>
      <c r="M324" s="18"/>
      <c r="N324" s="17"/>
      <c r="O324" s="17"/>
    </row>
    <row r="325" ht="130" customHeight="1">
      <c r="A325" s="16" t="str">
        <v>DFS-500.9(a)</v>
      </c>
      <c r="B325" s="16" t="str">
        <v>DFS</v>
      </c>
      <c r="C325" s="16" t="str">
        <v>D01</v>
      </c>
      <c r="D325" s="16" t="str">
        <v>500.9(a)</v>
      </c>
      <c r="E325" s="16" t="str">
        <v>Each covered entity shall conduct a periodic risk assessment of the covered entity’s information systems sufficient to inform the design of the cybersecurity program as required by this Part. Such risk assessment shall be reviewed and updated as reasonably necessary, but at a minimum annually, and whenever a change in the business or technology causes a material change to the covered entity’s cyber risk. The covered entity’s risk assessment shall allow for revision of controls to respond to technological developments and evolving threats and shall consider the particular risks of the covered entity’s business operations related to cybersecurity, nonpublic information collected or stored, information systems utilized and the availability and effectiveness of controls to protect nonpublic information and information systems.</v>
      </c>
      <c r="F325" s="16" t="str">
        <v>Candidate duty; applicability unresolved</v>
      </c>
      <c r="G325" s="16" t="str">
        <v>Verify entity exemption and operative version; Q08</v>
      </c>
      <c r="H325" s="16" t="str">
        <v>D03</v>
      </c>
      <c r="I325" s="17" t="str">
        <v>Unresolved</v>
      </c>
      <c r="J325" s="17"/>
      <c r="K325" s="17"/>
      <c r="L325" s="17"/>
      <c r="M325" s="18"/>
      <c r="N325" s="17"/>
      <c r="O325" s="17"/>
    </row>
    <row r="326" ht="40" customHeight="1">
      <c r="A326" s="15" t="str">
        <v>DFS-500.9(b)</v>
      </c>
      <c r="B326" s="15" t="str">
        <v>DFS</v>
      </c>
      <c r="C326" s="15" t="str">
        <v>D01</v>
      </c>
      <c r="D326" s="15" t="str">
        <v>500.9(b)</v>
      </c>
      <c r="E326" s="15" t="str">
        <v>The risk assessment shall be carried out in accordance with written policies and procedures and shall be documented. Such policies and procedures shall include:</v>
      </c>
      <c r="F326" s="15" t="str">
        <v>Candidate duty; applicability unresolved</v>
      </c>
      <c r="G326" s="15" t="str">
        <v>Verify entity exemption and operative version; Q08</v>
      </c>
      <c r="H326" s="15" t="str">
        <v>D03</v>
      </c>
      <c r="I326" s="17" t="str">
        <v>Unresolved</v>
      </c>
      <c r="J326" s="17"/>
      <c r="K326" s="17"/>
      <c r="L326" s="17"/>
      <c r="M326" s="18"/>
      <c r="N326" s="17"/>
      <c r="O326" s="17"/>
    </row>
    <row r="327" ht="40" customHeight="1">
      <c r="A327" s="16" t="str">
        <v>DFS-500.9(b)(1)</v>
      </c>
      <c r="B327" s="16" t="str">
        <v>DFS</v>
      </c>
      <c r="C327" s="16" t="str">
        <v>D01</v>
      </c>
      <c r="D327" s="16" t="str">
        <v>500.9(b)(1)</v>
      </c>
      <c r="E327" s="16" t="str">
        <v>criteria for the evaluation and categorization of identified cybersecurity risks or threats facing the covered entity;</v>
      </c>
      <c r="F327" s="16" t="str">
        <v>Candidate duty; applicability unresolved</v>
      </c>
      <c r="G327" s="16" t="str">
        <v>Verify entity exemption and operative version; Q08</v>
      </c>
      <c r="H327" s="16" t="str">
        <v>D03</v>
      </c>
      <c r="I327" s="17" t="str">
        <v>Unresolved</v>
      </c>
      <c r="J327" s="17"/>
      <c r="K327" s="17"/>
      <c r="L327" s="17"/>
      <c r="M327" s="18"/>
      <c r="N327" s="17"/>
      <c r="O327" s="17"/>
    </row>
    <row r="328" ht="55" customHeight="1">
      <c r="A328" s="15" t="str">
        <v>DFS-500.9(b)(2)</v>
      </c>
      <c r="B328" s="15" t="str">
        <v>DFS</v>
      </c>
      <c r="C328" s="15" t="str">
        <v>D01</v>
      </c>
      <c r="D328" s="15" t="str">
        <v>500.9(b)(2)</v>
      </c>
      <c r="E328" s="15" t="str">
        <v>criteria for the assessment of the confidentiality, integrity, security and availability of the covered entity’s information systems and nonpublic information, including the adequacy of existing controls in the context of identified risks; and</v>
      </c>
      <c r="F328" s="15" t="str">
        <v>Candidate duty; applicability unresolved</v>
      </c>
      <c r="G328" s="15" t="str">
        <v>Verify entity exemption and operative version; Q08</v>
      </c>
      <c r="H328" s="15" t="str">
        <v>D03</v>
      </c>
      <c r="I328" s="17" t="str">
        <v>Unresolved</v>
      </c>
      <c r="J328" s="17"/>
      <c r="K328" s="17"/>
      <c r="L328" s="17"/>
      <c r="M328" s="18"/>
      <c r="N328" s="17"/>
      <c r="O328" s="17"/>
    </row>
    <row r="329" ht="40" customHeight="1">
      <c r="A329" s="16" t="str">
        <v>DFS-500.9(b)(3)</v>
      </c>
      <c r="B329" s="16" t="str">
        <v>DFS</v>
      </c>
      <c r="C329" s="16" t="str">
        <v>D01</v>
      </c>
      <c r="D329" s="16" t="str">
        <v>500.9(b)(3)</v>
      </c>
      <c r="E329" s="16" t="str">
        <v>requirements describing how identified risks will be mitigated or accepted based on the risk assessment and how the cybersecurity program will address the risks.</v>
      </c>
      <c r="F329" s="16" t="str">
        <v>Candidate duty; applicability unresolved</v>
      </c>
      <c r="G329" s="16" t="str">
        <v>Verify entity exemption and operative version; Q08</v>
      </c>
      <c r="H329" s="16" t="str">
        <v>D03</v>
      </c>
      <c r="I329" s="17" t="str">
        <v>Unresolved</v>
      </c>
      <c r="J329" s="17"/>
      <c r="K329" s="17"/>
      <c r="L329" s="17"/>
      <c r="M329" s="18"/>
      <c r="N329" s="17"/>
      <c r="O329" s="17"/>
    </row>
    <row r="330" ht="34" customHeight="1">
      <c r="A330" s="15" t="str">
        <v>DFS-500.10</v>
      </c>
      <c r="B330" s="15" t="str">
        <v>DFS</v>
      </c>
      <c r="C330" s="15" t="str">
        <v>D01</v>
      </c>
      <c r="D330" s="15" t="str">
        <v>500.10</v>
      </c>
      <c r="E330" s="15" t="str">
        <v>Cybersecurity personnel and intelligence.</v>
      </c>
      <c r="F330" s="15" t="str">
        <v>Section heading/context</v>
      </c>
      <c r="G330" s="15" t="str">
        <v>Verify entity exemption and operative version; Q08</v>
      </c>
      <c r="H330" s="15" t="str">
        <v>D10</v>
      </c>
      <c r="I330" s="17" t="str">
        <v>Unresolved</v>
      </c>
      <c r="J330" s="17"/>
      <c r="K330" s="17"/>
      <c r="L330" s="17"/>
      <c r="M330" s="18"/>
      <c r="N330" s="17"/>
      <c r="O330" s="17"/>
    </row>
    <row r="331" ht="34" customHeight="1">
      <c r="A331" s="16" t="str">
        <v>DFS-500.10(a)</v>
      </c>
      <c r="B331" s="16" t="str">
        <v>DFS</v>
      </c>
      <c r="C331" s="16" t="str">
        <v>D01</v>
      </c>
      <c r="D331" s="16" t="str">
        <v>500.10(a)</v>
      </c>
      <c r="E331" s="16" t="str">
        <v>In addition to the requirements set forth in section 500.4(a) of this Part, each covered entity shall:</v>
      </c>
      <c r="F331" s="16" t="str">
        <v>Candidate duty; applicability unresolved</v>
      </c>
      <c r="G331" s="16" t="str">
        <v>Verify entity exemption and operative version; Q08</v>
      </c>
      <c r="H331" s="16" t="str">
        <v>D10</v>
      </c>
      <c r="I331" s="17" t="str">
        <v>Unresolved</v>
      </c>
      <c r="J331" s="17"/>
      <c r="K331" s="17"/>
      <c r="L331" s="17"/>
      <c r="M331" s="18"/>
      <c r="N331" s="17"/>
      <c r="O331" s="17"/>
    </row>
    <row r="332" ht="55" customHeight="1">
      <c r="A332" s="15" t="str">
        <v>DFS-500.10(a)(1)</v>
      </c>
      <c r="B332" s="15" t="str">
        <v>DFS</v>
      </c>
      <c r="C332" s="15" t="str">
        <v>D01</v>
      </c>
      <c r="D332" s="15" t="str">
        <v>500.10(a)(1)</v>
      </c>
      <c r="E332" s="15" t="inlineStr">
        <is>
          <t xml:space="preserve">utilize qualified cybersecurity personnel of the covered entity, an affiliate or a third- party service provider sufficient to manage the covered entity’s cybersecurity risks and to perform or oversee the performance of the core cybersecurity functions specified in section 500.2(b)(1) to (6) of this Part;</t>
        </is>
      </c>
      <c r="F332" s="15" t="str">
        <v>Candidate duty; applicability unresolved</v>
      </c>
      <c r="G332" s="15" t="str">
        <v>Verify entity exemption and operative version; Q08</v>
      </c>
      <c r="H332" s="15" t="str">
        <v>D10</v>
      </c>
      <c r="I332" s="17" t="str">
        <v>Unresolved</v>
      </c>
      <c r="J332" s="17"/>
      <c r="K332" s="17"/>
      <c r="L332" s="17"/>
      <c r="M332" s="18"/>
      <c r="N332" s="17"/>
      <c r="O332" s="17"/>
    </row>
    <row r="333" ht="40" customHeight="1">
      <c r="A333" s="16" t="str">
        <v>DFS-500.10(a)(2)</v>
      </c>
      <c r="B333" s="16" t="str">
        <v>DFS</v>
      </c>
      <c r="C333" s="16" t="str">
        <v>D01</v>
      </c>
      <c r="D333" s="16" t="str">
        <v>500.10(a)(2)</v>
      </c>
      <c r="E333" s="16" t="str">
        <v>provide cybersecurity personnel with cybersecurity updates and training sufficient to address relevant cybersecurity risks; and</v>
      </c>
      <c r="F333" s="16" t="str">
        <v>Candidate duty; applicability unresolved</v>
      </c>
      <c r="G333" s="16" t="str">
        <v>Verify entity exemption and operative version; Q08</v>
      </c>
      <c r="H333" s="16" t="str">
        <v>D10</v>
      </c>
      <c r="I333" s="17" t="str">
        <v>Unresolved</v>
      </c>
      <c r="J333" s="17"/>
      <c r="K333" s="17"/>
      <c r="L333" s="17"/>
      <c r="M333" s="18"/>
      <c r="N333" s="17"/>
      <c r="O333" s="17"/>
    </row>
    <row r="334" ht="40" customHeight="1">
      <c r="A334" s="15" t="str">
        <v>DFS-500.10(a)(3)</v>
      </c>
      <c r="B334" s="15" t="str">
        <v>DFS</v>
      </c>
      <c r="C334" s="15" t="str">
        <v>D01</v>
      </c>
      <c r="D334" s="15" t="str">
        <v>500.10(a)(3)</v>
      </c>
      <c r="E334" s="15" t="str">
        <v>verify that key cybersecurity personnel take steps to maintain current knowledge of changing cybersecurity threats and countermeasures.</v>
      </c>
      <c r="F334" s="15" t="str">
        <v>Candidate duty; applicability unresolved</v>
      </c>
      <c r="G334" s="15" t="str">
        <v>Verify entity exemption and operative version; Q08</v>
      </c>
      <c r="H334" s="15" t="str">
        <v>D10</v>
      </c>
      <c r="I334" s="17" t="str">
        <v>Unresolved</v>
      </c>
      <c r="J334" s="17"/>
      <c r="K334" s="17"/>
      <c r="L334" s="17"/>
      <c r="M334" s="18"/>
      <c r="N334" s="17"/>
      <c r="O334" s="17"/>
    </row>
    <row r="335" ht="55" customHeight="1">
      <c r="A335" s="16" t="str">
        <v>DFS-500.10(b)</v>
      </c>
      <c r="B335" s="16" t="str">
        <v>DFS</v>
      </c>
      <c r="C335" s="16" t="str">
        <v>D01</v>
      </c>
      <c r="D335" s="16" t="str">
        <v>500.10(b)</v>
      </c>
      <c r="E335" s="16" t="inlineStr">
        <is>
          <t xml:space="preserve">A covered entity may choose to utilize an affiliate or qualified third party service provider to assist in complying with the requirements set forth in this Part, subject to the requirements set forth in sections 500.4 and 500.11 of this Part.</t>
        </is>
      </c>
      <c r="F335" s="16" t="str">
        <v>Candidate duty; applicability unresolved</v>
      </c>
      <c r="G335" s="16" t="str">
        <v>Verify entity exemption and operative version; Q08</v>
      </c>
      <c r="H335" s="16" t="str">
        <v>D10</v>
      </c>
      <c r="I335" s="17" t="str">
        <v>Unresolved</v>
      </c>
      <c r="J335" s="17"/>
      <c r="K335" s="17"/>
      <c r="L335" s="17"/>
      <c r="M335" s="18"/>
      <c r="N335" s="17"/>
      <c r="O335" s="17"/>
    </row>
    <row r="336" ht="34" customHeight="1">
      <c r="A336" s="15" t="str">
        <v>DFS-500.11</v>
      </c>
      <c r="B336" s="15" t="str">
        <v>DFS</v>
      </c>
      <c r="C336" s="15" t="str">
        <v>D01</v>
      </c>
      <c r="D336" s="15" t="str">
        <v>500.11</v>
      </c>
      <c r="E336" s="15" t="inlineStr">
        <is>
          <t xml:space="preserve">Third party service provider security policy.</t>
        </is>
      </c>
      <c r="F336" s="15" t="str">
        <v>Section heading/context</v>
      </c>
      <c r="G336" s="15" t="str">
        <v>Verify entity exemption and operative version; Q08</v>
      </c>
      <c r="H336" s="15" t="str">
        <v>D07</v>
      </c>
      <c r="I336" s="17" t="str">
        <v>Unresolved</v>
      </c>
      <c r="J336" s="17"/>
      <c r="K336" s="17"/>
      <c r="L336" s="17"/>
      <c r="M336" s="18"/>
      <c r="N336" s="17"/>
      <c r="O336" s="17"/>
    </row>
    <row r="337" ht="70" customHeight="1">
      <c r="A337" s="16" t="str">
        <v>DFS-500.11(a)</v>
      </c>
      <c r="B337" s="16" t="str">
        <v>DFS</v>
      </c>
      <c r="C337" s="16" t="str">
        <v>D01</v>
      </c>
      <c r="D337" s="16" t="str">
        <v>500.11(a)</v>
      </c>
      <c r="E337" s="16" t="inlineStr">
        <is>
          <t xml:space="preserve">Each covered entity shall implement written policies and procedures designed to ensure the security of information systems and nonpublic information that are accessible to, or held by, third party service providers. Such policies and procedures shall be based on the risk assessment of the covered entity and shall address to the extent applicable:</t>
        </is>
      </c>
      <c r="F337" s="16" t="str">
        <v>Candidate duty; applicability unresolved</v>
      </c>
      <c r="G337" s="16" t="str">
        <v>Verify entity exemption and operative version; Q08</v>
      </c>
      <c r="H337" s="16" t="str">
        <v>D07</v>
      </c>
      <c r="I337" s="17" t="str">
        <v>Unresolved</v>
      </c>
      <c r="J337" s="17"/>
      <c r="K337" s="17"/>
      <c r="L337" s="17"/>
      <c r="M337" s="18"/>
      <c r="N337" s="17"/>
      <c r="O337" s="17"/>
    </row>
    <row r="338" ht="34" customHeight="1">
      <c r="A338" s="15" t="str">
        <v>DFS-500.11(a)(1)</v>
      </c>
      <c r="B338" s="15" t="str">
        <v>DFS</v>
      </c>
      <c r="C338" s="15" t="str">
        <v>D01</v>
      </c>
      <c r="D338" s="15" t="str">
        <v>500.11(a)(1)</v>
      </c>
      <c r="E338" s="15" t="inlineStr">
        <is>
          <t xml:space="preserve">the identification and risk assessment of third party service providers;</t>
        </is>
      </c>
      <c r="F338" s="15" t="str">
        <v>Candidate duty; applicability unresolved</v>
      </c>
      <c r="G338" s="15" t="str">
        <v>Verify entity exemption and operative version; Q08</v>
      </c>
      <c r="H338" s="15" t="str">
        <v>D07</v>
      </c>
      <c r="I338" s="17" t="str">
        <v>Unresolved</v>
      </c>
      <c r="J338" s="17"/>
      <c r="K338" s="17"/>
      <c r="L338" s="17"/>
      <c r="M338" s="18"/>
      <c r="N338" s="17"/>
      <c r="O338" s="17"/>
    </row>
    <row r="339" ht="40" customHeight="1">
      <c r="A339" s="16" t="str">
        <v>DFS-500.11(a)(2)</v>
      </c>
      <c r="B339" s="16" t="str">
        <v>DFS</v>
      </c>
      <c r="C339" s="16" t="str">
        <v>D01</v>
      </c>
      <c r="D339" s="16" t="str">
        <v>500.11(a)(2)</v>
      </c>
      <c r="E339" s="16" t="inlineStr">
        <is>
          <t xml:space="preserve">minimum cybersecurity practices required to be met by such third party service providers in order for them to do business with the covered entity;</t>
        </is>
      </c>
      <c r="F339" s="16" t="str">
        <v>Candidate duty; applicability unresolved</v>
      </c>
      <c r="G339" s="16" t="str">
        <v>Verify entity exemption and operative version; Q08</v>
      </c>
      <c r="H339" s="16" t="str">
        <v>D07</v>
      </c>
      <c r="I339" s="17" t="str">
        <v>Unresolved</v>
      </c>
      <c r="J339" s="17"/>
      <c r="K339" s="17"/>
      <c r="L339" s="17"/>
      <c r="M339" s="18"/>
      <c r="N339" s="17"/>
      <c r="O339" s="17"/>
    </row>
    <row r="340" ht="40" customHeight="1">
      <c r="A340" s="15" t="str">
        <v>DFS-500.11(a)(3)</v>
      </c>
      <c r="B340" s="15" t="str">
        <v>DFS</v>
      </c>
      <c r="C340" s="15" t="str">
        <v>D01</v>
      </c>
      <c r="D340" s="15" t="str">
        <v>500.11(a)(3)</v>
      </c>
      <c r="E340" s="15" t="inlineStr">
        <is>
          <t xml:space="preserve">due diligence processes used to evaluate the adequacy of cybersecurity practices of such third party service providers; and</t>
        </is>
      </c>
      <c r="F340" s="15" t="str">
        <v>Candidate duty; applicability unresolved</v>
      </c>
      <c r="G340" s="15" t="str">
        <v>Verify entity exemption and operative version; Q08</v>
      </c>
      <c r="H340" s="15" t="str">
        <v>D07</v>
      </c>
      <c r="I340" s="17" t="str">
        <v>Unresolved</v>
      </c>
      <c r="J340" s="17"/>
      <c r="K340" s="17"/>
      <c r="L340" s="17"/>
      <c r="M340" s="18"/>
      <c r="N340" s="17"/>
      <c r="O340" s="17"/>
    </row>
    <row r="341" ht="40" customHeight="1">
      <c r="A341" s="16" t="str">
        <v>DFS-500.11(a)(4)</v>
      </c>
      <c r="B341" s="16" t="str">
        <v>DFS</v>
      </c>
      <c r="C341" s="16" t="str">
        <v>D01</v>
      </c>
      <c r="D341" s="16" t="str">
        <v>500.11(a)(4)</v>
      </c>
      <c r="E341" s="16" t="inlineStr">
        <is>
          <t xml:space="preserve">periodic assessment of such third party service providers based on the risk they present and the continued adequacy of their cybersecurity practices.</t>
        </is>
      </c>
      <c r="F341" s="16" t="str">
        <v>Candidate duty; applicability unresolved</v>
      </c>
      <c r="G341" s="16" t="str">
        <v>Verify entity exemption and operative version; Q08</v>
      </c>
      <c r="H341" s="16" t="str">
        <v>D07</v>
      </c>
      <c r="I341" s="17" t="str">
        <v>Unresolved</v>
      </c>
      <c r="J341" s="17"/>
      <c r="K341" s="17"/>
      <c r="L341" s="17"/>
      <c r="M341" s="18"/>
      <c r="N341" s="17"/>
      <c r="O341" s="17"/>
    </row>
    <row r="342" ht="40" customHeight="1">
      <c r="A342" s="15" t="str">
        <v>DFS-500.11(b)</v>
      </c>
      <c r="B342" s="15" t="str">
        <v>DFS</v>
      </c>
      <c r="C342" s="15" t="str">
        <v>D01</v>
      </c>
      <c r="D342" s="15" t="str">
        <v>500.11(b)</v>
      </c>
      <c r="E342" s="15" t="inlineStr">
        <is>
          <t xml:space="preserve">Such policies and procedures shall include relevant guidelines for due diligence and/or contractual protections relating to third party service providers including to the extent applicable guidelines addressing:</t>
        </is>
      </c>
      <c r="F342" s="15" t="str">
        <v>Candidate duty; applicability unresolved</v>
      </c>
      <c r="G342" s="15" t="str">
        <v>Verify entity exemption and operative version; Q08</v>
      </c>
      <c r="H342" s="15" t="str">
        <v>D07</v>
      </c>
      <c r="I342" s="17" t="str">
        <v>Unresolved</v>
      </c>
      <c r="J342" s="17"/>
      <c r="K342" s="17"/>
      <c r="L342" s="17"/>
      <c r="M342" s="18"/>
      <c r="N342" s="17"/>
      <c r="O342" s="17"/>
    </row>
    <row r="343" ht="55" customHeight="1">
      <c r="A343" s="16" t="str">
        <v>DFS-500.11(b)(1)</v>
      </c>
      <c r="B343" s="16" t="str">
        <v>DFS</v>
      </c>
      <c r="C343" s="16" t="str">
        <v>D01</v>
      </c>
      <c r="D343" s="16" t="str">
        <v>500.11(b)(1)</v>
      </c>
      <c r="E343" s="16" t="inlineStr">
        <is>
          <t xml:space="preserve">the third party service provider’s policies and procedures for access controls, including its use of multifactor authentication as required by section 500.12 of this Part, to limit access to relevant information systems and nonpublic information;</t>
        </is>
      </c>
      <c r="F343" s="16" t="str">
        <v>Candidate duty; applicability unresolved</v>
      </c>
      <c r="G343" s="16" t="str">
        <v>Verify entity exemption and operative version; Q08</v>
      </c>
      <c r="H343" s="16" t="str">
        <v>D07</v>
      </c>
      <c r="I343" s="17" t="str">
        <v>Unresolved</v>
      </c>
      <c r="J343" s="17"/>
      <c r="K343" s="17"/>
      <c r="L343" s="17"/>
      <c r="M343" s="18"/>
      <c r="N343" s="17"/>
      <c r="O343" s="17"/>
    </row>
    <row r="344" ht="40" customHeight="1">
      <c r="A344" s="15" t="str">
        <v>DFS-500.11(b)(2)</v>
      </c>
      <c r="B344" s="15" t="str">
        <v>DFS</v>
      </c>
      <c r="C344" s="15" t="str">
        <v>D01</v>
      </c>
      <c r="D344" s="15" t="str">
        <v>500.11(b)(2)</v>
      </c>
      <c r="E344" s="15" t="inlineStr">
        <is>
          <t xml:space="preserve">the third party service provider’s policies and procedures for use of encryption as required by section 500.15 of this Part to protect nonpublic information in transit and at rest;</t>
        </is>
      </c>
      <c r="F344" s="15" t="str">
        <v>Candidate duty; applicability unresolved</v>
      </c>
      <c r="G344" s="15" t="str">
        <v>Verify entity exemption and operative version; Q08</v>
      </c>
      <c r="H344" s="15" t="str">
        <v>D07</v>
      </c>
      <c r="I344" s="17" t="str">
        <v>Unresolved</v>
      </c>
      <c r="J344" s="17"/>
      <c r="K344" s="17"/>
      <c r="L344" s="17"/>
      <c r="M344" s="18"/>
      <c r="N344" s="17"/>
      <c r="O344" s="17"/>
    </row>
    <row r="345" ht="55" customHeight="1">
      <c r="A345" s="16" t="str">
        <v>DFS-500.11(b)(3)</v>
      </c>
      <c r="B345" s="16" t="str">
        <v>DFS</v>
      </c>
      <c r="C345" s="16" t="str">
        <v>D01</v>
      </c>
      <c r="D345" s="16" t="str">
        <v>500.11(b)(3)</v>
      </c>
      <c r="E345" s="16" t="inlineStr">
        <is>
          <t xml:space="preserve">notice to be provided to the covered entity in the event of a cybersecurity event directly impacting the covered entity’s information systems or the covered entity’s nonpublic information being held by the third party service provider; and</t>
        </is>
      </c>
      <c r="F345" s="16" t="str">
        <v>Candidate duty; applicability unresolved</v>
      </c>
      <c r="G345" s="16" t="str">
        <v>Verify entity exemption and operative version; Q08</v>
      </c>
      <c r="H345" s="16" t="str">
        <v>D07</v>
      </c>
      <c r="I345" s="17" t="str">
        <v>Unresolved</v>
      </c>
      <c r="J345" s="17"/>
      <c r="K345" s="17"/>
      <c r="L345" s="17"/>
      <c r="M345" s="18"/>
      <c r="N345" s="17"/>
      <c r="O345" s="17"/>
    </row>
    <row r="346" ht="40" customHeight="1">
      <c r="A346" s="15" t="str">
        <v>DFS-500.11(b)(4)</v>
      </c>
      <c r="B346" s="15" t="str">
        <v>DFS</v>
      </c>
      <c r="C346" s="15" t="str">
        <v>D01</v>
      </c>
      <c r="D346" s="15" t="str">
        <v>500.11(b)(4)</v>
      </c>
      <c r="E346" s="15" t="inlineStr">
        <is>
          <t xml:space="preserve">representations and warranties addressing the third party service provider’s cybersecurity policies and procedures that relate to the security of the covered entity’s information systems or nonpublic information.</t>
        </is>
      </c>
      <c r="F346" s="15" t="str">
        <v>Candidate duty; applicability unresolved</v>
      </c>
      <c r="G346" s="15" t="str">
        <v>Verify entity exemption and operative version; Q08</v>
      </c>
      <c r="H346" s="15" t="str">
        <v>D07</v>
      </c>
      <c r="I346" s="17" t="str">
        <v>Unresolved</v>
      </c>
      <c r="J346" s="17"/>
      <c r="K346" s="17"/>
      <c r="L346" s="17"/>
      <c r="M346" s="18"/>
      <c r="N346" s="17"/>
      <c r="O346" s="17"/>
    </row>
    <row r="347" ht="34" customHeight="1">
      <c r="A347" s="16" t="str">
        <v>DFS-500.12</v>
      </c>
      <c r="B347" s="16" t="str">
        <v>DFS</v>
      </c>
      <c r="C347" s="16" t="str">
        <v>D01</v>
      </c>
      <c r="D347" s="16" t="str">
        <v>500.12</v>
      </c>
      <c r="E347" s="16" t="inlineStr">
        <is>
          <t xml:space="preserve">Multifactor authentication.</t>
        </is>
      </c>
      <c r="F347" s="16" t="str">
        <v>Section heading/context</v>
      </c>
      <c r="G347" s="16" t="str">
        <v>Verify entity exemption and operative version; Q08</v>
      </c>
      <c r="H347" s="16" t="str">
        <v>D05</v>
      </c>
      <c r="I347" s="17" t="str">
        <v>Unresolved</v>
      </c>
      <c r="J347" s="17"/>
      <c r="K347" s="17"/>
      <c r="L347" s="17"/>
      <c r="M347" s="18"/>
      <c r="N347" s="17"/>
      <c r="O347" s="17"/>
    </row>
    <row r="348" ht="55" customHeight="1">
      <c r="A348" s="15" t="str">
        <v>DFS-500.12(a)</v>
      </c>
      <c r="B348" s="15" t="str">
        <v>DFS</v>
      </c>
      <c r="C348" s="15" t="str">
        <v>D01</v>
      </c>
      <c r="D348" s="15" t="str">
        <v>500.12(a)</v>
      </c>
      <c r="E348" s="15" t="inlineStr">
        <is>
          <t xml:space="preserve">Multifactor authentication shall be utilized for any individual accessing any information systems of a covered entity, unless the covered entity qualifies for a limited exemption pursuant to section 500.19(a) of this Part in which case multifactor authentication shall be utilized for:</t>
        </is>
      </c>
      <c r="F348" s="15" t="str">
        <v>Candidate duty; applicability unresolved</v>
      </c>
      <c r="G348" s="15" t="str">
        <v>Verify entity exemption and operative version; Q08</v>
      </c>
      <c r="H348" s="15" t="str">
        <v>D05</v>
      </c>
      <c r="I348" s="17" t="str">
        <v>Unresolved</v>
      </c>
      <c r="J348" s="17"/>
      <c r="K348" s="17"/>
      <c r="L348" s="17"/>
      <c r="M348" s="18"/>
      <c r="N348" s="17"/>
      <c r="O348" s="17"/>
    </row>
    <row r="349" ht="34" customHeight="1">
      <c r="A349" s="16" t="str">
        <v>DFS-500.12(a)(1)</v>
      </c>
      <c r="B349" s="16" t="str">
        <v>DFS</v>
      </c>
      <c r="C349" s="16" t="str">
        <v>D01</v>
      </c>
      <c r="D349" s="16" t="str">
        <v>500.12(a)(1)</v>
      </c>
      <c r="E349" s="16" t="str">
        <v>remote access to the covered entity’s information systems;</v>
      </c>
      <c r="F349" s="16" t="str">
        <v>Candidate duty; applicability unresolved</v>
      </c>
      <c r="G349" s="16" t="str">
        <v>Verify entity exemption and operative version; Q08</v>
      </c>
      <c r="H349" s="16" t="str">
        <v>D05</v>
      </c>
      <c r="I349" s="17" t="str">
        <v>Unresolved</v>
      </c>
      <c r="J349" s="17"/>
      <c r="K349" s="17"/>
      <c r="L349" s="17"/>
      <c r="M349" s="18"/>
      <c r="N349" s="17"/>
      <c r="O349" s="17"/>
    </row>
    <row r="350" ht="40" customHeight="1">
      <c r="A350" s="15" t="str">
        <v>DFS-500.12(a)(2)</v>
      </c>
      <c r="B350" s="15" t="str">
        <v>DFS</v>
      </c>
      <c r="C350" s="15" t="str">
        <v>D01</v>
      </c>
      <c r="D350" s="15" t="str">
        <v>500.12(a)(2)</v>
      </c>
      <c r="E350" s="15" t="inlineStr">
        <is>
          <t xml:space="preserve">remote access to third party applications, including but not limited to those that are cloud based, from which nonpublic information is accessible; and</t>
        </is>
      </c>
      <c r="F350" s="15" t="str">
        <v>Candidate duty; applicability unresolved</v>
      </c>
      <c r="G350" s="15" t="str">
        <v>Verify entity exemption and operative version; Q08</v>
      </c>
      <c r="H350" s="15" t="str">
        <v>D05</v>
      </c>
      <c r="I350" s="17" t="str">
        <v>Unresolved</v>
      </c>
      <c r="J350" s="17"/>
      <c r="K350" s="17"/>
      <c r="L350" s="17"/>
      <c r="M350" s="18"/>
      <c r="N350" s="17"/>
      <c r="O350" s="17"/>
    </row>
    <row r="351" ht="34" customHeight="1">
      <c r="A351" s="16" t="str">
        <v>DFS-500.12(a)(3)</v>
      </c>
      <c r="B351" s="16" t="str">
        <v>DFS</v>
      </c>
      <c r="C351" s="16" t="str">
        <v>D01</v>
      </c>
      <c r="D351" s="16" t="str">
        <v>500.12(a)(3)</v>
      </c>
      <c r="E351" s="16" t="str">
        <v>all privileged accounts other than service accounts that prohibit interactive login.</v>
      </c>
      <c r="F351" s="16" t="str">
        <v>Candidate duty; applicability unresolved</v>
      </c>
      <c r="G351" s="16" t="str">
        <v>Verify entity exemption and operative version; Q08</v>
      </c>
      <c r="H351" s="16" t="str">
        <v>D05</v>
      </c>
      <c r="I351" s="17" t="str">
        <v>Unresolved</v>
      </c>
      <c r="J351" s="17"/>
      <c r="K351" s="17"/>
      <c r="L351" s="17"/>
      <c r="M351" s="18"/>
      <c r="N351" s="17"/>
      <c r="O351" s="17"/>
    </row>
    <row r="352" ht="40" customHeight="1">
      <c r="A352" s="15" t="str">
        <v>DFS-500.12(b)</v>
      </c>
      <c r="B352" s="15" t="str">
        <v>DFS</v>
      </c>
      <c r="C352" s="15" t="str">
        <v>D01</v>
      </c>
      <c r="D352" s="15" t="str">
        <v>500.12(b)</v>
      </c>
      <c r="E352" s="15" t="str">
        <v>If the covered entity has a CISO, the CISO may approve in writing the use of reasonably equivalent or more secure compensating controls. Such controls shall be reviewed periodically, but at a minimum annually.</v>
      </c>
      <c r="F352" s="15" t="str">
        <v>Candidate duty; applicability unresolved</v>
      </c>
      <c r="G352" s="15" t="str">
        <v>Verify entity exemption and operative version; Q08</v>
      </c>
      <c r="H352" s="15" t="str">
        <v>D05</v>
      </c>
      <c r="I352" s="17" t="str">
        <v>Unresolved</v>
      </c>
      <c r="J352" s="17"/>
      <c r="K352" s="17"/>
      <c r="L352" s="17"/>
      <c r="M352" s="18"/>
      <c r="N352" s="17"/>
      <c r="O352" s="17"/>
    </row>
    <row r="353" ht="34" customHeight="1">
      <c r="A353" s="16" t="str">
        <v>DFS-500.13</v>
      </c>
      <c r="B353" s="16" t="str">
        <v>DFS</v>
      </c>
      <c r="C353" s="16" t="str">
        <v>D01</v>
      </c>
      <c r="D353" s="16" t="str">
        <v>500.13</v>
      </c>
      <c r="E353" s="16" t="str">
        <v>Asset management and data retention requirements.</v>
      </c>
      <c r="F353" s="16" t="str">
        <v>Section heading/context</v>
      </c>
      <c r="G353" s="16" t="str">
        <v>Verify entity exemption and operative version; Q08</v>
      </c>
      <c r="H353" s="16" t="str">
        <v>D05,C07</v>
      </c>
      <c r="I353" s="17" t="str">
        <v>Unresolved</v>
      </c>
      <c r="J353" s="17"/>
      <c r="K353" s="17"/>
      <c r="L353" s="17"/>
      <c r="M353" s="18"/>
      <c r="N353" s="17"/>
      <c r="O353" s="17"/>
    </row>
    <row r="354" ht="70" customHeight="1">
      <c r="A354" s="15" t="str">
        <v>DFS-500.13(a)</v>
      </c>
      <c r="B354" s="15" t="str">
        <v>DFS</v>
      </c>
      <c r="C354" s="15" t="str">
        <v>D01</v>
      </c>
      <c r="D354" s="15" t="str">
        <v>500.13(a)</v>
      </c>
      <c r="E354" s="15" t="str">
        <v>As part of its cybersecurity program, each covered entity shall implement written policies and procedures designed to produce and maintain a complete, accurate and documented asset inventory of the covered entity’s information systems. The asset inventory shall be maintained in accordance with written policies and procedures. At a minimum, such policies and procedures shall include:</v>
      </c>
      <c r="F354" s="15" t="str">
        <v>Candidate duty; applicability unresolved</v>
      </c>
      <c r="G354" s="15" t="str">
        <v>Verify entity exemption and operative version; Q08</v>
      </c>
      <c r="H354" s="15" t="str">
        <v>D05,C07</v>
      </c>
      <c r="I354" s="17" t="str">
        <v>Unresolved</v>
      </c>
      <c r="J354" s="17"/>
      <c r="K354" s="17"/>
      <c r="L354" s="17"/>
      <c r="M354" s="18"/>
      <c r="N354" s="17"/>
      <c r="O354" s="17"/>
    </row>
    <row r="355" ht="34" customHeight="1">
      <c r="A355" s="16" t="str">
        <v>DFS-500.13(a)(1)</v>
      </c>
      <c r="B355" s="16" t="str">
        <v>DFS</v>
      </c>
      <c r="C355" s="16" t="str">
        <v>D01</v>
      </c>
      <c r="D355" s="16" t="str">
        <v>500.13(a)(1)</v>
      </c>
      <c r="E355" s="16" t="str">
        <v>a method to track key information for each asset, including, as applicable, the following:</v>
      </c>
      <c r="F355" s="16" t="str">
        <v>Candidate duty; applicability unresolved</v>
      </c>
      <c r="G355" s="16" t="str">
        <v>Verify entity exemption and operative version; Q08</v>
      </c>
      <c r="H355" s="16" t="str">
        <v>D05,C07</v>
      </c>
      <c r="I355" s="17" t="str">
        <v>Unresolved</v>
      </c>
      <c r="J355" s="17"/>
      <c r="K355" s="17"/>
      <c r="L355" s="17"/>
      <c r="M355" s="18"/>
      <c r="N355" s="17"/>
      <c r="O355" s="17"/>
    </row>
    <row r="356" ht="34" customHeight="1">
      <c r="A356" s="15" t="str">
        <v>DFS-500.13(a)(1)(iii)</v>
      </c>
      <c r="B356" s="15" t="str">
        <v>DFS</v>
      </c>
      <c r="C356" s="15" t="str">
        <v>D01</v>
      </c>
      <c r="D356" s="15" t="str">
        <v>500.13(a)(1)(iii)</v>
      </c>
      <c r="E356" s="15" t="str">
        <v>classification or sensitivity;</v>
      </c>
      <c r="F356" s="15" t="str">
        <v>Candidate duty; applicability unresolved</v>
      </c>
      <c r="G356" s="15" t="str">
        <v>Verify entity exemption and operative version; Q08</v>
      </c>
      <c r="H356" s="15" t="str">
        <v>D05,C07</v>
      </c>
      <c r="I356" s="17" t="str">
        <v>Unresolved</v>
      </c>
      <c r="J356" s="17"/>
      <c r="K356" s="17"/>
      <c r="L356" s="17"/>
      <c r="M356" s="18"/>
      <c r="N356" s="17"/>
      <c r="O356" s="17"/>
    </row>
    <row r="357" ht="34" customHeight="1">
      <c r="A357" s="16" t="str">
        <v>DFS-500.13(a)(1)(iv)</v>
      </c>
      <c r="B357" s="16" t="str">
        <v>DFS</v>
      </c>
      <c r="C357" s="16" t="str">
        <v>D01</v>
      </c>
      <c r="D357" s="16" t="str">
        <v>500.13(a)(1)(iv)</v>
      </c>
      <c r="E357" s="16" t="str">
        <v>support expiration date; and</v>
      </c>
      <c r="F357" s="16" t="str">
        <v>Candidate duty; applicability unresolved</v>
      </c>
      <c r="G357" s="16" t="str">
        <v>Verify entity exemption and operative version; Q08</v>
      </c>
      <c r="H357" s="16" t="str">
        <v>D05,C07</v>
      </c>
      <c r="I357" s="17" t="str">
        <v>Unresolved</v>
      </c>
      <c r="J357" s="17"/>
      <c r="K357" s="17"/>
      <c r="L357" s="17"/>
      <c r="M357" s="18"/>
      <c r="N357" s="17"/>
      <c r="O357" s="17"/>
    </row>
    <row r="358" ht="34" customHeight="1">
      <c r="A358" s="15" t="str">
        <v>DFS-500.13(a)(1)(v)</v>
      </c>
      <c r="B358" s="15" t="str">
        <v>DFS</v>
      </c>
      <c r="C358" s="15" t="str">
        <v>D01</v>
      </c>
      <c r="D358" s="15" t="str">
        <v>500.13(a)(1)(v)</v>
      </c>
      <c r="E358" s="15" t="str">
        <v>recovery time objectives; and</v>
      </c>
      <c r="F358" s="15" t="str">
        <v>Candidate duty; applicability unresolved</v>
      </c>
      <c r="G358" s="15" t="str">
        <v>Verify entity exemption and operative version; Q08</v>
      </c>
      <c r="H358" s="15" t="str">
        <v>D05,C07</v>
      </c>
      <c r="I358" s="17" t="str">
        <v>Unresolved</v>
      </c>
      <c r="J358" s="17"/>
      <c r="K358" s="17"/>
      <c r="L358" s="17"/>
      <c r="M358" s="18"/>
      <c r="N358" s="17"/>
      <c r="O358" s="17"/>
    </row>
    <row r="359" ht="34" customHeight="1">
      <c r="A359" s="16" t="str">
        <v>DFS-500.13(a)(2)</v>
      </c>
      <c r="B359" s="16" t="str">
        <v>DFS</v>
      </c>
      <c r="C359" s="16" t="str">
        <v>D01</v>
      </c>
      <c r="D359" s="16" t="str">
        <v>500.13(a)(2)</v>
      </c>
      <c r="E359" s="16" t="str">
        <v>the frequency required to update and validate the covered entity’s asset inventory.</v>
      </c>
      <c r="F359" s="16" t="str">
        <v>Candidate duty; applicability unresolved</v>
      </c>
      <c r="G359" s="16" t="str">
        <v>Verify entity exemption and operative version; Q08</v>
      </c>
      <c r="H359" s="16" t="str">
        <v>D05,C07</v>
      </c>
      <c r="I359" s="17" t="str">
        <v>Unresolved</v>
      </c>
      <c r="J359" s="17"/>
      <c r="K359" s="17"/>
      <c r="L359" s="17"/>
      <c r="M359" s="18"/>
      <c r="N359" s="17"/>
      <c r="O359" s="17"/>
    </row>
    <row r="360" ht="85" customHeight="1">
      <c r="A360" s="15" t="str">
        <v>DFS-500.13(b)</v>
      </c>
      <c r="B360" s="15" t="str">
        <v>DFS</v>
      </c>
      <c r="C360" s="15" t="str">
        <v>D01</v>
      </c>
      <c r="D360" s="15" t="str">
        <v>500.13(b)</v>
      </c>
      <c r="E360" s="15" t="inlineStr">
        <is>
          <t xml:space="preserve">As part of its cybersecurity program, each covered entity shall include policies and procedures for the secure disposal on a periodic basis of any nonpublic information identified in section 500.1(k)(2) to (3) of this Part that is no longer necessary for business operations or for other legitimate business purposes of the covered entity, except where such information is otherwise required to be retained by law or regulation, or where targeted disposal is not reasonably feasible due to the manner in which the information is maintained.</t>
        </is>
      </c>
      <c r="F360" s="15" t="str">
        <v>Candidate duty; applicability unresolved</v>
      </c>
      <c r="G360" s="15" t="str">
        <v>Verify entity exemption and operative version; Q08</v>
      </c>
      <c r="H360" s="15" t="str">
        <v>D05,C07</v>
      </c>
      <c r="I360" s="17" t="str">
        <v>Unresolved</v>
      </c>
      <c r="J360" s="17"/>
      <c r="K360" s="17"/>
      <c r="L360" s="17"/>
      <c r="M360" s="18"/>
      <c r="N360" s="17"/>
      <c r="O360" s="17"/>
    </row>
    <row r="361" ht="34" customHeight="1">
      <c r="A361" s="16" t="str">
        <v>DFS-500.14</v>
      </c>
      <c r="B361" s="16" t="str">
        <v>DFS</v>
      </c>
      <c r="C361" s="16" t="str">
        <v>D01</v>
      </c>
      <c r="D361" s="16" t="str">
        <v>500.14</v>
      </c>
      <c r="E361" s="16" t="str">
        <v>Monitoring and training.</v>
      </c>
      <c r="F361" s="16" t="str">
        <v>Section heading/context</v>
      </c>
      <c r="G361" s="16" t="str">
        <v>Verify entity exemption and operative version; Q08</v>
      </c>
      <c r="H361" s="16" t="str">
        <v>D06,D08</v>
      </c>
      <c r="I361" s="17" t="str">
        <v>Unresolved</v>
      </c>
      <c r="J361" s="17"/>
      <c r="K361" s="17"/>
      <c r="L361" s="17"/>
      <c r="M361" s="18"/>
      <c r="N361" s="17"/>
      <c r="O361" s="17"/>
    </row>
    <row r="362" ht="34" customHeight="1">
      <c r="A362" s="15" t="str">
        <v>DFS-500.14(a)</v>
      </c>
      <c r="B362" s="15" t="str">
        <v>DFS</v>
      </c>
      <c r="C362" s="15" t="str">
        <v>D01</v>
      </c>
      <c r="D362" s="15" t="str">
        <v>500.14(a)</v>
      </c>
      <c r="E362" s="15" t="str">
        <v>As part of its cybersecurity program, each covered entity shall:</v>
      </c>
      <c r="F362" s="15" t="str">
        <v>Candidate duty; applicability unresolved</v>
      </c>
      <c r="G362" s="15" t="str">
        <v>Verify entity exemption and operative version; Q08</v>
      </c>
      <c r="H362" s="15" t="str">
        <v>D06,D08</v>
      </c>
      <c r="I362" s="17" t="str">
        <v>Unresolved</v>
      </c>
      <c r="J362" s="17"/>
      <c r="K362" s="17"/>
      <c r="L362" s="17"/>
      <c r="M362" s="18"/>
      <c r="N362" s="17"/>
      <c r="O362" s="17"/>
    </row>
    <row r="363" ht="40" customHeight="1">
      <c r="A363" s="16" t="str">
        <v>DFS-500.14(a)(1)</v>
      </c>
      <c r="B363" s="16" t="str">
        <v>DFS</v>
      </c>
      <c r="C363" s="16" t="str">
        <v>D01</v>
      </c>
      <c r="D363" s="16" t="str">
        <v>500.14(a)(1)</v>
      </c>
      <c r="E363" s="16" t="inlineStr">
        <is>
          <t xml:space="preserve">implement risk based policies, procedures and controls designed to monitor the activity of authorized users and detect unauthorized access or use of, or tampering with, nonpublic information by such authorized users;</t>
        </is>
      </c>
      <c r="F363" s="16" t="str">
        <v>Candidate duty; applicability unresolved</v>
      </c>
      <c r="G363" s="16" t="str">
        <v>Verify entity exemption and operative version; Q08</v>
      </c>
      <c r="H363" s="16" t="str">
        <v>D06,D08</v>
      </c>
      <c r="I363" s="17" t="str">
        <v>Unresolved</v>
      </c>
      <c r="J363" s="17"/>
      <c r="K363" s="17"/>
      <c r="L363" s="17"/>
      <c r="M363" s="18"/>
      <c r="N363" s="17"/>
      <c r="O363" s="17"/>
    </row>
    <row r="364" ht="40" customHeight="1">
      <c r="A364" s="15" t="str">
        <v>DFS-500.14(a)(2)</v>
      </c>
      <c r="B364" s="15" t="str">
        <v>DFS</v>
      </c>
      <c r="C364" s="15" t="str">
        <v>D01</v>
      </c>
      <c r="D364" s="15" t="str">
        <v>500.14(a)(2)</v>
      </c>
      <c r="E364" s="15" t="inlineStr">
        <is>
          <t xml:space="preserve">implement risk based controls designed to protect against malicious code, including those that monitor and filter web traffic and electronic mail to block malicious content; and</t>
        </is>
      </c>
      <c r="F364" s="15" t="str">
        <v>Candidate duty; applicability unresolved</v>
      </c>
      <c r="G364" s="15" t="str">
        <v>Verify entity exemption and operative version; Q08</v>
      </c>
      <c r="H364" s="15" t="str">
        <v>D06,D08</v>
      </c>
      <c r="I364" s="17" t="str">
        <v>Unresolved</v>
      </c>
      <c r="J364" s="17"/>
      <c r="K364" s="17"/>
      <c r="L364" s="17"/>
      <c r="M364" s="18"/>
      <c r="N364" s="17"/>
      <c r="O364" s="17"/>
    </row>
    <row r="365" ht="40" customHeight="1">
      <c r="A365" s="16" t="str">
        <v>DFS-500.14(a)(3)</v>
      </c>
      <c r="B365" s="16" t="str">
        <v>DFS</v>
      </c>
      <c r="C365" s="16" t="str">
        <v>D01</v>
      </c>
      <c r="D365" s="16" t="str">
        <v>500.14(a)(3)</v>
      </c>
      <c r="E365" s="16" t="str">
        <v>provide periodic, but at a minimum annual, cybersecurity awareness training that includes social engineering for all personnel that is updated to reflect risks identified by the covered entity in its risk assessment.</v>
      </c>
      <c r="F365" s="16" t="str">
        <v>Candidate duty; applicability unresolved</v>
      </c>
      <c r="G365" s="16" t="str">
        <v>Verify entity exemption and operative version; Q08</v>
      </c>
      <c r="H365" s="16" t="str">
        <v>D06,D08</v>
      </c>
      <c r="I365" s="17" t="str">
        <v>Unresolved</v>
      </c>
      <c r="J365" s="17"/>
      <c r="K365" s="17"/>
      <c r="L365" s="17"/>
      <c r="M365" s="18"/>
      <c r="N365" s="17"/>
      <c r="O365" s="17"/>
    </row>
    <row r="366" ht="40" customHeight="1">
      <c r="A366" s="15" t="str">
        <v>DFS-500.14(b)</v>
      </c>
      <c r="B366" s="15" t="str">
        <v>DFS</v>
      </c>
      <c r="C366" s="15" t="str">
        <v>D01</v>
      </c>
      <c r="D366" s="15" t="str">
        <v>500.14(b)</v>
      </c>
      <c r="E366" s="15" t="str">
        <v>Each class A company shall implement, unless the CISO has approved in writing the use of reasonably equivalent or more secure compensating controls:</v>
      </c>
      <c r="F366" s="15" t="str">
        <v>Candidate duty; applicability unresolved</v>
      </c>
      <c r="G366" s="15" t="str">
        <v>Verify entity exemption and operative version; Q08</v>
      </c>
      <c r="H366" s="15" t="str">
        <v>D06,D08</v>
      </c>
      <c r="I366" s="17" t="str">
        <v>Unresolved</v>
      </c>
      <c r="J366" s="17"/>
      <c r="K366" s="17"/>
      <c r="L366" s="17"/>
      <c r="M366" s="18"/>
      <c r="N366" s="17"/>
      <c r="O366" s="17"/>
    </row>
    <row r="367" ht="40" customHeight="1">
      <c r="A367" s="16" t="str">
        <v>DFS-500.14(b)(1)</v>
      </c>
      <c r="B367" s="16" t="str">
        <v>DFS</v>
      </c>
      <c r="C367" s="16" t="str">
        <v>D01</v>
      </c>
      <c r="D367" s="16" t="str">
        <v>500.14(b)(1)</v>
      </c>
      <c r="E367" s="16" t="str">
        <v>an endpoint detection and response solution to monitor anomalous activity, including but not limited to lateral movement; and</v>
      </c>
      <c r="F367" s="16" t="str">
        <v>Candidate duty; applicability unresolved</v>
      </c>
      <c r="G367" s="16" t="str">
        <v>Verify entity exemption and operative version; Q08</v>
      </c>
      <c r="H367" s="16" t="str">
        <v>D06,D08</v>
      </c>
      <c r="I367" s="17" t="str">
        <v>Unresolved</v>
      </c>
      <c r="J367" s="17"/>
      <c r="K367" s="17"/>
      <c r="L367" s="17"/>
      <c r="M367" s="18"/>
      <c r="N367" s="17"/>
      <c r="O367" s="17"/>
    </row>
    <row r="368" ht="34" customHeight="1">
      <c r="A368" s="15" t="str">
        <v>DFS-500.14(b)(2)</v>
      </c>
      <c r="B368" s="15" t="str">
        <v>DFS</v>
      </c>
      <c r="C368" s="15" t="str">
        <v>D01</v>
      </c>
      <c r="D368" s="15" t="str">
        <v>500.14(b)(2)</v>
      </c>
      <c r="E368" s="15" t="str">
        <v>a solution that centralizes logging and security event alerting.</v>
      </c>
      <c r="F368" s="15" t="str">
        <v>Candidate duty; applicability unresolved</v>
      </c>
      <c r="G368" s="15" t="str">
        <v>Verify entity exemption and operative version; Q08</v>
      </c>
      <c r="H368" s="15" t="str">
        <v>D06,D08</v>
      </c>
      <c r="I368" s="17" t="str">
        <v>Unresolved</v>
      </c>
      <c r="J368" s="17"/>
      <c r="K368" s="17"/>
      <c r="L368" s="17"/>
      <c r="M368" s="18"/>
      <c r="N368" s="17"/>
      <c r="O368" s="17"/>
    </row>
    <row r="369" ht="34" customHeight="1">
      <c r="A369" s="16" t="str">
        <v>DFS-500.15</v>
      </c>
      <c r="B369" s="16" t="str">
        <v>DFS</v>
      </c>
      <c r="C369" s="16" t="str">
        <v>D01</v>
      </c>
      <c r="D369" s="16" t="str">
        <v>500.15</v>
      </c>
      <c r="E369" s="16" t="str">
        <v>Encryption of nonpublic information.</v>
      </c>
      <c r="F369" s="16" t="str">
        <v>Section heading/context</v>
      </c>
      <c r="G369" s="16" t="str">
        <v>Verify entity exemption and operative version; Q08</v>
      </c>
      <c r="H369" s="16" t="str">
        <v>D08</v>
      </c>
      <c r="I369" s="17" t="str">
        <v>Unresolved</v>
      </c>
      <c r="J369" s="17"/>
      <c r="K369" s="17"/>
      <c r="L369" s="17"/>
      <c r="M369" s="18"/>
      <c r="N369" s="17"/>
      <c r="O369" s="17"/>
    </row>
    <row r="370" ht="55" customHeight="1">
      <c r="A370" s="15" t="str">
        <v>DFS-500.15(a)</v>
      </c>
      <c r="B370" s="15" t="str">
        <v>DFS</v>
      </c>
      <c r="C370" s="15" t="str">
        <v>D01</v>
      </c>
      <c r="D370" s="15" t="str">
        <v>500.15(a)</v>
      </c>
      <c r="E370" s="15" t="str">
        <v>As part of its cybersecurity program, each covered entity shall implement a written policy requiring encryption that meets industry standards, to protect nonpublic information held or transmitted by the covered entity both in transit over external networks and at rest.</v>
      </c>
      <c r="F370" s="15" t="str">
        <v>Candidate duty; applicability unresolved</v>
      </c>
      <c r="G370" s="15" t="str">
        <v>Verify entity exemption and operative version; Q08</v>
      </c>
      <c r="H370" s="15" t="str">
        <v>D08</v>
      </c>
      <c r="I370" s="17" t="str">
        <v>Unresolved</v>
      </c>
      <c r="J370" s="17"/>
      <c r="K370" s="17"/>
      <c r="L370" s="17"/>
      <c r="M370" s="18"/>
      <c r="N370" s="17"/>
      <c r="O370" s="17"/>
    </row>
    <row r="371" ht="70" customHeight="1">
      <c r="A371" s="16" t="str">
        <v>DFS-500.15(b)</v>
      </c>
      <c r="B371" s="16" t="str">
        <v>DFS</v>
      </c>
      <c r="C371" s="16" t="str">
        <v>D01</v>
      </c>
      <c r="D371" s="16" t="str">
        <v>500.15(b)</v>
      </c>
      <c r="E371" s="16" t="str">
        <v>To the extent a covered entity determines that encryption of nonpublic information at rest is infeasible, the covered entity may instead secure such nonpublic information using effective alternative compensating controls that have been reviewed and approved by the covered entity’s CISO in writing. The feasibility of encryption and effectiveness of the compensating controls shall be reviewed by the CISO at least annually.</v>
      </c>
      <c r="F371" s="16" t="str">
        <v>Candidate duty; applicability unresolved</v>
      </c>
      <c r="G371" s="16" t="str">
        <v>Verify entity exemption and operative version; Q08</v>
      </c>
      <c r="H371" s="16" t="str">
        <v>D08</v>
      </c>
      <c r="I371" s="17" t="str">
        <v>Unresolved</v>
      </c>
      <c r="J371" s="17"/>
      <c r="K371" s="17"/>
      <c r="L371" s="17"/>
      <c r="M371" s="18"/>
      <c r="N371" s="17"/>
      <c r="O371" s="17"/>
    </row>
    <row r="372" ht="34" customHeight="1">
      <c r="A372" s="15" t="str">
        <v>DFS-500.16</v>
      </c>
      <c r="B372" s="15" t="str">
        <v>DFS</v>
      </c>
      <c r="C372" s="15" t="str">
        <v>D01</v>
      </c>
      <c r="D372" s="15" t="str">
        <v>500.16</v>
      </c>
      <c r="E372" s="15" t="str">
        <v>Incident response and business continuity management.</v>
      </c>
      <c r="F372" s="15" t="str">
        <v>Section heading/context</v>
      </c>
      <c r="G372" s="15" t="str">
        <v>Verify entity exemption and operative version; Q08</v>
      </c>
      <c r="H372" s="15" t="str">
        <v>D09</v>
      </c>
      <c r="I372" s="17" t="str">
        <v>Unresolved</v>
      </c>
      <c r="J372" s="17"/>
      <c r="K372" s="17"/>
      <c r="L372" s="17"/>
      <c r="M372" s="18"/>
      <c r="N372" s="17"/>
      <c r="O372" s="17"/>
    </row>
    <row r="373" ht="55" customHeight="1">
      <c r="A373" s="16" t="str">
        <v>DFS-500.16(a)</v>
      </c>
      <c r="B373" s="16" t="str">
        <v>DFS</v>
      </c>
      <c r="C373" s="16" t="str">
        <v>D01</v>
      </c>
      <c r="D373" s="16" t="str">
        <v>500.16(a)</v>
      </c>
      <c r="E373" s="16" t="str">
        <v>As part of its cybersecurity program, each covered entity shall establish written plans that contain proactive measures to investigate and mitigate cybersecurity events and to ensure operational resilience, including but not limited to incident response, business continuity and disaster recovery plans.</v>
      </c>
      <c r="F373" s="16" t="str">
        <v>Candidate duty; applicability unresolved</v>
      </c>
      <c r="G373" s="16" t="str">
        <v>Verify entity exemption and operative version; Q08</v>
      </c>
      <c r="H373" s="16" t="str">
        <v>D09</v>
      </c>
      <c r="I373" s="17" t="str">
        <v>Unresolved</v>
      </c>
      <c r="J373" s="17"/>
      <c r="K373" s="17"/>
      <c r="L373" s="17"/>
      <c r="M373" s="18"/>
      <c r="N373" s="17"/>
      <c r="O373" s="17"/>
    </row>
    <row r="374" ht="85" customHeight="1">
      <c r="A374" s="15" t="str">
        <v>DFS-500.16(a)(1)</v>
      </c>
      <c r="B374" s="15" t="str">
        <v>DFS</v>
      </c>
      <c r="C374" s="15" t="str">
        <v>D01</v>
      </c>
      <c r="D374" s="15" t="str">
        <v>500.16(a)(1)</v>
      </c>
      <c r="E374" s="15" t="str">
        <v>Incident response plan. Incident response plans shall be reasonably designed to enable prompt response to, and recovery from, any cybersecurity event materially affecting the confidentiality, integrity or availability of the covered entity’s information systems or the continuing functionality of any aspect of the covered entity’s business or operations. Such plans shall address the following areas with respect to different types of cybersecurity events, including disruptive events such as ransomware incidents:</v>
      </c>
      <c r="F374" s="15" t="str">
        <v>Candidate duty; applicability unresolved</v>
      </c>
      <c r="G374" s="15" t="str">
        <v>Verify entity exemption and operative version; Q08</v>
      </c>
      <c r="H374" s="15" t="str">
        <v>D09</v>
      </c>
      <c r="I374" s="17" t="str">
        <v>Unresolved</v>
      </c>
      <c r="J374" s="17"/>
      <c r="K374" s="17"/>
      <c r="L374" s="17"/>
      <c r="M374" s="18"/>
      <c r="N374" s="17"/>
      <c r="O374" s="17"/>
    </row>
    <row r="375" ht="34" customHeight="1">
      <c r="A375" s="16" t="str">
        <v>DFS-500.16(a)(1)(i)</v>
      </c>
      <c r="B375" s="16" t="str">
        <v>DFS</v>
      </c>
      <c r="C375" s="16" t="str">
        <v>D01</v>
      </c>
      <c r="D375" s="16" t="str">
        <v>500.16(a)(1)(i)</v>
      </c>
      <c r="E375" s="16" t="str">
        <v>the goals of the incident response plan;</v>
      </c>
      <c r="F375" s="16" t="str">
        <v>Candidate duty; applicability unresolved</v>
      </c>
      <c r="G375" s="16" t="str">
        <v>Verify entity exemption and operative version; Q08</v>
      </c>
      <c r="H375" s="16" t="str">
        <v>D09</v>
      </c>
      <c r="I375" s="17" t="str">
        <v>Unresolved</v>
      </c>
      <c r="J375" s="17"/>
      <c r="K375" s="17"/>
      <c r="L375" s="17"/>
      <c r="M375" s="18"/>
      <c r="N375" s="17"/>
      <c r="O375" s="17"/>
    </row>
    <row r="376" ht="34" customHeight="1">
      <c r="A376" s="15" t="str">
        <v>DFS-500.16(a)(1)(ii)</v>
      </c>
      <c r="B376" s="15" t="str">
        <v>DFS</v>
      </c>
      <c r="C376" s="15" t="str">
        <v>D01</v>
      </c>
      <c r="D376" s="15" t="str">
        <v>500.16(a)(1)(ii)</v>
      </c>
      <c r="E376" s="15" t="str">
        <v>the internal processes for responding to a cybersecurity event;</v>
      </c>
      <c r="F376" s="15" t="str">
        <v>Candidate duty; applicability unresolved</v>
      </c>
      <c r="G376" s="15" t="str">
        <v>Verify entity exemption and operative version; Q08</v>
      </c>
      <c r="H376" s="15" t="str">
        <v>D09</v>
      </c>
      <c r="I376" s="17" t="str">
        <v>Unresolved</v>
      </c>
      <c r="J376" s="17"/>
      <c r="K376" s="17"/>
      <c r="L376" s="17"/>
      <c r="M376" s="18"/>
      <c r="N376" s="17"/>
      <c r="O376" s="17"/>
    </row>
    <row r="377" ht="34" customHeight="1">
      <c r="A377" s="16" t="str">
        <v>DFS-500.16(a)(1)(iii)</v>
      </c>
      <c r="B377" s="16" t="str">
        <v>DFS</v>
      </c>
      <c r="C377" s="16" t="str">
        <v>D01</v>
      </c>
      <c r="D377" s="16" t="str">
        <v>500.16(a)(1)(iii)</v>
      </c>
      <c r="E377" s="16" t="inlineStr">
        <is>
          <t xml:space="preserve">the definition of clear roles, responsibilities and levels of decision making authority;</t>
        </is>
      </c>
      <c r="F377" s="16" t="str">
        <v>Candidate duty; applicability unresolved</v>
      </c>
      <c r="G377" s="16" t="str">
        <v>Verify entity exemption and operative version; Q08</v>
      </c>
      <c r="H377" s="16" t="str">
        <v>D09</v>
      </c>
      <c r="I377" s="17" t="str">
        <v>Unresolved</v>
      </c>
      <c r="J377" s="17"/>
      <c r="K377" s="17"/>
      <c r="L377" s="17"/>
      <c r="M377" s="18"/>
      <c r="N377" s="17"/>
      <c r="O377" s="17"/>
    </row>
    <row r="378" ht="34" customHeight="1">
      <c r="A378" s="15" t="str">
        <v>DFS-500.16(a)(1)(iv)</v>
      </c>
      <c r="B378" s="15" t="str">
        <v>DFS</v>
      </c>
      <c r="C378" s="15" t="str">
        <v>D01</v>
      </c>
      <c r="D378" s="15" t="str">
        <v>500.16(a)(1)(iv)</v>
      </c>
      <c r="E378" s="15" t="str">
        <v>external and internal communications and information sharing;</v>
      </c>
      <c r="F378" s="15" t="str">
        <v>Candidate duty; applicability unresolved</v>
      </c>
      <c r="G378" s="15" t="str">
        <v>Verify entity exemption and operative version; Q08</v>
      </c>
      <c r="H378" s="15" t="str">
        <v>D09</v>
      </c>
      <c r="I378" s="17" t="str">
        <v>Unresolved</v>
      </c>
      <c r="J378" s="17"/>
      <c r="K378" s="17"/>
      <c r="L378" s="17"/>
      <c r="M378" s="18"/>
      <c r="N378" s="17"/>
      <c r="O378" s="17"/>
    </row>
    <row r="379" ht="40" customHeight="1">
      <c r="A379" s="16" t="str">
        <v>DFS-500.16(a)(1)(v)</v>
      </c>
      <c r="B379" s="16" t="str">
        <v>DFS</v>
      </c>
      <c r="C379" s="16" t="str">
        <v>D01</v>
      </c>
      <c r="D379" s="16" t="str">
        <v>500.16(a)(1)(v)</v>
      </c>
      <c r="E379" s="16" t="str">
        <v>identification of requirements for the remediation of any identified weaknesses in information systems and associated controls;</v>
      </c>
      <c r="F379" s="16" t="str">
        <v>Candidate duty; applicability unresolved</v>
      </c>
      <c r="G379" s="16" t="str">
        <v>Verify entity exemption and operative version; Q08</v>
      </c>
      <c r="H379" s="16" t="str">
        <v>D09</v>
      </c>
      <c r="I379" s="17" t="str">
        <v>Unresolved</v>
      </c>
      <c r="J379" s="17"/>
      <c r="K379" s="17"/>
      <c r="L379" s="17"/>
      <c r="M379" s="18"/>
      <c r="N379" s="17"/>
      <c r="O379" s="17"/>
    </row>
    <row r="380" ht="34" customHeight="1">
      <c r="A380" s="15" t="str">
        <v>DFS-500.16(a)(1)(vi)</v>
      </c>
      <c r="B380" s="15" t="str">
        <v>DFS</v>
      </c>
      <c r="C380" s="15" t="str">
        <v>D01</v>
      </c>
      <c r="D380" s="15" t="str">
        <v>500.16(a)(1)(vi)</v>
      </c>
      <c r="E380" s="15" t="str">
        <v>documentation and reporting regarding cybersecurity events and related incident response activities;</v>
      </c>
      <c r="F380" s="15" t="str">
        <v>Candidate duty; applicability unresolved</v>
      </c>
      <c r="G380" s="15" t="str">
        <v>Verify entity exemption and operative version; Q08</v>
      </c>
      <c r="H380" s="15" t="str">
        <v>D09</v>
      </c>
      <c r="I380" s="17" t="str">
        <v>Unresolved</v>
      </c>
      <c r="J380" s="17"/>
      <c r="K380" s="17"/>
      <c r="L380" s="17"/>
      <c r="M380" s="18"/>
      <c r="N380" s="17"/>
      <c r="O380" s="17"/>
    </row>
    <row r="381" ht="34" customHeight="1">
      <c r="A381" s="16" t="str">
        <v>DFS-500.16(a)(1)(vii)</v>
      </c>
      <c r="B381" s="16" t="str">
        <v>DFS</v>
      </c>
      <c r="C381" s="16" t="str">
        <v>D01</v>
      </c>
      <c r="D381" s="16" t="str">
        <v>500.16(a)(1)(vii)</v>
      </c>
      <c r="E381" s="16" t="str">
        <v>recovery from backups;</v>
      </c>
      <c r="F381" s="16" t="str">
        <v>Candidate duty; applicability unresolved</v>
      </c>
      <c r="G381" s="16" t="str">
        <v>Verify entity exemption and operative version; Q08</v>
      </c>
      <c r="H381" s="16" t="str">
        <v>D09</v>
      </c>
      <c r="I381" s="17" t="str">
        <v>Unresolved</v>
      </c>
      <c r="J381" s="17"/>
      <c r="K381" s="17"/>
      <c r="L381" s="17"/>
      <c r="M381" s="18"/>
      <c r="N381" s="17"/>
      <c r="O381" s="17"/>
    </row>
    <row r="382" ht="40" customHeight="1">
      <c r="A382" s="15" t="str">
        <v>DFS-500.16(a)(1)(viii)</v>
      </c>
      <c r="B382" s="15" t="str">
        <v>DFS</v>
      </c>
      <c r="C382" s="15" t="str">
        <v>D01</v>
      </c>
      <c r="D382" s="15" t="str">
        <v>500.16(a)(1)(viii)</v>
      </c>
      <c r="E382" s="15" t="str">
        <v>preparation of root cause analysis that describes how and why the event occurred, what business impact it had, and what will be done to prevent reoccurrence; and</v>
      </c>
      <c r="F382" s="15" t="str">
        <v>Candidate duty; applicability unresolved</v>
      </c>
      <c r="G382" s="15" t="str">
        <v>Verify entity exemption and operative version; Q08</v>
      </c>
      <c r="H382" s="15" t="str">
        <v>D09</v>
      </c>
      <c r="I382" s="17" t="str">
        <v>Unresolved</v>
      </c>
      <c r="J382" s="17"/>
      <c r="K382" s="17"/>
      <c r="L382" s="17"/>
      <c r="M382" s="18"/>
      <c r="N382" s="17"/>
      <c r="O382" s="17"/>
    </row>
    <row r="383" ht="34" customHeight="1">
      <c r="A383" s="16" t="str">
        <v>DFS-500.16(a)(1)(ix)</v>
      </c>
      <c r="B383" s="16" t="str">
        <v>DFS</v>
      </c>
      <c r="C383" s="16" t="str">
        <v>D01</v>
      </c>
      <c r="D383" s="16" t="str">
        <v>500.16(a)(1)(ix)</v>
      </c>
      <c r="E383" s="16" t="str">
        <v>updating of incident response plans as necessary.</v>
      </c>
      <c r="F383" s="16" t="str">
        <v>Candidate duty; applicability unresolved</v>
      </c>
      <c r="G383" s="16" t="str">
        <v>Verify entity exemption and operative version; Q08</v>
      </c>
      <c r="H383" s="16" t="str">
        <v>D09</v>
      </c>
      <c r="I383" s="17" t="str">
        <v>Unresolved</v>
      </c>
      <c r="J383" s="17"/>
      <c r="K383" s="17"/>
      <c r="L383" s="17"/>
      <c r="M383" s="18"/>
      <c r="N383" s="17"/>
      <c r="O383" s="17"/>
    </row>
    <row r="384" ht="70" customHeight="1">
      <c r="A384" s="15" t="str">
        <v>DFS-500.16(a)(2)</v>
      </c>
      <c r="B384" s="15" t="str">
        <v>DFS</v>
      </c>
      <c r="C384" s="15" t="str">
        <v>D01</v>
      </c>
      <c r="D384" s="15" t="str">
        <v>500.16(a)(2)</v>
      </c>
      <c r="E384" s="15" t="inlineStr">
        <is>
          <t xml:space="preserve">Business continuity and disaster recovery (BCDR) plan. BCDR plans shall be reasonably designed to ensure the availability and functionality of the covered entity’s information systems and material services and protect the covered entity’s personnel, assets and nonpublic information in the event of a cybersecurity related disruption to its normal business activities. Such plans shall, at minimum:</t>
        </is>
      </c>
      <c r="F384" s="15" t="str">
        <v>Candidate duty; applicability unresolved</v>
      </c>
      <c r="G384" s="15" t="str">
        <v>Verify entity exemption and operative version; Q08</v>
      </c>
      <c r="H384" s="15" t="str">
        <v>D09</v>
      </c>
      <c r="I384" s="17" t="str">
        <v>Unresolved</v>
      </c>
      <c r="J384" s="17"/>
      <c r="K384" s="17"/>
      <c r="L384" s="17"/>
      <c r="M384" s="18"/>
      <c r="N384" s="17"/>
      <c r="O384" s="17"/>
    </row>
    <row r="385" ht="40" customHeight="1">
      <c r="A385" s="16" t="str">
        <v>DFS-500.16(a)(2)(i)</v>
      </c>
      <c r="B385" s="16" t="str">
        <v>DFS</v>
      </c>
      <c r="C385" s="16" t="str">
        <v>D01</v>
      </c>
      <c r="D385" s="16" t="str">
        <v>500.16(a)(2)(i)</v>
      </c>
      <c r="E385" s="16" t="str">
        <v>identify documents, data, facilities, infrastructure, services, personnel and competencies essential to the continued operations of the covered entity’s business;</v>
      </c>
      <c r="F385" s="16" t="str">
        <v>Candidate duty; applicability unresolved</v>
      </c>
      <c r="G385" s="16" t="str">
        <v>Verify entity exemption and operative version; Q08</v>
      </c>
      <c r="H385" s="16" t="str">
        <v>D09</v>
      </c>
      <c r="I385" s="17" t="str">
        <v>Unresolved</v>
      </c>
      <c r="J385" s="17"/>
      <c r="K385" s="17"/>
      <c r="L385" s="17"/>
      <c r="M385" s="18"/>
      <c r="N385" s="17"/>
      <c r="O385" s="17"/>
    </row>
    <row r="386" ht="34" customHeight="1">
      <c r="A386" s="15" t="str">
        <v>DFS-500.16(a)(2)(ii)</v>
      </c>
      <c r="B386" s="15" t="str">
        <v>DFS</v>
      </c>
      <c r="C386" s="15" t="str">
        <v>D01</v>
      </c>
      <c r="D386" s="15" t="str">
        <v>500.16(a)(2)(ii)</v>
      </c>
      <c r="E386" s="15" t="str">
        <v>identify the supervisory personnel responsible for implementing each aspect of the BCDR plan;</v>
      </c>
      <c r="F386" s="15" t="str">
        <v>Candidate duty; applicability unresolved</v>
      </c>
      <c r="G386" s="15" t="str">
        <v>Verify entity exemption and operative version; Q08</v>
      </c>
      <c r="H386" s="15" t="str">
        <v>D09</v>
      </c>
      <c r="I386" s="17" t="str">
        <v>Unresolved</v>
      </c>
      <c r="J386" s="17"/>
      <c r="K386" s="17"/>
      <c r="L386" s="17"/>
      <c r="M386" s="18"/>
      <c r="N386" s="17"/>
      <c r="O386" s="17"/>
    </row>
    <row r="387" ht="70" customHeight="1">
      <c r="A387" s="16" t="str">
        <v>DFS-500.16(a)(2)(iii)</v>
      </c>
      <c r="B387" s="16" t="str">
        <v>DFS</v>
      </c>
      <c r="C387" s="16" t="str">
        <v>D01</v>
      </c>
      <c r="D387" s="16" t="str">
        <v>500.16(a)(2)(iii)</v>
      </c>
      <c r="E387" s="16" t="inlineStr">
        <is>
          <t xml:space="preserve">include a plan to communicate with essential persons in the event of a cybersecurity related disruption to the operations of the covered entity, including employees, counterparties, regulatory authorities, third party service providers, disaster recovery specialists, the senior governing body and any other persons essential to the recovery of documentation and data and the resumption of operations;</t>
        </is>
      </c>
      <c r="F387" s="16" t="str">
        <v>Candidate duty; applicability unresolved</v>
      </c>
      <c r="G387" s="16" t="str">
        <v>Verify entity exemption and operative version; Q08</v>
      </c>
      <c r="H387" s="16" t="str">
        <v>D09</v>
      </c>
      <c r="I387" s="17" t="str">
        <v>Unresolved</v>
      </c>
      <c r="J387" s="17"/>
      <c r="K387" s="17"/>
      <c r="L387" s="17"/>
      <c r="M387" s="18"/>
      <c r="N387" s="17"/>
      <c r="O387" s="17"/>
    </row>
    <row r="388" ht="40" customHeight="1">
      <c r="A388" s="15" t="str">
        <v>DFS-500.16(a)(2)(iv)</v>
      </c>
      <c r="B388" s="15" t="str">
        <v>DFS</v>
      </c>
      <c r="C388" s="15" t="str">
        <v>D01</v>
      </c>
      <c r="D388" s="15" t="str">
        <v>500.16(a)(2)(iv)</v>
      </c>
      <c r="E388" s="15" t="inlineStr">
        <is>
          <t xml:space="preserve">include procedures for the timely recovery of critical data and information systems and to resume operations as soon as reasonably possible following a cybersecurity related disruption to normal business activities;</t>
        </is>
      </c>
      <c r="F388" s="15" t="str">
        <v>Candidate duty; applicability unresolved</v>
      </c>
      <c r="G388" s="15" t="str">
        <v>Verify entity exemption and operative version; Q08</v>
      </c>
      <c r="H388" s="15" t="str">
        <v>D09</v>
      </c>
      <c r="I388" s="17" t="str">
        <v>Unresolved</v>
      </c>
      <c r="J388" s="17"/>
      <c r="K388" s="17"/>
      <c r="L388" s="17"/>
      <c r="M388" s="18"/>
      <c r="N388" s="17"/>
      <c r="O388" s="17"/>
    </row>
    <row r="389" ht="40" customHeight="1">
      <c r="A389" s="16" t="str">
        <v>DFS-500.16(a)(2)(v)</v>
      </c>
      <c r="B389" s="16" t="str">
        <v>DFS</v>
      </c>
      <c r="C389" s="16" t="str">
        <v>D01</v>
      </c>
      <c r="D389" s="16" t="str">
        <v>500.16(a)(2)(v)</v>
      </c>
      <c r="E389" s="16" t="str">
        <v>include procedures for backing up or copying, with sufficient frequency, information essential to the operations of the covered entity and storing such information offsite; and</v>
      </c>
      <c r="F389" s="16" t="str">
        <v>Candidate duty; applicability unresolved</v>
      </c>
      <c r="G389" s="16" t="str">
        <v>Verify entity exemption and operative version; Q08</v>
      </c>
      <c r="H389" s="16" t="str">
        <v>D09</v>
      </c>
      <c r="I389" s="17" t="str">
        <v>Unresolved</v>
      </c>
      <c r="J389" s="17"/>
      <c r="K389" s="17"/>
      <c r="L389" s="17"/>
      <c r="M389" s="18"/>
      <c r="N389" s="17"/>
      <c r="O389" s="17"/>
    </row>
    <row r="390" ht="40" customHeight="1">
      <c r="A390" s="15" t="str">
        <v>DFS-500.16(a)(2)(vi)</v>
      </c>
      <c r="B390" s="15" t="str">
        <v>DFS</v>
      </c>
      <c r="C390" s="15" t="str">
        <v>D01</v>
      </c>
      <c r="D390" s="15" t="str">
        <v>500.16(a)(2)(vi)</v>
      </c>
      <c r="E390" s="15" t="str">
        <v>identify third parties that are necessary to the continued operations of the covered entity’s information systems.</v>
      </c>
      <c r="F390" s="15" t="str">
        <v>Candidate duty; applicability unresolved</v>
      </c>
      <c r="G390" s="15" t="str">
        <v>Verify entity exemption and operative version; Q08</v>
      </c>
      <c r="H390" s="15" t="str">
        <v>D09</v>
      </c>
      <c r="I390" s="17" t="str">
        <v>Unresolved</v>
      </c>
      <c r="J390" s="17"/>
      <c r="K390" s="17"/>
      <c r="L390" s="17"/>
      <c r="M390" s="18"/>
      <c r="N390" s="17"/>
      <c r="O390" s="17"/>
    </row>
    <row r="391" ht="55" customHeight="1">
      <c r="A391" s="16" t="str">
        <v>DFS-500.16(b)</v>
      </c>
      <c r="B391" s="16" t="str">
        <v>DFS</v>
      </c>
      <c r="C391" s="16" t="str">
        <v>D01</v>
      </c>
      <c r="D391" s="16" t="str">
        <v>500.16(b)</v>
      </c>
      <c r="E391" s="16" t="str">
        <v>Each covered entity shall ensure that current copies of the plans or relevant portions therein are distributed or are otherwise accessible, including during a cybersecurity event, to all employees necessary to implement such plans.</v>
      </c>
      <c r="F391" s="16" t="str">
        <v>Candidate duty; applicability unresolved</v>
      </c>
      <c r="G391" s="16" t="str">
        <v>Verify entity exemption and operative version; Q08</v>
      </c>
      <c r="H391" s="16" t="str">
        <v>D09</v>
      </c>
      <c r="I391" s="17" t="str">
        <v>Unresolved</v>
      </c>
      <c r="J391" s="17"/>
      <c r="K391" s="17"/>
      <c r="L391" s="17"/>
      <c r="M391" s="18"/>
      <c r="N391" s="17"/>
      <c r="O391" s="17"/>
    </row>
    <row r="392" ht="40" customHeight="1">
      <c r="A392" s="15" t="str">
        <v>DFS-500.16(c)</v>
      </c>
      <c r="B392" s="15" t="str">
        <v>DFS</v>
      </c>
      <c r="C392" s="15" t="str">
        <v>D01</v>
      </c>
      <c r="D392" s="15" t="str">
        <v>500.16(c)</v>
      </c>
      <c r="E392" s="15" t="str">
        <v>Each covered entity shall provide relevant training to all employees responsible for implementing the plans regarding their roles and responsibilities.</v>
      </c>
      <c r="F392" s="15" t="str">
        <v>Candidate duty; applicability unresolved</v>
      </c>
      <c r="G392" s="15" t="str">
        <v>Verify entity exemption and operative version; Q08</v>
      </c>
      <c r="H392" s="15" t="str">
        <v>D09</v>
      </c>
      <c r="I392" s="17" t="str">
        <v>Unresolved</v>
      </c>
      <c r="J392" s="17"/>
      <c r="K392" s="17"/>
      <c r="L392" s="17"/>
      <c r="M392" s="18"/>
      <c r="N392" s="17"/>
      <c r="O392" s="17"/>
    </row>
    <row r="393" ht="34" customHeight="1">
      <c r="A393" s="16" t="str">
        <v>DFS-500.16(d)</v>
      </c>
      <c r="B393" s="16" t="str">
        <v>DFS</v>
      </c>
      <c r="C393" s="16" t="str">
        <v>D01</v>
      </c>
      <c r="D393" s="16" t="str">
        <v>500.16(d)</v>
      </c>
      <c r="E393" s="16" t="str">
        <v>Each covered entity shall periodically, but at a minimum annually, test its:</v>
      </c>
      <c r="F393" s="16" t="str">
        <v>Candidate duty; applicability unresolved</v>
      </c>
      <c r="G393" s="16" t="str">
        <v>Verify entity exemption and operative version; Q08</v>
      </c>
      <c r="H393" s="16" t="str">
        <v>D09</v>
      </c>
      <c r="I393" s="17" t="str">
        <v>Unresolved</v>
      </c>
      <c r="J393" s="17"/>
      <c r="K393" s="17"/>
      <c r="L393" s="17"/>
      <c r="M393" s="18"/>
      <c r="N393" s="17"/>
      <c r="O393" s="17"/>
    </row>
    <row r="394" ht="40" customHeight="1">
      <c r="A394" s="15" t="str">
        <v>DFS-500.16(d)(1)</v>
      </c>
      <c r="B394" s="15" t="str">
        <v>DFS</v>
      </c>
      <c r="C394" s="15" t="str">
        <v>D01</v>
      </c>
      <c r="D394" s="15" t="str">
        <v>500.16(d)(1)</v>
      </c>
      <c r="E394" s="15" t="str">
        <v>incident response and BCDR plans with all staff and management critical to the response, and shall revise the plan as necessary; and</v>
      </c>
      <c r="F394" s="15" t="str">
        <v>Candidate duty; applicability unresolved</v>
      </c>
      <c r="G394" s="15" t="str">
        <v>Verify entity exemption and operative version; Q08</v>
      </c>
      <c r="H394" s="15" t="str">
        <v>D09</v>
      </c>
      <c r="I394" s="17" t="str">
        <v>Unresolved</v>
      </c>
      <c r="J394" s="17"/>
      <c r="K394" s="17"/>
      <c r="L394" s="17"/>
      <c r="M394" s="18"/>
      <c r="N394" s="17"/>
      <c r="O394" s="17"/>
    </row>
    <row r="395" ht="34" customHeight="1">
      <c r="A395" s="16" t="str">
        <v>DFS-500.16(d)(2)</v>
      </c>
      <c r="B395" s="16" t="str">
        <v>DFS</v>
      </c>
      <c r="C395" s="16" t="str">
        <v>D01</v>
      </c>
      <c r="D395" s="16" t="str">
        <v>500.16(d)(2)</v>
      </c>
      <c r="E395" s="16" t="str">
        <v>ability to restore its critical data and information systems from backups.</v>
      </c>
      <c r="F395" s="16" t="str">
        <v>Candidate duty; applicability unresolved</v>
      </c>
      <c r="G395" s="16" t="str">
        <v>Verify entity exemption and operative version; Q08</v>
      </c>
      <c r="H395" s="16" t="str">
        <v>D09</v>
      </c>
      <c r="I395" s="17" t="str">
        <v>Unresolved</v>
      </c>
      <c r="J395" s="17"/>
      <c r="K395" s="17"/>
      <c r="L395" s="17"/>
      <c r="M395" s="18"/>
      <c r="N395" s="17"/>
      <c r="O395" s="17"/>
    </row>
    <row r="396" ht="40" customHeight="1">
      <c r="A396" s="15" t="str">
        <v>DFS-500.16(e)</v>
      </c>
      <c r="B396" s="15" t="str">
        <v>DFS</v>
      </c>
      <c r="C396" s="15" t="str">
        <v>D01</v>
      </c>
      <c r="D396" s="15" t="str">
        <v>500.16(e)</v>
      </c>
      <c r="E396" s="15" t="str">
        <v>Each covered entity shall maintain backups necessary to restore material operations. The backups shall be adequately protected from unauthorized alterations or destruction.</v>
      </c>
      <c r="F396" s="15" t="str">
        <v>Candidate duty; applicability unresolved</v>
      </c>
      <c r="G396" s="15" t="str">
        <v>Verify entity exemption and operative version; Q08</v>
      </c>
      <c r="H396" s="15" t="str">
        <v>D09</v>
      </c>
      <c r="I396" s="17" t="str">
        <v>Unresolved</v>
      </c>
      <c r="J396" s="17"/>
      <c r="K396" s="17"/>
      <c r="L396" s="17"/>
      <c r="M396" s="18"/>
      <c r="N396" s="17"/>
      <c r="O396" s="17"/>
    </row>
    <row r="397" ht="34" customHeight="1">
      <c r="A397" s="16" t="str">
        <v>DFS-500.17</v>
      </c>
      <c r="B397" s="16" t="str">
        <v>DFS</v>
      </c>
      <c r="C397" s="16" t="str">
        <v>D01</v>
      </c>
      <c r="D397" s="16" t="str">
        <v>500.17</v>
      </c>
      <c r="E397" s="16" t="str">
        <v>Notices to superintendent.</v>
      </c>
      <c r="F397" s="16" t="str">
        <v>Section heading/context</v>
      </c>
      <c r="G397" s="16" t="str">
        <v>Verify entity exemption and operative version; Q08</v>
      </c>
      <c r="H397" s="16" t="str">
        <v>D09,C06</v>
      </c>
      <c r="I397" s="17" t="str">
        <v>Unresolved</v>
      </c>
      <c r="J397" s="17"/>
      <c r="K397" s="17"/>
      <c r="L397" s="17"/>
      <c r="M397" s="18"/>
      <c r="N397" s="17"/>
      <c r="O397" s="17"/>
    </row>
    <row r="398" ht="34" customHeight="1">
      <c r="A398" s="15" t="str">
        <v>DFS-500.17(a)</v>
      </c>
      <c r="B398" s="15" t="str">
        <v>DFS</v>
      </c>
      <c r="C398" s="15" t="str">
        <v>D01</v>
      </c>
      <c r="D398" s="15" t="str">
        <v>500.17(a)</v>
      </c>
      <c r="E398" s="15" t="str">
        <v>Notice of cybersecurity incident.</v>
      </c>
      <c r="F398" s="15" t="str">
        <v>Candidate duty; applicability unresolved</v>
      </c>
      <c r="G398" s="15" t="str">
        <v>Verify entity exemption and operative version; Q08</v>
      </c>
      <c r="H398" s="15" t="str">
        <v>D09,C06</v>
      </c>
      <c r="I398" s="17" t="str">
        <v>Unresolved</v>
      </c>
      <c r="J398" s="17"/>
      <c r="K398" s="17"/>
      <c r="L398" s="17"/>
      <c r="M398" s="18"/>
      <c r="N398" s="17"/>
      <c r="O398" s="17"/>
    </row>
    <row r="399" ht="55" customHeight="1">
      <c r="A399" s="16" t="str">
        <v>DFS-500.17(a)(1)</v>
      </c>
      <c r="B399" s="16" t="str">
        <v>DFS</v>
      </c>
      <c r="C399" s="16" t="str">
        <v>D01</v>
      </c>
      <c r="D399" s="16" t="str">
        <v>500.17(a)(1)</v>
      </c>
      <c r="E399" s="16" t="inlineStr">
        <is>
          <t xml:space="preserve">Each covered entity shall notify the superintendent electronically in the form set forth on the department’s website as promptly as possible but in no event later than 72 hours after determining that a cybersecurity incident has occurred at the covered entity, its affiliates, or a third party service provider.</t>
        </is>
      </c>
      <c r="F399" s="16" t="str">
        <v>Candidate duty; applicability unresolved</v>
      </c>
      <c r="G399" s="16" t="str">
        <v>Verify entity exemption and operative version; Q08</v>
      </c>
      <c r="H399" s="16" t="str">
        <v>D09,C06</v>
      </c>
      <c r="I399" s="17" t="str">
        <v>Unresolved</v>
      </c>
      <c r="J399" s="17"/>
      <c r="K399" s="17"/>
      <c r="L399" s="17"/>
      <c r="M399" s="18"/>
      <c r="N399" s="17"/>
      <c r="O399" s="17"/>
    </row>
    <row r="400" ht="55" customHeight="1">
      <c r="A400" s="15" t="str">
        <v>DFS-500.17(a)(2)</v>
      </c>
      <c r="B400" s="15" t="str">
        <v>DFS</v>
      </c>
      <c r="C400" s="15" t="str">
        <v>D01</v>
      </c>
      <c r="D400" s="15" t="str">
        <v>500.17(a)(2)</v>
      </c>
      <c r="E400" s="15" t="str">
        <v>Each covered entity shall promptly provide to the superintendent any information requested regarding such incident. Covered entities shall have a continuing obligation to update the superintendent with material changes or new information previously unavailable.</v>
      </c>
      <c r="F400" s="15" t="str">
        <v>Candidate duty; applicability unresolved</v>
      </c>
      <c r="G400" s="15" t="str">
        <v>Verify entity exemption and operative version; Q08</v>
      </c>
      <c r="H400" s="15" t="str">
        <v>D09,C06</v>
      </c>
      <c r="I400" s="17" t="str">
        <v>Unresolved</v>
      </c>
      <c r="J400" s="17"/>
      <c r="K400" s="17"/>
      <c r="L400" s="17"/>
      <c r="M400" s="18"/>
      <c r="N400" s="17"/>
      <c r="O400" s="17"/>
    </row>
    <row r="401" ht="34" customHeight="1">
      <c r="A401" s="16" t="str">
        <v>DFS-500.17(b)</v>
      </c>
      <c r="B401" s="16" t="str">
        <v>DFS</v>
      </c>
      <c r="C401" s="16" t="str">
        <v>D01</v>
      </c>
      <c r="D401" s="16" t="str">
        <v>500.17(b)</v>
      </c>
      <c r="E401" s="16" t="str">
        <v>Notice of compliance.</v>
      </c>
      <c r="F401" s="16" t="str">
        <v>Candidate duty; applicability unresolved</v>
      </c>
      <c r="G401" s="16" t="str">
        <v>Verify entity exemption and operative version; Q08</v>
      </c>
      <c r="H401" s="16" t="str">
        <v>D09,C06</v>
      </c>
      <c r="I401" s="17" t="str">
        <v>Unresolved</v>
      </c>
      <c r="J401" s="17"/>
      <c r="K401" s="17"/>
      <c r="L401" s="17"/>
      <c r="M401" s="18"/>
      <c r="N401" s="17"/>
      <c r="O401" s="17"/>
    </row>
    <row r="402" ht="34" customHeight="1">
      <c r="A402" s="15" t="str">
        <v>DFS-500.17(b)(1)</v>
      </c>
      <c r="B402" s="15" t="str">
        <v>DFS</v>
      </c>
      <c r="C402" s="15" t="str">
        <v>D01</v>
      </c>
      <c r="D402" s="15" t="str">
        <v>500.17(b)(1)</v>
      </c>
      <c r="E402" s="15" t="str">
        <v>Annually each covered entity shall submit to the superintendent electronically by April 15 either:</v>
      </c>
      <c r="F402" s="15" t="str">
        <v>Candidate duty; applicability unresolved</v>
      </c>
      <c r="G402" s="15" t="str">
        <v>Verify entity exemption and operative version; Q08</v>
      </c>
      <c r="H402" s="15" t="str">
        <v>D09,C06</v>
      </c>
      <c r="I402" s="17" t="str">
        <v>Unresolved</v>
      </c>
      <c r="J402" s="17"/>
      <c r="K402" s="17"/>
      <c r="L402" s="17"/>
      <c r="M402" s="18"/>
      <c r="N402" s="17"/>
      <c r="O402" s="17"/>
    </row>
    <row r="403" ht="34" customHeight="1">
      <c r="A403" s="16" t="str">
        <v>DFS-500.17(b)(1)(i)</v>
      </c>
      <c r="B403" s="16" t="str">
        <v>DFS</v>
      </c>
      <c r="C403" s="16" t="str">
        <v>D01</v>
      </c>
      <c r="D403" s="16" t="str">
        <v>500.17(b)(1)(i)</v>
      </c>
      <c r="E403" s="16" t="str">
        <v>a written certification that:</v>
      </c>
      <c r="F403" s="16" t="str">
        <v>Candidate duty; applicability unresolved</v>
      </c>
      <c r="G403" s="16" t="str">
        <v>Verify entity exemption and operative version; Q08</v>
      </c>
      <c r="H403" s="16" t="str">
        <v>D09,C06</v>
      </c>
      <c r="I403" s="17" t="str">
        <v>Unresolved</v>
      </c>
      <c r="J403" s="17"/>
      <c r="K403" s="17"/>
      <c r="L403" s="17"/>
      <c r="M403" s="18"/>
      <c r="N403" s="17"/>
      <c r="O403" s="17"/>
    </row>
    <row r="404" ht="40" customHeight="1">
      <c r="A404" s="15" t="str">
        <v>DFS-500.17(b)(1)(i)(a)</v>
      </c>
      <c r="B404" s="15" t="str">
        <v>DFS</v>
      </c>
      <c r="C404" s="15" t="str">
        <v>D01</v>
      </c>
      <c r="D404" s="15" t="str">
        <v>500.17(b)(1)(i)(a)</v>
      </c>
      <c r="E404" s="15" t="str">
        <v>certifies that the covered entity materially complied with the requirements set forth in this Part during the prior calendar year; and</v>
      </c>
      <c r="F404" s="15" t="str">
        <v>Candidate duty; applicability unresolved</v>
      </c>
      <c r="G404" s="15" t="str">
        <v>Verify entity exemption and operative version; Q08</v>
      </c>
      <c r="H404" s="15" t="str">
        <v>D09,C06</v>
      </c>
      <c r="I404" s="17" t="str">
        <v>Unresolved</v>
      </c>
      <c r="J404" s="17"/>
      <c r="K404" s="17"/>
      <c r="L404" s="17"/>
      <c r="M404" s="18"/>
      <c r="N404" s="17"/>
      <c r="O404" s="17"/>
    </row>
    <row r="405" ht="70" customHeight="1">
      <c r="A405" s="16" t="str">
        <v>DFS-500.17(b)(1)(i)(b)</v>
      </c>
      <c r="B405" s="16" t="str">
        <v>DFS</v>
      </c>
      <c r="C405" s="16" t="str">
        <v>D01</v>
      </c>
      <c r="D405" s="16" t="str">
        <v>500.17(b)(1)(i)(b)</v>
      </c>
      <c r="E405" s="16" t="str">
        <v>shall be based upon data and documentation sufficient to accurately determine and demonstrate such material compliance, including, to the extent necessary, documentation of officers, employees, representatives, outside vendors and other individuals or entities, as well as other documentation, whether in the form of reports, certifications, schedules or otherwise; or</v>
      </c>
      <c r="F405" s="16" t="str">
        <v>Candidate duty; applicability unresolved</v>
      </c>
      <c r="G405" s="16" t="str">
        <v>Verify entity exemption and operative version; Q08</v>
      </c>
      <c r="H405" s="16" t="str">
        <v>D09,C06</v>
      </c>
      <c r="I405" s="17" t="str">
        <v>Unresolved</v>
      </c>
      <c r="J405" s="17"/>
      <c r="K405" s="17"/>
      <c r="L405" s="17"/>
      <c r="M405" s="18"/>
      <c r="N405" s="17"/>
      <c r="O405" s="17"/>
    </row>
    <row r="406" ht="34" customHeight="1">
      <c r="A406" s="15" t="str">
        <v>DFS-500.17(b)(1)(ii)</v>
      </c>
      <c r="B406" s="15" t="str">
        <v>DFS</v>
      </c>
      <c r="C406" s="15" t="str">
        <v>D01</v>
      </c>
      <c r="D406" s="15" t="str">
        <v>500.17(b)(1)(ii)</v>
      </c>
      <c r="E406" s="15" t="str">
        <v>a written acknowledgment that:</v>
      </c>
      <c r="F406" s="15" t="str">
        <v>Candidate duty; applicability unresolved</v>
      </c>
      <c r="G406" s="15" t="str">
        <v>Verify entity exemption and operative version; Q08</v>
      </c>
      <c r="H406" s="15" t="str">
        <v>D09,C06</v>
      </c>
      <c r="I406" s="17" t="str">
        <v>Unresolved</v>
      </c>
      <c r="J406" s="17"/>
      <c r="K406" s="17"/>
      <c r="L406" s="17"/>
      <c r="M406" s="18"/>
      <c r="N406" s="17"/>
      <c r="O406" s="17"/>
    </row>
    <row r="407" ht="40" customHeight="1">
      <c r="A407" s="16" t="str">
        <v>DFS-500.17(b)(1)(ii)(a)</v>
      </c>
      <c r="B407" s="16" t="str">
        <v>DFS</v>
      </c>
      <c r="C407" s="16" t="str">
        <v>D01</v>
      </c>
      <c r="D407" s="16" t="str">
        <v>500.17(b)(1)(ii)(a)</v>
      </c>
      <c r="E407" s="16" t="str">
        <v>acknowledges that, for the prior calendar year, the covered entity did not materially comply with all the requirements of this Part;</v>
      </c>
      <c r="F407" s="16" t="str">
        <v>Candidate duty; applicability unresolved</v>
      </c>
      <c r="G407" s="16" t="str">
        <v>Verify entity exemption and operative version; Q08</v>
      </c>
      <c r="H407" s="16" t="str">
        <v>D09,C06</v>
      </c>
      <c r="I407" s="17" t="str">
        <v>Unresolved</v>
      </c>
      <c r="J407" s="17"/>
      <c r="K407" s="17"/>
      <c r="L407" s="17"/>
      <c r="M407" s="18"/>
      <c r="N407" s="17"/>
      <c r="O407" s="17"/>
    </row>
    <row r="408" ht="40" customHeight="1">
      <c r="A408" s="15" t="str">
        <v>DFS-500.17(b)(1)(ii)(b)</v>
      </c>
      <c r="B408" s="15" t="str">
        <v>DFS</v>
      </c>
      <c r="C408" s="15" t="str">
        <v>D01</v>
      </c>
      <c r="D408" s="15" t="str">
        <v>500.17(b)(1)(ii)(b)</v>
      </c>
      <c r="E408" s="15" t="str">
        <v>identifies all sections of this Part that the entity has not materially complied with and describes the nature and extent of such noncompliance; and</v>
      </c>
      <c r="F408" s="15" t="str">
        <v>Candidate duty; applicability unresolved</v>
      </c>
      <c r="G408" s="15" t="str">
        <v>Verify entity exemption and operative version; Q08</v>
      </c>
      <c r="H408" s="15" t="str">
        <v>D09,C06</v>
      </c>
      <c r="I408" s="17" t="str">
        <v>Unresolved</v>
      </c>
      <c r="J408" s="17"/>
      <c r="K408" s="17"/>
      <c r="L408" s="17"/>
      <c r="M408" s="18"/>
      <c r="N408" s="17"/>
      <c r="O408" s="17"/>
    </row>
    <row r="409" ht="34" customHeight="1">
      <c r="A409" s="16" t="str">
        <v>DFS-500.17(b)(1)(ii)(c)</v>
      </c>
      <c r="B409" s="16" t="str">
        <v>DFS</v>
      </c>
      <c r="C409" s="16" t="str">
        <v>D01</v>
      </c>
      <c r="D409" s="16" t="str">
        <v>500.17(b)(1)(ii)(c)</v>
      </c>
      <c r="E409" s="16" t="str">
        <v>provides a remediation timeline or confirmation that remediation has been completed.</v>
      </c>
      <c r="F409" s="16" t="str">
        <v>Candidate duty; applicability unresolved</v>
      </c>
      <c r="G409" s="16" t="str">
        <v>Verify entity exemption and operative version; Q08</v>
      </c>
      <c r="H409" s="16" t="str">
        <v>D09,C06</v>
      </c>
      <c r="I409" s="17" t="str">
        <v>Unresolved</v>
      </c>
      <c r="J409" s="17"/>
      <c r="K409" s="17"/>
      <c r="L409" s="17"/>
      <c r="M409" s="18"/>
      <c r="N409" s="17"/>
      <c r="O409" s="17"/>
    </row>
    <row r="410" ht="85" customHeight="1">
      <c r="A410" s="15" t="str">
        <v>DFS-500.17(b)(2)</v>
      </c>
      <c r="B410" s="15" t="str">
        <v>DFS</v>
      </c>
      <c r="C410" s="15" t="str">
        <v>D01</v>
      </c>
      <c r="D410" s="15" t="str">
        <v>500.17(b)(2)</v>
      </c>
      <c r="E410" s="15" t="inlineStr">
        <is>
          <t xml:space="preserve">Such certification or acknowledgment shall be submitted electronically in the form set forth on the department’s website and shall be signed by the covered entity’s highest- ranking executive and its CISO. If the covered entity does not have a CISO, the certification or acknowledgment shall be signed by the highest ranking executive and by the senior officer responsible for the cybersecurity program of the covered entity.</t>
        </is>
      </c>
      <c r="F410" s="15" t="str">
        <v>Candidate duty; applicability unresolved</v>
      </c>
      <c r="G410" s="15" t="str">
        <v>Verify entity exemption and operative version; Q08</v>
      </c>
      <c r="H410" s="15" t="str">
        <v>D09,C06</v>
      </c>
      <c r="I410" s="17" t="str">
        <v>Unresolved</v>
      </c>
      <c r="J410" s="17"/>
      <c r="K410" s="17"/>
      <c r="L410" s="17"/>
      <c r="M410" s="18"/>
      <c r="N410" s="17"/>
      <c r="O410" s="17"/>
    </row>
    <row r="411" ht="85" customHeight="1">
      <c r="A411" s="16" t="str">
        <v>DFS-500.17(b)(3)</v>
      </c>
      <c r="B411" s="16" t="str">
        <v>DFS</v>
      </c>
      <c r="C411" s="16" t="str">
        <v>D01</v>
      </c>
      <c r="D411" s="16" t="str">
        <v>500.17(b)(3)</v>
      </c>
      <c r="E411" s="16" t="str">
        <v>Each covered entity shall maintain for examination and inspection by the department upon request all records, schedules and other documentation and data supporting the certification or acknowledgment for a period of five years, including the identification of all areas, systems and processes that require or required material improvement, updating or redesign, all remedial efforts undertaken to address such areas, systems and processes, and remediation plans and timelines for their implementation.</v>
      </c>
      <c r="F411" s="16" t="str">
        <v>Candidate duty; applicability unresolved</v>
      </c>
      <c r="G411" s="16" t="str">
        <v>Verify entity exemption and operative version; Q08</v>
      </c>
      <c r="H411" s="16" t="str">
        <v>D09,C06</v>
      </c>
      <c r="I411" s="17" t="str">
        <v>Unresolved</v>
      </c>
      <c r="J411" s="17"/>
      <c r="K411" s="17"/>
      <c r="L411" s="17"/>
      <c r="M411" s="18"/>
      <c r="N411" s="17"/>
      <c r="O411" s="17"/>
    </row>
    <row r="412" ht="55" customHeight="1">
      <c r="A412" s="15" t="str">
        <v>DFS-500.17(c)</v>
      </c>
      <c r="B412" s="15" t="str">
        <v>DFS</v>
      </c>
      <c r="C412" s="15" t="str">
        <v>D01</v>
      </c>
      <c r="D412" s="15" t="str">
        <v>500.17(c)</v>
      </c>
      <c r="E412" s="15" t="str">
        <v>Notice and explanation of extortion payment. Each covered entity, in the event of an extortion payment made in connection with a cybersecurity event involving the covered entity, shall provide the superintendent electronically, in the form set forth on the department’s website, with the following:</v>
      </c>
      <c r="F412" s="15" t="str">
        <v>Candidate duty; applicability unresolved</v>
      </c>
      <c r="G412" s="15" t="str">
        <v>Verify entity exemption and operative version; Q08</v>
      </c>
      <c r="H412" s="15" t="str">
        <v>D09,C06</v>
      </c>
      <c r="I412" s="17" t="str">
        <v>Unresolved</v>
      </c>
      <c r="J412" s="17"/>
      <c r="K412" s="17"/>
      <c r="L412" s="17"/>
      <c r="M412" s="18"/>
      <c r="N412" s="17"/>
      <c r="O412" s="17"/>
    </row>
    <row r="413" ht="34" customHeight="1">
      <c r="A413" s="16" t="str">
        <v>DFS-500.17(c)(1)</v>
      </c>
      <c r="B413" s="16" t="str">
        <v>DFS</v>
      </c>
      <c r="C413" s="16" t="str">
        <v>D01</v>
      </c>
      <c r="D413" s="16" t="str">
        <v>500.17(c)(1)</v>
      </c>
      <c r="E413" s="16" t="str">
        <v>within 24 hours of the extortion payment, notice of the payment; and</v>
      </c>
      <c r="F413" s="16" t="str">
        <v>Candidate duty; applicability unresolved</v>
      </c>
      <c r="G413" s="16" t="str">
        <v>Verify entity exemption and operative version; Q08</v>
      </c>
      <c r="H413" s="16" t="str">
        <v>D09,C06</v>
      </c>
      <c r="I413" s="17" t="str">
        <v>Unresolved</v>
      </c>
      <c r="J413" s="17"/>
      <c r="K413" s="17"/>
      <c r="L413" s="17"/>
      <c r="M413" s="18"/>
      <c r="N413" s="17"/>
      <c r="O413" s="17"/>
    </row>
    <row r="414" ht="70" customHeight="1">
      <c r="A414" s="15" t="str">
        <v>DFS-500.17(c)(2)</v>
      </c>
      <c r="B414" s="15" t="str">
        <v>DFS</v>
      </c>
      <c r="C414" s="15" t="str">
        <v>D01</v>
      </c>
      <c r="D414" s="15" t="str">
        <v>500.17(c)(2)</v>
      </c>
      <c r="E414" s="15" t="str">
        <v>within 30 days of the extortion payment, a written description of the reasons payment was necessary, a description of alternatives to payment considered, all diligence performed to find alternatives to payment and all diligence performed to ensure compliance with applicable rules and regulations including those of the Office of Foreign Assets Control.</v>
      </c>
      <c r="F414" s="15" t="str">
        <v>Candidate duty; applicability unresolved</v>
      </c>
      <c r="G414" s="15" t="str">
        <v>Verify entity exemption and operative version; Q08</v>
      </c>
      <c r="H414" s="15" t="str">
        <v>D09,C06</v>
      </c>
      <c r="I414" s="17" t="str">
        <v>Unresolved</v>
      </c>
      <c r="J414" s="17"/>
      <c r="K414" s="17"/>
      <c r="L414" s="17"/>
      <c r="M414" s="18"/>
      <c r="N414" s="17"/>
      <c r="O414" s="17"/>
    </row>
    <row r="415" ht="55" customHeight="1">
      <c r="A415" s="16" t="str">
        <v>DFS-500.18</v>
      </c>
      <c r="B415" s="16" t="str">
        <v>DFS</v>
      </c>
      <c r="C415" s="16" t="str">
        <v>D01</v>
      </c>
      <c r="D415" s="16" t="str">
        <v>500.18</v>
      </c>
      <c r="E415" s="16" t="str">
        <v>Confidentiality. Information provided by a covered entity pursuant to this Part is subject to exemptions from disclosure under the Banking Law, Insurance Law, Financial Services Law, Public Officers Law or any other applicable State or Federal law.</v>
      </c>
      <c r="F415" s="16" t="str">
        <v>Section heading/context</v>
      </c>
      <c r="G415" s="16" t="str">
        <v>Verify entity exemption and operative version; Q08</v>
      </c>
      <c r="H415" s="16" t="str">
        <v>D11</v>
      </c>
      <c r="I415" s="17" t="str">
        <v>Unresolved</v>
      </c>
      <c r="J415" s="17"/>
      <c r="K415" s="17"/>
      <c r="L415" s="17"/>
      <c r="M415" s="18"/>
      <c r="N415" s="17"/>
      <c r="O415" s="17"/>
    </row>
    <row r="416" ht="34" customHeight="1">
      <c r="A416" s="15" t="str">
        <v>DFS-500.19(a)</v>
      </c>
      <c r="B416" s="15" t="str">
        <v>DFS</v>
      </c>
      <c r="C416" s="15" t="str">
        <v>D01</v>
      </c>
      <c r="D416" s="15" t="str">
        <v>500.19(a)</v>
      </c>
      <c r="E416" s="15" t="str">
        <v>Limited exemption. Each covered entity with:</v>
      </c>
      <c r="F416" s="15" t="str">
        <v>Candidate duty; applicability unresolved</v>
      </c>
      <c r="G416" s="15" t="str">
        <v>Verify entity exemption and operative version; Q08</v>
      </c>
      <c r="H416" s="15" t="str">
        <v>D01</v>
      </c>
      <c r="I416" s="17" t="str">
        <v>Unresolved</v>
      </c>
      <c r="J416" s="17"/>
      <c r="K416" s="17"/>
      <c r="L416" s="17"/>
      <c r="M416" s="18"/>
      <c r="N416" s="17"/>
      <c r="O416" s="17"/>
    </row>
    <row r="417" ht="34" customHeight="1">
      <c r="A417" s="16" t="str">
        <v>DFS-500.19(a)(1)</v>
      </c>
      <c r="B417" s="16" t="str">
        <v>DFS</v>
      </c>
      <c r="C417" s="16" t="str">
        <v>D01</v>
      </c>
      <c r="D417" s="16" t="str">
        <v>500.19(a)(1)</v>
      </c>
      <c r="E417" s="16" t="str">
        <v>fewer than 20 employees and independent contractors of the covered entity and its affiliates;</v>
      </c>
      <c r="F417" s="16" t="str">
        <v>Candidate duty; applicability unresolved</v>
      </c>
      <c r="G417" s="16" t="str">
        <v>Verify entity exemption and operative version; Q08</v>
      </c>
      <c r="H417" s="16" t="str">
        <v>D01</v>
      </c>
      <c r="I417" s="17" t="str">
        <v>Unresolved</v>
      </c>
      <c r="J417" s="17"/>
      <c r="K417" s="17"/>
      <c r="L417" s="17"/>
      <c r="M417" s="18"/>
      <c r="N417" s="17"/>
      <c r="O417" s="17"/>
    </row>
    <row r="418" ht="55" customHeight="1">
      <c r="A418" s="15" t="str">
        <v>DFS-500.19(a)(2)</v>
      </c>
      <c r="B418" s="15" t="str">
        <v>DFS</v>
      </c>
      <c r="C418" s="15" t="str">
        <v>D01</v>
      </c>
      <c r="D418" s="15" t="str">
        <v>500.19(a)(2)</v>
      </c>
      <c r="E418" s="15" t="str">
        <v>less than $7,500,000 in gross annual revenue in each of the last three fiscal years from all business operations of the covered entity and the business operations in this State of the covered entity’s affiliates; or</v>
      </c>
      <c r="F418" s="15" t="str">
        <v>Candidate duty; applicability unresolved</v>
      </c>
      <c r="G418" s="15" t="str">
        <v>Verify entity exemption and operative version; Q08</v>
      </c>
      <c r="H418" s="15" t="str">
        <v>D01</v>
      </c>
      <c r="I418" s="17" t="str">
        <v>Unresolved</v>
      </c>
      <c r="J418" s="17"/>
      <c r="K418" s="17"/>
      <c r="L418" s="17"/>
      <c r="M418" s="18"/>
      <c r="N418" s="17"/>
      <c r="O418" s="17"/>
    </row>
    <row r="419" ht="55" customHeight="1">
      <c r="A419" s="16" t="str">
        <v>DFS-500.19(a)(3)</v>
      </c>
      <c r="B419" s="16" t="str">
        <v>DFS</v>
      </c>
      <c r="C419" s="16" t="str">
        <v>D01</v>
      </c>
      <c r="D419" s="16" t="str">
        <v>500.19(a)(3)</v>
      </c>
      <c r="E419" s="16" t="inlineStr">
        <is>
          <t xml:space="preserve">less than $15,000,000 in year end total assets, calculated in accordance with generally accepted accounting principles, including assets of all affiliates, shall be exempt from the requirements of sections 500.4, 500.5, 500.6, 500.8, 500.10, 500.14(a)(1), (a)(2), and (b), 500.15 and 500.16 of this Part.</t>
        </is>
      </c>
      <c r="F419" s="16" t="str">
        <v>Candidate duty; applicability unresolved</v>
      </c>
      <c r="G419" s="16" t="str">
        <v>Verify entity exemption and operative version; Q08</v>
      </c>
      <c r="H419" s="16" t="str">
        <v>D01</v>
      </c>
      <c r="I419" s="17" t="str">
        <v>Unresolved</v>
      </c>
      <c r="J419" s="17"/>
      <c r="K419" s="17"/>
      <c r="L419" s="17"/>
      <c r="M419" s="18"/>
      <c r="N419" s="17"/>
      <c r="O419" s="17"/>
    </row>
    <row r="420" ht="70" customHeight="1">
      <c r="A420" s="15" t="str">
        <v>DFS-500.19(b)</v>
      </c>
      <c r="B420" s="15" t="str">
        <v>DFS</v>
      </c>
      <c r="C420" s="15" t="str">
        <v>D01</v>
      </c>
      <c r="D420" s="15" t="str">
        <v>500.19(b)</v>
      </c>
      <c r="E420" s="15" t="str">
        <v>An employee, agent, wholly owned subsidiary, representative or designee of a covered entity, who is itself a covered entity, is exempt from this Part and need not develop its own cybersecurity program to the extent that the employee, agent, wholly owned subsidiary, representative or designee is covered by the cybersecurity program of the covered entity.</v>
      </c>
      <c r="F420" s="15" t="str">
        <v>Candidate duty; applicability unresolved</v>
      </c>
      <c r="G420" s="15" t="str">
        <v>Verify entity exemption and operative version; Q08</v>
      </c>
      <c r="H420" s="15" t="str">
        <v>D01</v>
      </c>
      <c r="I420" s="17" t="str">
        <v>Unresolved</v>
      </c>
      <c r="J420" s="17"/>
      <c r="K420" s="17"/>
      <c r="L420" s="17"/>
      <c r="M420" s="18"/>
      <c r="N420" s="17"/>
      <c r="O420" s="17"/>
    </row>
    <row r="421" ht="70" customHeight="1">
      <c r="A421" s="16" t="str">
        <v>DFS-500.19(c)</v>
      </c>
      <c r="B421" s="16" t="str">
        <v>DFS</v>
      </c>
      <c r="C421" s="16" t="str">
        <v>D01</v>
      </c>
      <c r="D421" s="16" t="str">
        <v>500.19(c)</v>
      </c>
      <c r="E421" s="16" t="str">
        <v>A covered entity that does not directly or indirectly operate, maintain, utilize or control any information systems, and that does not, and is not required to, directly or indirectly control, own, access, generate, receive or possess nonpublic information shall be exempt from the requirements of sections 500.2, 500.3, 500.4, 500.5, 500.6, 500.7, 500.8, 500.10, 500.12, 500.14, 500.15 and 500.16 of this Part.</v>
      </c>
      <c r="F421" s="16" t="str">
        <v>Candidate duty; applicability unresolved</v>
      </c>
      <c r="G421" s="16" t="str">
        <v>Verify entity exemption and operative version; Q08</v>
      </c>
      <c r="H421" s="16" t="str">
        <v>D01</v>
      </c>
      <c r="I421" s="17" t="str">
        <v>Unresolved</v>
      </c>
      <c r="J421" s="17"/>
      <c r="K421" s="17"/>
      <c r="L421" s="17"/>
      <c r="M421" s="18"/>
      <c r="N421" s="17"/>
      <c r="O421" s="17"/>
    </row>
    <row r="422" ht="70" customHeight="1">
      <c r="A422" s="15" t="str">
        <v>DFS-500.19(d)</v>
      </c>
      <c r="B422" s="15" t="str">
        <v>DFS</v>
      </c>
      <c r="C422" s="15" t="str">
        <v>D01</v>
      </c>
      <c r="D422" s="15" t="str">
        <v>500.19(d)</v>
      </c>
      <c r="E422" s="15" t="str">
        <v>A covered entity under article 70 of the Insurance Law that does not and is not required to directly or indirectly control, own, access, generate, receive or possess nonpublic information other than information relating to its corporate parent company (or affiliates) shall be exempt from the requirements of sections 500.2, 500.3, 500.4, 500.5, 500.6, 500.7, 500.8, 500.10, 500.12, 500.14, 500.15 and 500.16 of this Part.</v>
      </c>
      <c r="F422" s="15" t="str">
        <v>Candidate duty; applicability unresolved</v>
      </c>
      <c r="G422" s="15" t="str">
        <v>Verify entity exemption and operative version; Q08</v>
      </c>
      <c r="H422" s="15" t="str">
        <v>D01</v>
      </c>
      <c r="I422" s="17" t="str">
        <v>Unresolved</v>
      </c>
      <c r="J422" s="17"/>
      <c r="K422" s="17"/>
      <c r="L422" s="17"/>
      <c r="M422" s="18"/>
      <c r="N422" s="17"/>
      <c r="O422" s="17"/>
    </row>
    <row r="423" ht="100" customHeight="1">
      <c r="A423" s="16" t="str">
        <v>DFS-500.19(e)</v>
      </c>
      <c r="B423" s="16" t="str">
        <v>DFS</v>
      </c>
      <c r="C423" s="16" t="str">
        <v>D01</v>
      </c>
      <c r="D423" s="16" t="str">
        <v>500.19(e)</v>
      </c>
      <c r="E423" s="16" t="str">
        <v>An individual insurance broker subject to Insurance Law section 2104 who qualifies for the exemption pursuant to subdivision 500.19(c) of this Part and has not, for any compensation, commission or other thing of value, acted or aided in any manner in soliciting, negotiating or selling any policy or contract or in placing risks or taking out insurance on behalf of another person for at least one year shall be exempt from the requirements of this Part, provided such individuals do not otherwise qualify as a covered entity for purposes of this Part.</v>
      </c>
      <c r="F423" s="16" t="str">
        <v>Candidate duty; applicability unresolved</v>
      </c>
      <c r="G423" s="16" t="str">
        <v>Verify entity exemption and operative version; Q08</v>
      </c>
      <c r="H423" s="16" t="str">
        <v>D01</v>
      </c>
      <c r="I423" s="17" t="str">
        <v>Unresolved</v>
      </c>
      <c r="J423" s="17"/>
      <c r="K423" s="17"/>
      <c r="L423" s="17"/>
      <c r="M423" s="18"/>
      <c r="N423" s="17"/>
      <c r="O423" s="17"/>
    </row>
    <row r="424" ht="55" customHeight="1">
      <c r="A424" s="15" t="str">
        <v>DFS-500.19(f)</v>
      </c>
      <c r="B424" s="15" t="str">
        <v>DFS</v>
      </c>
      <c r="C424" s="15" t="str">
        <v>D01</v>
      </c>
      <c r="D424" s="15" t="str">
        <v>500.19(f)</v>
      </c>
      <c r="E424" s="15" t="str">
        <v>A covered entity that qualifies for any of the above exemptions pursuant to this section shall file electronically a Notice of Exemption in the form set forth on the department’s website within 30 days of the determination that the covered entity is exempt.</v>
      </c>
      <c r="F424" s="15" t="str">
        <v>Candidate duty; applicability unresolved</v>
      </c>
      <c r="G424" s="15" t="str">
        <v>Verify entity exemption and operative version; Q08</v>
      </c>
      <c r="H424" s="15" t="str">
        <v>D01</v>
      </c>
      <c r="I424" s="17" t="str">
        <v>Unresolved</v>
      </c>
      <c r="J424" s="17"/>
      <c r="K424" s="17"/>
      <c r="L424" s="17"/>
      <c r="M424" s="18"/>
      <c r="N424" s="17"/>
      <c r="O424" s="17"/>
    </row>
    <row r="425" ht="100" customHeight="1">
      <c r="A425" s="16" t="str">
        <v>DFS-500.19(g)</v>
      </c>
      <c r="B425" s="16" t="str">
        <v>DFS</v>
      </c>
      <c r="C425" s="16" t="str">
        <v>D01</v>
      </c>
      <c r="D425" s="16" t="str">
        <v>500.19(g)</v>
      </c>
      <c r="E425" s="16" t="str">
        <v>The following persons are exempt from the requirements of this Part, provided such persons do not otherwise qualify as a covered entity for purposes of this Part: persons subject to Insurance Law section 1110; persons subject to Insurance Law section 5904; any accredited reinsurer, certified reinsurer or reciprocal jurisdiction reinsurer that has been so recognized pursuant to 11 NYCRR Part 125; individual insurance agents who are placed in inactive status under Insurance Law section 2103; and individual licensees placed in inactive status under Banking Law section 599-i.</v>
      </c>
      <c r="F425" s="16" t="str">
        <v>Candidate duty; applicability unresolved</v>
      </c>
      <c r="G425" s="16" t="str">
        <v>Verify entity exemption and operative version; Q08</v>
      </c>
      <c r="H425" s="16" t="str">
        <v>D01</v>
      </c>
      <c r="I425" s="17" t="str">
        <v>Unresolved</v>
      </c>
      <c r="J425" s="17"/>
      <c r="K425" s="17"/>
      <c r="L425" s="17"/>
      <c r="M425" s="18"/>
      <c r="N425" s="17"/>
      <c r="O425" s="17"/>
    </row>
    <row r="426" ht="40" customHeight="1">
      <c r="A426" s="15" t="str">
        <v>DFS-500.19(h)</v>
      </c>
      <c r="B426" s="15" t="str">
        <v>DFS</v>
      </c>
      <c r="C426" s="15" t="str">
        <v>D01</v>
      </c>
      <c r="D426" s="15" t="str">
        <v>500.19(h)</v>
      </c>
      <c r="E426" s="15" t="str">
        <v>In the event that a covered entity ceases to qualify for an exemption, such covered entity shall have 180 days from the date that it ceases to so qualify to comply with all applicable requirements of this Part.</v>
      </c>
      <c r="F426" s="15" t="str">
        <v>Candidate duty; applicability unresolved</v>
      </c>
      <c r="G426" s="15" t="str">
        <v>Verify entity exemption and operative version; Q08</v>
      </c>
      <c r="H426" s="15" t="str">
        <v>D01</v>
      </c>
      <c r="I426" s="17" t="str">
        <v>Unresolved</v>
      </c>
      <c r="J426" s="17"/>
      <c r="K426" s="17"/>
      <c r="L426" s="17"/>
      <c r="M426" s="18"/>
      <c r="N426" s="17"/>
      <c r="O426" s="17"/>
    </row>
    <row r="427" ht="40" customHeight="1">
      <c r="A427" s="16" t="str">
        <v>DFS-500.20(a)</v>
      </c>
      <c r="B427" s="16" t="str">
        <v>DFS</v>
      </c>
      <c r="C427" s="16" t="str">
        <v>D01</v>
      </c>
      <c r="D427" s="16" t="str">
        <v>500.20(a)</v>
      </c>
      <c r="E427" s="16" t="str">
        <v>This regulation will be enforced by the superintendent pursuant to, and is not intended to limit, the superintendent’s authority under any applicable laws.</v>
      </c>
      <c r="F427" s="16" t="str">
        <v>Interpretation/administration</v>
      </c>
      <c r="G427" s="16" t="str">
        <v>Verify entity exemption and operative version; Q08</v>
      </c>
      <c r="H427" s="16" t="str">
        <v>D01</v>
      </c>
      <c r="I427" s="17" t="str">
        <v>Unresolved</v>
      </c>
      <c r="J427" s="17"/>
      <c r="K427" s="17"/>
      <c r="L427" s="17"/>
      <c r="M427" s="18"/>
      <c r="N427" s="17"/>
      <c r="O427" s="17"/>
    </row>
    <row r="428" ht="40" customHeight="1">
      <c r="A428" s="15" t="str">
        <v>DFS-500.20(b)</v>
      </c>
      <c r="B428" s="15" t="str">
        <v>DFS</v>
      </c>
      <c r="C428" s="15" t="str">
        <v>D01</v>
      </c>
      <c r="D428" s="15" t="str">
        <v>500.20(b)</v>
      </c>
      <c r="E428" s="15" t="str">
        <v>The commission of a single act prohibited by this Part or the failure to act to satisfy an obligation required by this Part shall constitute a violation hereof. Such acts or failures include, without limitation:</v>
      </c>
      <c r="F428" s="15" t="str">
        <v>Interpretation/administration</v>
      </c>
      <c r="G428" s="15" t="str">
        <v>Verify entity exemption and operative version; Q08</v>
      </c>
      <c r="H428" s="15" t="str">
        <v>D01</v>
      </c>
      <c r="I428" s="17" t="str">
        <v>Unresolved</v>
      </c>
      <c r="J428" s="17"/>
      <c r="K428" s="17"/>
      <c r="L428" s="17"/>
      <c r="M428" s="18"/>
      <c r="N428" s="17"/>
      <c r="O428" s="17"/>
    </row>
    <row r="429" ht="40" customHeight="1">
      <c r="A429" s="16" t="str">
        <v>DFS-500.20(b)(1)</v>
      </c>
      <c r="B429" s="16" t="str">
        <v>DFS</v>
      </c>
      <c r="C429" s="16" t="str">
        <v>D01</v>
      </c>
      <c r="D429" s="16" t="str">
        <v>500.20(b)(1)</v>
      </c>
      <c r="E429" s="16" t="str">
        <v>the failure to secure or prevent unauthorized access to an individual’s or an entity’s nonpublic information due to noncompliance with any section of this Part; or</v>
      </c>
      <c r="F429" s="16" t="str">
        <v>Interpretation/administration</v>
      </c>
      <c r="G429" s="16" t="str">
        <v>Verify entity exemption and operative version; Q08</v>
      </c>
      <c r="H429" s="16" t="str">
        <v>D01</v>
      </c>
      <c r="I429" s="17" t="str">
        <v>Unresolved</v>
      </c>
      <c r="J429" s="17"/>
      <c r="K429" s="17"/>
      <c r="L429" s="17"/>
      <c r="M429" s="18"/>
      <c r="N429" s="17"/>
      <c r="O429" s="17"/>
    </row>
    <row r="430" ht="34" customHeight="1">
      <c r="A430" s="15" t="str">
        <v>DFS-500.20(b)(2)</v>
      </c>
      <c r="B430" s="15" t="str">
        <v>DFS</v>
      </c>
      <c r="C430" s="15" t="str">
        <v>D01</v>
      </c>
      <c r="D430" s="15" t="str">
        <v>500.20(b)(2)</v>
      </c>
      <c r="E430" s="15" t="inlineStr">
        <is>
          <t xml:space="preserve">the material failure to comply for any 24 hour period with any section of this Part.</t>
        </is>
      </c>
      <c r="F430" s="15" t="str">
        <v>Interpretation/administration</v>
      </c>
      <c r="G430" s="15" t="str">
        <v>Verify entity exemption and operative version; Q08</v>
      </c>
      <c r="H430" s="15" t="str">
        <v>D01</v>
      </c>
      <c r="I430" s="17" t="str">
        <v>Unresolved</v>
      </c>
      <c r="J430" s="17"/>
      <c r="K430" s="17"/>
      <c r="L430" s="17"/>
      <c r="M430" s="18"/>
      <c r="N430" s="17"/>
      <c r="O430" s="17"/>
    </row>
    <row r="431" ht="40" customHeight="1">
      <c r="A431" s="16" t="str">
        <v>DFS-500.20(c)</v>
      </c>
      <c r="B431" s="16" t="str">
        <v>DFS</v>
      </c>
      <c r="C431" s="16" t="str">
        <v>D01</v>
      </c>
      <c r="D431" s="16" t="str">
        <v>500.20(c)</v>
      </c>
      <c r="E431" s="16" t="str">
        <v>In assessing any penalty for a violation of this Part pursuant to the Banking Law, Insurance Law or Financial Services Law, the superintendent shall take into account, without limitation, factors including:</v>
      </c>
      <c r="F431" s="16" t="str">
        <v>Interpretation/administration</v>
      </c>
      <c r="G431" s="16" t="str">
        <v>Verify entity exemption and operative version; Q08</v>
      </c>
      <c r="H431" s="16" t="str">
        <v>D01</v>
      </c>
      <c r="I431" s="17" t="str">
        <v>Unresolved</v>
      </c>
      <c r="J431" s="17"/>
      <c r="K431" s="17"/>
      <c r="L431" s="17"/>
      <c r="M431" s="18"/>
      <c r="N431" s="17"/>
      <c r="O431" s="17"/>
    </row>
    <row r="432" ht="40" customHeight="1">
      <c r="A432" s="15" t="str">
        <v>DFS-500.20(c)(1)</v>
      </c>
      <c r="B432" s="15" t="str">
        <v>DFS</v>
      </c>
      <c r="C432" s="15" t="str">
        <v>D01</v>
      </c>
      <c r="D432" s="15" t="str">
        <v>500.20(c)(1)</v>
      </c>
      <c r="E432" s="15" t="str">
        <v>the extent to which the covered entity has cooperated with the superintendent in the investigation of such acts;</v>
      </c>
      <c r="F432" s="15" t="str">
        <v>Interpretation/administration</v>
      </c>
      <c r="G432" s="15" t="str">
        <v>Verify entity exemption and operative version; Q08</v>
      </c>
      <c r="H432" s="15" t="str">
        <v>D01</v>
      </c>
      <c r="I432" s="17" t="str">
        <v>Unresolved</v>
      </c>
      <c r="J432" s="17"/>
      <c r="K432" s="17"/>
      <c r="L432" s="17"/>
      <c r="M432" s="18"/>
      <c r="N432" s="17"/>
      <c r="O432" s="17"/>
    </row>
    <row r="433" ht="34" customHeight="1">
      <c r="A433" s="16" t="str">
        <v>DFS-500.20(c)(2)</v>
      </c>
      <c r="B433" s="16" t="str">
        <v>DFS</v>
      </c>
      <c r="C433" s="16" t="str">
        <v>D01</v>
      </c>
      <c r="D433" s="16" t="str">
        <v>500.20(c)(2)</v>
      </c>
      <c r="E433" s="16" t="str">
        <v>the good faith of the entity;</v>
      </c>
      <c r="F433" s="16" t="str">
        <v>Interpretation/administration</v>
      </c>
      <c r="G433" s="16" t="str">
        <v>Verify entity exemption and operative version; Q08</v>
      </c>
      <c r="H433" s="16" t="str">
        <v>D01</v>
      </c>
      <c r="I433" s="17" t="str">
        <v>Unresolved</v>
      </c>
      <c r="J433" s="17"/>
      <c r="K433" s="17"/>
      <c r="L433" s="17"/>
      <c r="M433" s="18"/>
      <c r="N433" s="17"/>
      <c r="O433" s="17"/>
    </row>
    <row r="434" ht="40" customHeight="1">
      <c r="A434" s="15" t="str">
        <v>DFS-500.20(c)(3)</v>
      </c>
      <c r="B434" s="15" t="str">
        <v>DFS</v>
      </c>
      <c r="C434" s="15" t="str">
        <v>D01</v>
      </c>
      <c r="D434" s="15" t="str">
        <v>500.20(c)(3)</v>
      </c>
      <c r="E434" s="15" t="str">
        <v>whether the violations resulted from conduct that was unintentional or inadvertent, reckless or intentional and deliberate;</v>
      </c>
      <c r="F434" s="15" t="str">
        <v>Interpretation/administration</v>
      </c>
      <c r="G434" s="15" t="str">
        <v>Verify entity exemption and operative version; Q08</v>
      </c>
      <c r="H434" s="15" t="str">
        <v>D01</v>
      </c>
      <c r="I434" s="17" t="str">
        <v>Unresolved</v>
      </c>
      <c r="J434" s="17"/>
      <c r="K434" s="17"/>
      <c r="L434" s="17"/>
      <c r="M434" s="18"/>
      <c r="N434" s="17"/>
      <c r="O434" s="17"/>
    </row>
    <row r="435" ht="40" customHeight="1">
      <c r="A435" s="16" t="str">
        <v>DFS-500.20(c)(4)</v>
      </c>
      <c r="B435" s="16" t="str">
        <v>DFS</v>
      </c>
      <c r="C435" s="16" t="str">
        <v>D01</v>
      </c>
      <c r="D435" s="16" t="str">
        <v>500.20(c)(4)</v>
      </c>
      <c r="E435" s="16" t="str">
        <v>whether the violation was a result of failure to remedy previous examination matters requiring attention, or failing to adhere to any disciplinary letter, letter of instructions or similar;</v>
      </c>
      <c r="F435" s="16" t="str">
        <v>Interpretation/administration</v>
      </c>
      <c r="G435" s="16" t="str">
        <v>Verify entity exemption and operative version; Q08</v>
      </c>
      <c r="H435" s="16" t="str">
        <v>D01</v>
      </c>
      <c r="I435" s="17" t="str">
        <v>Unresolved</v>
      </c>
      <c r="J435" s="17"/>
      <c r="K435" s="17"/>
      <c r="L435" s="17"/>
      <c r="M435" s="18"/>
      <c r="N435" s="17"/>
      <c r="O435" s="17"/>
    </row>
    <row r="436" ht="34" customHeight="1">
      <c r="A436" s="15" t="str">
        <v>DFS-500.20(c)(5)</v>
      </c>
      <c r="B436" s="15" t="str">
        <v>DFS</v>
      </c>
      <c r="C436" s="15" t="str">
        <v>D01</v>
      </c>
      <c r="D436" s="15" t="str">
        <v>500.20(c)(5)</v>
      </c>
      <c r="E436" s="15" t="str">
        <v>any history of prior violations;</v>
      </c>
      <c r="F436" s="15" t="str">
        <v>Interpretation/administration</v>
      </c>
      <c r="G436" s="15" t="str">
        <v>Verify entity exemption and operative version; Q08</v>
      </c>
      <c r="H436" s="15" t="str">
        <v>D01</v>
      </c>
      <c r="I436" s="17" t="str">
        <v>Unresolved</v>
      </c>
      <c r="J436" s="17"/>
      <c r="K436" s="17"/>
      <c r="L436" s="17"/>
      <c r="M436" s="18"/>
      <c r="N436" s="17"/>
      <c r="O436" s="17"/>
    </row>
    <row r="437" ht="40" customHeight="1">
      <c r="A437" s="16" t="str">
        <v>DFS-500.20(c)(6)</v>
      </c>
      <c r="B437" s="16" t="str">
        <v>DFS</v>
      </c>
      <c r="C437" s="16" t="str">
        <v>D01</v>
      </c>
      <c r="D437" s="16" t="str">
        <v>500.20(c)(6)</v>
      </c>
      <c r="E437" s="16" t="str">
        <v>whether the violation involved an isolated incident, repeat violations, systemic violations or a pattern of violations;</v>
      </c>
      <c r="F437" s="16" t="str">
        <v>Interpretation/administration</v>
      </c>
      <c r="G437" s="16" t="str">
        <v>Verify entity exemption and operative version; Q08</v>
      </c>
      <c r="H437" s="16" t="str">
        <v>D01</v>
      </c>
      <c r="I437" s="17" t="str">
        <v>Unresolved</v>
      </c>
      <c r="J437" s="17"/>
      <c r="K437" s="17"/>
      <c r="L437" s="17"/>
      <c r="M437" s="18"/>
      <c r="N437" s="17"/>
      <c r="O437" s="17"/>
    </row>
    <row r="438" ht="34" customHeight="1">
      <c r="A438" s="15" t="str">
        <v>DFS-500.20(c)(7)</v>
      </c>
      <c r="B438" s="15" t="str">
        <v>DFS</v>
      </c>
      <c r="C438" s="15" t="str">
        <v>D01</v>
      </c>
      <c r="D438" s="15" t="str">
        <v>500.20(c)(7)</v>
      </c>
      <c r="E438" s="15" t="str">
        <v>whether the covered entity provided false or misleading information;</v>
      </c>
      <c r="F438" s="15" t="str">
        <v>Interpretation/administration</v>
      </c>
      <c r="G438" s="15" t="str">
        <v>Verify entity exemption and operative version; Q08</v>
      </c>
      <c r="H438" s="15" t="str">
        <v>D01</v>
      </c>
      <c r="I438" s="17" t="str">
        <v>Unresolved</v>
      </c>
      <c r="J438" s="17"/>
      <c r="K438" s="17"/>
      <c r="L438" s="17"/>
      <c r="M438" s="18"/>
      <c r="N438" s="17"/>
      <c r="O438" s="17"/>
    </row>
    <row r="439" ht="34" customHeight="1">
      <c r="A439" s="16" t="str">
        <v>DFS-500.20(c)(8)</v>
      </c>
      <c r="B439" s="16" t="str">
        <v>DFS</v>
      </c>
      <c r="C439" s="16" t="str">
        <v>D01</v>
      </c>
      <c r="D439" s="16" t="str">
        <v>500.20(c)(8)</v>
      </c>
      <c r="E439" s="16" t="str">
        <v>the extent of harm to consumers;</v>
      </c>
      <c r="F439" s="16" t="str">
        <v>Interpretation/administration</v>
      </c>
      <c r="G439" s="16" t="str">
        <v>Verify entity exemption and operative version; Q08</v>
      </c>
      <c r="H439" s="16" t="str">
        <v>D01</v>
      </c>
      <c r="I439" s="17" t="str">
        <v>Unresolved</v>
      </c>
      <c r="J439" s="17"/>
      <c r="K439" s="17"/>
      <c r="L439" s="17"/>
      <c r="M439" s="18"/>
      <c r="N439" s="17"/>
      <c r="O439" s="17"/>
    </row>
    <row r="440" ht="34" customHeight="1">
      <c r="A440" s="15" t="str">
        <v>DFS-500.20(c)(9)</v>
      </c>
      <c r="B440" s="15" t="str">
        <v>DFS</v>
      </c>
      <c r="C440" s="15" t="str">
        <v>D01</v>
      </c>
      <c r="D440" s="15" t="str">
        <v>500.20(c)(9)</v>
      </c>
      <c r="E440" s="15" t="str">
        <v>whether required, accurate and timely disclosures were made to affected consumers;</v>
      </c>
      <c r="F440" s="15" t="str">
        <v>Interpretation/administration</v>
      </c>
      <c r="G440" s="15" t="str">
        <v>Verify entity exemption and operative version; Q08</v>
      </c>
      <c r="H440" s="15" t="str">
        <v>D01</v>
      </c>
      <c r="I440" s="17" t="str">
        <v>Unresolved</v>
      </c>
      <c r="J440" s="17"/>
      <c r="K440" s="17"/>
      <c r="L440" s="17"/>
      <c r="M440" s="18"/>
      <c r="N440" s="17"/>
      <c r="O440" s="17"/>
    </row>
    <row r="441" ht="34" customHeight="1">
      <c r="A441" s="16" t="str">
        <v>DFS-500.20(c)(10)</v>
      </c>
      <c r="B441" s="16" t="str">
        <v>DFS</v>
      </c>
      <c r="C441" s="16" t="str">
        <v>D01</v>
      </c>
      <c r="D441" s="16" t="str">
        <v>500.20(c)(10)</v>
      </c>
      <c r="E441" s="16" t="str">
        <v>the gravity of the violations;</v>
      </c>
      <c r="F441" s="16" t="str">
        <v>Interpretation/administration</v>
      </c>
      <c r="G441" s="16" t="str">
        <v>Verify entity exemption and operative version; Q08</v>
      </c>
      <c r="H441" s="16" t="str">
        <v>D01</v>
      </c>
      <c r="I441" s="17" t="str">
        <v>Unresolved</v>
      </c>
      <c r="J441" s="17"/>
      <c r="K441" s="17"/>
      <c r="L441" s="17"/>
      <c r="M441" s="18"/>
      <c r="N441" s="17"/>
      <c r="O441" s="17"/>
    </row>
    <row r="442" ht="34" customHeight="1">
      <c r="A442" s="15" t="str">
        <v>DFS-500.20(c)(11)</v>
      </c>
      <c r="B442" s="15" t="str">
        <v>DFS</v>
      </c>
      <c r="C442" s="15" t="str">
        <v>D01</v>
      </c>
      <c r="D442" s="15" t="str">
        <v>500.20(c)(11)</v>
      </c>
      <c r="E442" s="15" t="str">
        <v>the number of violations and the length of time over which they occurred;</v>
      </c>
      <c r="F442" s="15" t="str">
        <v>Interpretation/administration</v>
      </c>
      <c r="G442" s="15" t="str">
        <v>Verify entity exemption and operative version; Q08</v>
      </c>
      <c r="H442" s="15" t="str">
        <v>D01</v>
      </c>
      <c r="I442" s="17" t="str">
        <v>Unresolved</v>
      </c>
      <c r="J442" s="17"/>
      <c r="K442" s="17"/>
      <c r="L442" s="17"/>
      <c r="M442" s="18"/>
      <c r="N442" s="17"/>
      <c r="O442" s="17"/>
    </row>
    <row r="443" ht="34" customHeight="1">
      <c r="A443" s="16" t="str">
        <v>DFS-500.20(c)(12)</v>
      </c>
      <c r="B443" s="16" t="str">
        <v>DFS</v>
      </c>
      <c r="C443" s="16" t="str">
        <v>D01</v>
      </c>
      <c r="D443" s="16" t="str">
        <v>500.20(c)(12)</v>
      </c>
      <c r="E443" s="16" t="str">
        <v>the extent, if any, to which the senior governing body participated therein;</v>
      </c>
      <c r="F443" s="16" t="str">
        <v>Interpretation/administration</v>
      </c>
      <c r="G443" s="16" t="str">
        <v>Verify entity exemption and operative version; Q08</v>
      </c>
      <c r="H443" s="16" t="str">
        <v>D01</v>
      </c>
      <c r="I443" s="17" t="str">
        <v>Unresolved</v>
      </c>
      <c r="J443" s="17"/>
      <c r="K443" s="17"/>
      <c r="L443" s="17"/>
      <c r="M443" s="18"/>
      <c r="N443" s="17"/>
      <c r="O443" s="17"/>
    </row>
    <row r="444" ht="34" customHeight="1">
      <c r="A444" s="15" t="str">
        <v>DFS-500.20(c)(13)</v>
      </c>
      <c r="B444" s="15" t="str">
        <v>DFS</v>
      </c>
      <c r="C444" s="15" t="str">
        <v>D01</v>
      </c>
      <c r="D444" s="15" t="str">
        <v>500.20(c)(13)</v>
      </c>
      <c r="E444" s="15" t="str">
        <v>any penalty or sanction imposed by any other regulatory agency;</v>
      </c>
      <c r="F444" s="15" t="str">
        <v>Interpretation/administration</v>
      </c>
      <c r="G444" s="15" t="str">
        <v>Verify entity exemption and operative version; Q08</v>
      </c>
      <c r="H444" s="15" t="str">
        <v>D01</v>
      </c>
      <c r="I444" s="17" t="str">
        <v>Unresolved</v>
      </c>
      <c r="J444" s="17"/>
      <c r="K444" s="17"/>
      <c r="L444" s="17"/>
      <c r="M444" s="18"/>
      <c r="N444" s="17"/>
      <c r="O444" s="17"/>
    </row>
    <row r="445" ht="34" customHeight="1">
      <c r="A445" s="16" t="str">
        <v>DFS-500.20(c)(14)</v>
      </c>
      <c r="B445" s="16" t="str">
        <v>DFS</v>
      </c>
      <c r="C445" s="16" t="str">
        <v>D01</v>
      </c>
      <c r="D445" s="16" t="str">
        <v>500.20(c)(14)</v>
      </c>
      <c r="E445" s="16" t="str">
        <v>the financial resources, net worth and annual business volume of the covered entity and its affiliates;</v>
      </c>
      <c r="F445" s="16" t="str">
        <v>Interpretation/administration</v>
      </c>
      <c r="G445" s="16" t="str">
        <v>Verify entity exemption and operative version; Q08</v>
      </c>
      <c r="H445" s="16" t="str">
        <v>D01</v>
      </c>
      <c r="I445" s="17" t="str">
        <v>Unresolved</v>
      </c>
      <c r="J445" s="17"/>
      <c r="K445" s="17"/>
      <c r="L445" s="17"/>
      <c r="M445" s="18"/>
      <c r="N445" s="17"/>
      <c r="O445" s="17"/>
    </row>
    <row r="446" ht="40" customHeight="1">
      <c r="A446" s="15" t="str">
        <v>DFS-500.20(c)(15)</v>
      </c>
      <c r="B446" s="15" t="str">
        <v>DFS</v>
      </c>
      <c r="C446" s="15" t="str">
        <v>D01</v>
      </c>
      <c r="D446" s="15" t="str">
        <v>500.20(c)(15)</v>
      </c>
      <c r="E446" s="15" t="str">
        <v>the extent to which the relevant policies and procedures of the company are consistent with nationally recognized cybersecurity frameworks, such as NIST; and</v>
      </c>
      <c r="F446" s="15" t="str">
        <v>Interpretation/administration</v>
      </c>
      <c r="G446" s="15" t="str">
        <v>Verify entity exemption and operative version; Q08</v>
      </c>
      <c r="H446" s="15" t="str">
        <v>D01</v>
      </c>
      <c r="I446" s="17" t="str">
        <v>Unresolved</v>
      </c>
      <c r="J446" s="17"/>
      <c r="K446" s="17"/>
      <c r="L446" s="17"/>
      <c r="M446" s="18"/>
      <c r="N446" s="17"/>
      <c r="O446" s="17"/>
    </row>
    <row r="447" ht="34" customHeight="1">
      <c r="A447" s="16" t="str">
        <v>DFS-500.20(c)(16)</v>
      </c>
      <c r="B447" s="16" t="str">
        <v>DFS</v>
      </c>
      <c r="C447" s="16" t="str">
        <v>D01</v>
      </c>
      <c r="D447" s="16" t="str">
        <v>500.20(c)(16)</v>
      </c>
      <c r="E447" s="16" t="str">
        <v>such other matters as justice and the public interest require.</v>
      </c>
      <c r="F447" s="16" t="str">
        <v>Interpretation/administration</v>
      </c>
      <c r="G447" s="16" t="str">
        <v>Verify entity exemption and operative version; Q08</v>
      </c>
      <c r="H447" s="16" t="str">
        <v>D01</v>
      </c>
      <c r="I447" s="17" t="str">
        <v>Unresolved</v>
      </c>
      <c r="J447" s="17"/>
      <c r="K447" s="17"/>
      <c r="L447" s="17"/>
      <c r="M447" s="18"/>
      <c r="N447" s="17"/>
      <c r="O447" s="17"/>
    </row>
    <row r="448" ht="55" customHeight="1">
      <c r="A448" s="15" t="str">
        <v>DFS-500.21(a)</v>
      </c>
      <c r="B448" s="15" t="str">
        <v>DFS</v>
      </c>
      <c r="C448" s="15" t="str">
        <v>D01</v>
      </c>
      <c r="D448" s="15" t="str">
        <v>500.21(a)</v>
      </c>
      <c r="E448" s="15" t="str">
        <v>This Part will be effective March 1, 2017. Covered entities will be required to annually prepare and submit to the superintendent a certification of compliance with New York State Department of Financial Services Cybersecurity Regulations under section 500.17(b) of this Part commencing February 15, 2018.</v>
      </c>
      <c r="F448" s="15" t="str">
        <v>Interpretation/administration</v>
      </c>
      <c r="G448" s="15" t="str">
        <v>Verify entity exemption and operative version; Q08</v>
      </c>
      <c r="H448" s="15" t="str">
        <v>D01</v>
      </c>
      <c r="I448" s="17" t="str">
        <v>Unresolved</v>
      </c>
      <c r="J448" s="17"/>
      <c r="K448" s="17"/>
      <c r="L448" s="17"/>
      <c r="M448" s="18"/>
      <c r="N448" s="17"/>
      <c r="O448" s="17"/>
    </row>
    <row r="449" ht="34" customHeight="1">
      <c r="A449" s="16" t="str">
        <v>DFS-500.21(b)</v>
      </c>
      <c r="B449" s="16" t="str">
        <v>DFS</v>
      </c>
      <c r="C449" s="16" t="str">
        <v>D01</v>
      </c>
      <c r="D449" s="16" t="str">
        <v>500.21(b)</v>
      </c>
      <c r="E449" s="16" t="str">
        <v>The second amendment to this Part shall become effective November 1, 2023.</v>
      </c>
      <c r="F449" s="16" t="str">
        <v>Interpretation/administration</v>
      </c>
      <c r="G449" s="16" t="str">
        <v>Verify entity exemption and operative version; Q08</v>
      </c>
      <c r="H449" s="16" t="str">
        <v>D01</v>
      </c>
      <c r="I449" s="17" t="str">
        <v>Unresolved</v>
      </c>
      <c r="J449" s="17"/>
      <c r="K449" s="17"/>
      <c r="L449" s="17"/>
      <c r="M449" s="18"/>
      <c r="N449" s="17"/>
      <c r="O449" s="17"/>
    </row>
    <row r="450" ht="34" customHeight="1">
      <c r="A450" s="15" t="str">
        <v>DFS-500.22</v>
      </c>
      <c r="B450" s="15" t="str">
        <v>DFS</v>
      </c>
      <c r="C450" s="15" t="str">
        <v>D01</v>
      </c>
      <c r="D450" s="15" t="str">
        <v>500.22</v>
      </c>
      <c r="E450" s="15" t="str">
        <v>Transitional periods.</v>
      </c>
      <c r="F450" s="15" t="str">
        <v>Section heading/context</v>
      </c>
      <c r="G450" s="15" t="str">
        <v>Verify entity exemption and operative version; Q08</v>
      </c>
      <c r="H450" s="15" t="str">
        <v>D01</v>
      </c>
      <c r="I450" s="17" t="str">
        <v>Unresolved</v>
      </c>
      <c r="J450" s="17"/>
      <c r="K450" s="17"/>
      <c r="L450" s="17"/>
      <c r="M450" s="18"/>
      <c r="N450" s="17"/>
      <c r="O450" s="17"/>
    </row>
    <row r="451" ht="40" customHeight="1">
      <c r="A451" s="16" t="str">
        <v>DFS-500.22(a)</v>
      </c>
      <c r="B451" s="16" t="str">
        <v>DFS</v>
      </c>
      <c r="C451" s="16" t="str">
        <v>D01</v>
      </c>
      <c r="D451" s="16" t="str">
        <v>500.22(a)</v>
      </c>
      <c r="E451" s="16" t="str">
        <v>Transitional period. Covered entities shall have 180 days from the effective date of this Part to comply with the requirements set forth in this Part, except as otherwise specified.</v>
      </c>
      <c r="F451" s="16" t="str">
        <v>Interpretation/administration</v>
      </c>
      <c r="G451" s="16" t="str">
        <v>Verify entity exemption and operative version; Q08</v>
      </c>
      <c r="H451" s="16" t="str">
        <v>D01</v>
      </c>
      <c r="I451" s="17" t="str">
        <v>Unresolved</v>
      </c>
      <c r="J451" s="17"/>
      <c r="K451" s="17"/>
      <c r="L451" s="17"/>
      <c r="M451" s="18"/>
      <c r="N451" s="17"/>
      <c r="O451" s="17"/>
    </row>
    <row r="452" ht="34" customHeight="1">
      <c r="A452" s="15" t="str">
        <v>DFS-500.22(b)</v>
      </c>
      <c r="B452" s="15" t="str">
        <v>DFS</v>
      </c>
      <c r="C452" s="15" t="str">
        <v>D01</v>
      </c>
      <c r="D452" s="15" t="str">
        <v>500.22(b)</v>
      </c>
      <c r="E452" s="15" t="str">
        <v>The following provisions shall include additional transitional periods. Covered entities shall have:</v>
      </c>
      <c r="F452" s="15" t="str">
        <v>Interpretation/administration</v>
      </c>
      <c r="G452" s="15" t="str">
        <v>Verify entity exemption and operative version; Q08</v>
      </c>
      <c r="H452" s="15" t="str">
        <v>D01</v>
      </c>
      <c r="I452" s="17" t="str">
        <v>Unresolved</v>
      </c>
      <c r="J452" s="17"/>
      <c r="K452" s="17"/>
      <c r="L452" s="17"/>
      <c r="M452" s="18"/>
      <c r="N452" s="17"/>
      <c r="O452" s="17"/>
    </row>
    <row r="453" ht="40" customHeight="1">
      <c r="A453" s="16" t="str">
        <v>DFS-500.22(b)(1)</v>
      </c>
      <c r="B453" s="16" t="str">
        <v>DFS</v>
      </c>
      <c r="C453" s="16" t="str">
        <v>D01</v>
      </c>
      <c r="D453" s="16" t="str">
        <v>500.22(b)(1)</v>
      </c>
      <c r="E453" s="16" t="str">
        <v>one year from the effective date of this Part to comply with the requirements of sections 500.4(b), 500.5, 500.9, 500.12 and 500.14(b) of this Part;</v>
      </c>
      <c r="F453" s="16" t="str">
        <v>Interpretation/administration</v>
      </c>
      <c r="G453" s="16" t="str">
        <v>Verify entity exemption and operative version; Q08</v>
      </c>
      <c r="H453" s="16" t="str">
        <v>D01</v>
      </c>
      <c r="I453" s="17" t="str">
        <v>Unresolved</v>
      </c>
      <c r="J453" s="17"/>
      <c r="K453" s="17"/>
      <c r="L453" s="17"/>
      <c r="M453" s="18"/>
      <c r="N453" s="17"/>
      <c r="O453" s="17"/>
    </row>
    <row r="454" ht="40" customHeight="1">
      <c r="A454" s="15" t="str">
        <v>DFS-500.22(b)(2)</v>
      </c>
      <c r="B454" s="15" t="str">
        <v>DFS</v>
      </c>
      <c r="C454" s="15" t="str">
        <v>D01</v>
      </c>
      <c r="D454" s="15" t="str">
        <v>500.22(b)(2)</v>
      </c>
      <c r="E454" s="15" t="str">
        <v>eighteen months from the effective date of this Part to comply with the requirements of sections 500.6, 500.8, 500.13, 500.14(a) and 500.15 of this Part;</v>
      </c>
      <c r="F454" s="15" t="str">
        <v>Interpretation/administration</v>
      </c>
      <c r="G454" s="15" t="str">
        <v>Verify entity exemption and operative version; Q08</v>
      </c>
      <c r="H454" s="15" t="str">
        <v>D01</v>
      </c>
      <c r="I454" s="17" t="str">
        <v>Unresolved</v>
      </c>
      <c r="J454" s="17"/>
      <c r="K454" s="17"/>
      <c r="L454" s="17"/>
      <c r="M454" s="18"/>
      <c r="N454" s="17"/>
      <c r="O454" s="17"/>
    </row>
    <row r="455" ht="40" customHeight="1">
      <c r="A455" s="16" t="str">
        <v>DFS-500.22(b)(3)</v>
      </c>
      <c r="B455" s="16" t="str">
        <v>DFS</v>
      </c>
      <c r="C455" s="16" t="str">
        <v>D01</v>
      </c>
      <c r="D455" s="16" t="str">
        <v>500.22(b)(3)</v>
      </c>
      <c r="E455" s="16" t="str">
        <v>two years from the effective date of this Part to comply with the requirements of section 500.11 of this Part.</v>
      </c>
      <c r="F455" s="16" t="str">
        <v>Interpretation/administration</v>
      </c>
      <c r="G455" s="16" t="str">
        <v>Verify entity exemption and operative version; Q08</v>
      </c>
      <c r="H455" s="16" t="str">
        <v>D01</v>
      </c>
      <c r="I455" s="17" t="str">
        <v>Unresolved</v>
      </c>
      <c r="J455" s="17"/>
      <c r="K455" s="17"/>
      <c r="L455" s="17"/>
      <c r="M455" s="18"/>
      <c r="N455" s="17"/>
      <c r="O455" s="17"/>
    </row>
    <row r="456" ht="55" customHeight="1">
      <c r="A456" s="15" t="str">
        <v>DFS-500.22(c)</v>
      </c>
      <c r="B456" s="15" t="str">
        <v>DFS</v>
      </c>
      <c r="C456" s="15" t="str">
        <v>D01</v>
      </c>
      <c r="D456" s="15" t="str">
        <v>500.22(c)</v>
      </c>
      <c r="E456" s="15" t="str">
        <v>Covered entities shall have 180 days from the effective date of the second amendment to this Part to comply with the new requirements set forth in the second amendment to this Part, except as otherwise specified in subdivisions (d) and (e) below.</v>
      </c>
      <c r="F456" s="15" t="str">
        <v>Interpretation/administration</v>
      </c>
      <c r="G456" s="15" t="str">
        <v>Verify entity exemption and operative version; Q08</v>
      </c>
      <c r="H456" s="15" t="str">
        <v>D01</v>
      </c>
      <c r="I456" s="17" t="str">
        <v>Unresolved</v>
      </c>
      <c r="J456" s="17"/>
      <c r="K456" s="17"/>
      <c r="L456" s="17"/>
      <c r="M456" s="18"/>
      <c r="N456" s="17"/>
      <c r="O456" s="17"/>
    </row>
    <row r="457" ht="34" customHeight="1">
      <c r="A457" s="16" t="str">
        <v>DFS-500.22(d)</v>
      </c>
      <c r="B457" s="16" t="str">
        <v>DFS</v>
      </c>
      <c r="C457" s="16" t="str">
        <v>D01</v>
      </c>
      <c r="D457" s="16" t="str">
        <v>500.22(d)</v>
      </c>
      <c r="E457" s="16" t="str">
        <v>The following provisions shall include different transitional periods. Covered entities shall have:</v>
      </c>
      <c r="F457" s="16" t="str">
        <v>Interpretation/administration</v>
      </c>
      <c r="G457" s="16" t="str">
        <v>Verify entity exemption and operative version; Q08</v>
      </c>
      <c r="H457" s="16" t="str">
        <v>D01</v>
      </c>
      <c r="I457" s="17" t="str">
        <v>Unresolved</v>
      </c>
      <c r="J457" s="17"/>
      <c r="K457" s="17"/>
      <c r="L457" s="17"/>
      <c r="M457" s="18"/>
      <c r="N457" s="17"/>
      <c r="O457" s="17"/>
    </row>
    <row r="458" ht="40" customHeight="1">
      <c r="A458" s="15" t="str">
        <v>DFS-500.22(d)(1)</v>
      </c>
      <c r="B458" s="15" t="str">
        <v>DFS</v>
      </c>
      <c r="C458" s="15" t="str">
        <v>D01</v>
      </c>
      <c r="D458" s="15" t="str">
        <v>500.22(d)(1)</v>
      </c>
      <c r="E458" s="15" t="str">
        <v>30 days from the effective date of the second amendment to this Part to comply with the new requirements specified in section 500.17 of this Part;</v>
      </c>
      <c r="F458" s="15" t="str">
        <v>Interpretation/administration</v>
      </c>
      <c r="G458" s="15" t="str">
        <v>Verify entity exemption and operative version; Q08</v>
      </c>
      <c r="H458" s="15" t="str">
        <v>D01</v>
      </c>
      <c r="I458" s="17" t="str">
        <v>Unresolved</v>
      </c>
      <c r="J458" s="17"/>
      <c r="K458" s="17"/>
      <c r="L458" s="17"/>
      <c r="M458" s="18"/>
      <c r="N458" s="17"/>
      <c r="O458" s="17"/>
    </row>
    <row r="459" ht="40" customHeight="1">
      <c r="A459" s="16" t="str">
        <v>DFS-500.22(d)(2)</v>
      </c>
      <c r="B459" s="16" t="str">
        <v>DFS</v>
      </c>
      <c r="C459" s="16" t="str">
        <v>D01</v>
      </c>
      <c r="D459" s="16" t="str">
        <v>500.22(d)(2)</v>
      </c>
      <c r="E459" s="16" t="str">
        <v>one year from the effective date of the second amendment to this Part to comply with the new requirements specified in sections 500.4, 500.15, 500.16 and 500.19(a) of this Part;</v>
      </c>
      <c r="F459" s="16" t="str">
        <v>Interpretation/administration</v>
      </c>
      <c r="G459" s="16" t="str">
        <v>Verify entity exemption and operative version; Q08</v>
      </c>
      <c r="H459" s="16" t="str">
        <v>D01</v>
      </c>
      <c r="I459" s="17" t="str">
        <v>Unresolved</v>
      </c>
      <c r="J459" s="17"/>
      <c r="K459" s="17"/>
      <c r="L459" s="17"/>
      <c r="M459" s="18"/>
      <c r="N459" s="17"/>
      <c r="O459" s="17"/>
    </row>
    <row r="460" ht="40" customHeight="1">
      <c r="A460" s="15" t="str">
        <v>DFS-500.22(d)(3)</v>
      </c>
      <c r="B460" s="15" t="str">
        <v>DFS</v>
      </c>
      <c r="C460" s="15" t="str">
        <v>D01</v>
      </c>
      <c r="D460" s="15" t="str">
        <v>500.22(d)(3)</v>
      </c>
      <c r="E460" s="15" t="str">
        <v>18 months from the effective date of the second amendment to this Part to comply with the new requirements specified in sections 500.5(a)(2), 500.7, 500.14(a)(2) and 500.14(b) of this Part; and</v>
      </c>
      <c r="F460" s="15" t="str">
        <v>Interpretation/administration</v>
      </c>
      <c r="G460" s="15" t="str">
        <v>Verify entity exemption and operative version; Q08</v>
      </c>
      <c r="H460" s="15" t="str">
        <v>D01</v>
      </c>
      <c r="I460" s="17" t="str">
        <v>Unresolved</v>
      </c>
      <c r="J460" s="17"/>
      <c r="K460" s="17"/>
      <c r="L460" s="17"/>
      <c r="M460" s="18"/>
      <c r="N460" s="17"/>
      <c r="O460" s="17"/>
    </row>
    <row r="461" ht="40" customHeight="1">
      <c r="A461" s="16" t="str">
        <v>DFS-500.22(d)(4)</v>
      </c>
      <c r="B461" s="16" t="str">
        <v>DFS</v>
      </c>
      <c r="C461" s="16" t="str">
        <v>D01</v>
      </c>
      <c r="D461" s="16" t="str">
        <v>500.22(d)(4)</v>
      </c>
      <c r="E461" s="16" t="str">
        <v>two years from the effective date of the second amendment to this Part to comply with the new requirements specified in sections 500.12 and 500.13(a) of this Part.</v>
      </c>
      <c r="F461" s="16" t="str">
        <v>Interpretation/administration</v>
      </c>
      <c r="G461" s="16" t="str">
        <v>Verify entity exemption and operative version; Q08</v>
      </c>
      <c r="H461" s="16" t="str">
        <v>D01</v>
      </c>
      <c r="I461" s="17" t="str">
        <v>Unresolved</v>
      </c>
      <c r="J461" s="17"/>
      <c r="K461" s="17"/>
      <c r="L461" s="17"/>
      <c r="M461" s="18"/>
      <c r="N461" s="17"/>
      <c r="O461" s="17"/>
    </row>
    <row r="462" ht="40" customHeight="1">
      <c r="A462" s="15" t="str">
        <v>DFS-500.22(e)</v>
      </c>
      <c r="B462" s="15" t="str">
        <v>DFS</v>
      </c>
      <c r="C462" s="15" t="str">
        <v>D01</v>
      </c>
      <c r="D462" s="15" t="str">
        <v>500.22(e)</v>
      </c>
      <c r="E462" s="15" t="str">
        <v>The new requirements specified in sections 500.19(e)-(h), 500.20, 500.21, 500.22 and 500.24 of this Part shall become effective November 1, 2023.</v>
      </c>
      <c r="F462" s="15" t="str">
        <v>Interpretation/administration</v>
      </c>
      <c r="G462" s="15" t="str">
        <v>Verify entity exemption and operative version; Q08</v>
      </c>
      <c r="H462" s="15" t="str">
        <v>D01</v>
      </c>
      <c r="I462" s="17" t="str">
        <v>Unresolved</v>
      </c>
      <c r="J462" s="17"/>
      <c r="K462" s="17"/>
      <c r="L462" s="17"/>
      <c r="M462" s="18"/>
      <c r="N462" s="17"/>
      <c r="O462" s="17"/>
    </row>
    <row r="463" ht="55" customHeight="1">
      <c r="A463" s="16" t="str">
        <v>DFS-500.23</v>
      </c>
      <c r="B463" s="16" t="str">
        <v>DFS</v>
      </c>
      <c r="C463" s="16" t="str">
        <v>D01</v>
      </c>
      <c r="D463" s="16" t="str">
        <v>500.23</v>
      </c>
      <c r="E463" s="16" t="str">
        <v>Severability. If any provision of this Part or the application thereof to any person or circumstance is adjudged invalid by a court of competent jurisdiction, such judgment shall not affect or impair the validity of the other provisions of this Part or the application thereof to other persons or circumstances.</v>
      </c>
      <c r="F463" s="16" t="str">
        <v>Interpretation/administration</v>
      </c>
      <c r="G463" s="16" t="str">
        <v>Verify entity exemption and operative version; Q08</v>
      </c>
      <c r="H463" s="16" t="str">
        <v>D01</v>
      </c>
      <c r="I463" s="17" t="str">
        <v>Unresolved</v>
      </c>
      <c r="J463" s="17"/>
      <c r="K463" s="17"/>
      <c r="L463" s="17"/>
      <c r="M463" s="18"/>
      <c r="N463" s="17"/>
      <c r="O463" s="17"/>
    </row>
    <row r="464" ht="34" customHeight="1">
      <c r="A464" s="15" t="str">
        <v>DFS-500.24</v>
      </c>
      <c r="B464" s="15" t="str">
        <v>DFS</v>
      </c>
      <c r="C464" s="15" t="str">
        <v>D01</v>
      </c>
      <c r="D464" s="15" t="str">
        <v>500.24</v>
      </c>
      <c r="E464" s="15" t="str">
        <v>Exemptions from electronic filing and submission requirements.</v>
      </c>
      <c r="F464" s="15" t="str">
        <v>Section heading/context</v>
      </c>
      <c r="G464" s="15" t="str">
        <v>Verify entity exemption and operative version; Q08</v>
      </c>
      <c r="H464" s="15" t="str">
        <v>D11</v>
      </c>
      <c r="I464" s="17" t="str">
        <v>Unresolved</v>
      </c>
      <c r="J464" s="17"/>
      <c r="K464" s="17"/>
      <c r="L464" s="17"/>
      <c r="M464" s="18"/>
      <c r="N464" s="17"/>
      <c r="O464" s="17"/>
    </row>
    <row r="465" ht="70" customHeight="1">
      <c r="A465" s="16" t="str">
        <v>DFS-500.24(a)</v>
      </c>
      <c r="B465" s="16" t="str">
        <v>DFS</v>
      </c>
      <c r="C465" s="16" t="str">
        <v>D01</v>
      </c>
      <c r="D465" s="16" t="str">
        <v>500.24(a)</v>
      </c>
      <c r="E465" s="16" t="str">
        <v>A filer required to make an electronic filing or a submission pursuant to this Part may apply to the superintendent for an exemption from the requirement that the filing or submission be electronic by submitting a written request to the superintendent for approval at least 30 days before the filer shall submit to the superintendent the particular filing or submission that is the subject of the request.</v>
      </c>
      <c r="F465" s="16" t="str">
        <v>Candidate duty; applicability unresolved</v>
      </c>
      <c r="G465" s="16" t="str">
        <v>Verify entity exemption and operative version; Q08</v>
      </c>
      <c r="H465" s="16" t="str">
        <v>D11</v>
      </c>
      <c r="I465" s="17" t="str">
        <v>Unresolved</v>
      </c>
      <c r="J465" s="17"/>
      <c r="K465" s="17"/>
      <c r="L465" s="17"/>
      <c r="M465" s="18"/>
      <c r="N465" s="17"/>
      <c r="O465" s="17"/>
    </row>
    <row r="466" ht="34" customHeight="1">
      <c r="A466" s="15" t="str">
        <v>DFS-500.24(b)</v>
      </c>
      <c r="B466" s="15" t="str">
        <v>DFS</v>
      </c>
      <c r="C466" s="15" t="str">
        <v>D01</v>
      </c>
      <c r="D466" s="15" t="str">
        <v>500.24(b)</v>
      </c>
      <c r="E466" s="15" t="str">
        <v>The request for an exemption shall:</v>
      </c>
      <c r="F466" s="15" t="str">
        <v>Candidate duty; applicability unresolved</v>
      </c>
      <c r="G466" s="15" t="str">
        <v>Verify entity exemption and operative version; Q08</v>
      </c>
      <c r="H466" s="15" t="str">
        <v>D11</v>
      </c>
      <c r="I466" s="17" t="str">
        <v>Unresolved</v>
      </c>
      <c r="J466" s="17"/>
      <c r="K466" s="17"/>
      <c r="L466" s="17"/>
      <c r="M466" s="18"/>
      <c r="N466" s="17"/>
      <c r="O466" s="17"/>
    </row>
    <row r="467" ht="40" customHeight="1">
      <c r="A467" s="16" t="str">
        <v>DFS-500.24(b)(1)</v>
      </c>
      <c r="B467" s="16" t="str">
        <v>DFS</v>
      </c>
      <c r="C467" s="16" t="str">
        <v>D01</v>
      </c>
      <c r="D467" s="16" t="str">
        <v>500.24(b)(1)</v>
      </c>
      <c r="E467" s="16" t="str">
        <v>set forth the filer’s DFS license number, NAIC number, Nationwide Multistate Licensing System number or institution number;</v>
      </c>
      <c r="F467" s="16" t="str">
        <v>Candidate duty; applicability unresolved</v>
      </c>
      <c r="G467" s="16" t="str">
        <v>Verify entity exemption and operative version; Q08</v>
      </c>
      <c r="H467" s="16" t="str">
        <v>D11</v>
      </c>
      <c r="I467" s="17" t="str">
        <v>Unresolved</v>
      </c>
      <c r="J467" s="17"/>
      <c r="K467" s="17"/>
      <c r="L467" s="17"/>
      <c r="M467" s="18"/>
      <c r="N467" s="17"/>
      <c r="O467" s="17"/>
    </row>
    <row r="468" ht="34" customHeight="1">
      <c r="A468" s="15" t="str">
        <v>DFS-500.24(b)(2)</v>
      </c>
      <c r="B468" s="15" t="str">
        <v>DFS</v>
      </c>
      <c r="C468" s="15" t="str">
        <v>D01</v>
      </c>
      <c r="D468" s="15" t="str">
        <v>500.24(b)(2)</v>
      </c>
      <c r="E468" s="15" t="str">
        <v>identify the specific filing or submission for which the filer is applying for the exemption;</v>
      </c>
      <c r="F468" s="15" t="str">
        <v>Candidate duty; applicability unresolved</v>
      </c>
      <c r="G468" s="15" t="str">
        <v>Verify entity exemption and operative version; Q08</v>
      </c>
      <c r="H468" s="15" t="str">
        <v>D11</v>
      </c>
      <c r="I468" s="17" t="str">
        <v>Unresolved</v>
      </c>
      <c r="J468" s="17"/>
      <c r="K468" s="17"/>
      <c r="L468" s="17"/>
      <c r="M468" s="18"/>
      <c r="N468" s="17"/>
      <c r="O468" s="17"/>
    </row>
    <row r="469" ht="55" customHeight="1">
      <c r="A469" s="16" t="str">
        <v>DFS-500.24(b)(3)</v>
      </c>
      <c r="B469" s="16" t="str">
        <v>DFS</v>
      </c>
      <c r="C469" s="16" t="str">
        <v>D01</v>
      </c>
      <c r="D469" s="16" t="str">
        <v>500.24(b)(3)</v>
      </c>
      <c r="E469" s="16" t="str">
        <v>specify whether the filer is making the request for an exemption based upon undue hardship, impracticability or good cause, and set forth a detailed explanation as to the reason that the superintendent should approve the request; and</v>
      </c>
      <c r="F469" s="16" t="str">
        <v>Candidate duty; applicability unresolved</v>
      </c>
      <c r="G469" s="16" t="str">
        <v>Verify entity exemption and operative version; Q08</v>
      </c>
      <c r="H469" s="16" t="str">
        <v>D11</v>
      </c>
      <c r="I469" s="17" t="str">
        <v>Unresolved</v>
      </c>
      <c r="J469" s="17"/>
      <c r="K469" s="17"/>
      <c r="L469" s="17"/>
      <c r="M469" s="18"/>
      <c r="N469" s="17"/>
      <c r="O469" s="17"/>
    </row>
    <row r="470" ht="40" customHeight="1">
      <c r="A470" s="15" t="str">
        <v>DFS-500.24(b)(4)</v>
      </c>
      <c r="B470" s="15" t="str">
        <v>DFS</v>
      </c>
      <c r="C470" s="15" t="str">
        <v>D01</v>
      </c>
      <c r="D470" s="15" t="str">
        <v>500.24(b)(4)</v>
      </c>
      <c r="E470" s="15" t="str">
        <v>specify whether the request for an exemption extends to future filings or submissions, in addition to the specific filing or submission identified in paragraph (2) of this subdivision.</v>
      </c>
      <c r="F470" s="15" t="str">
        <v>Candidate duty; applicability unresolved</v>
      </c>
      <c r="G470" s="15" t="str">
        <v>Verify entity exemption and operative version; Q08</v>
      </c>
      <c r="H470" s="15" t="str">
        <v>D11</v>
      </c>
      <c r="I470" s="17" t="str">
        <v>Unresolved</v>
      </c>
      <c r="J470" s="17"/>
      <c r="K470" s="17"/>
      <c r="L470" s="17"/>
      <c r="M470" s="18"/>
      <c r="N470" s="17"/>
      <c r="O470" s="17"/>
    </row>
    <row r="471" ht="40" customHeight="1">
      <c r="A471" s="16" t="str">
        <v>DFS-500.24(c)</v>
      </c>
      <c r="B471" s="16" t="str">
        <v>DFS</v>
      </c>
      <c r="C471" s="16" t="str">
        <v>D01</v>
      </c>
      <c r="D471" s="16" t="str">
        <v>500.24(c)</v>
      </c>
      <c r="E471" s="16" t="str">
        <v>The filer requesting an exemption shall submit, upon the superintendent’s request, any additional information necessary for the superintendent to evaluate the filer’s request for an exemption.</v>
      </c>
      <c r="F471" s="16" t="str">
        <v>Candidate duty; applicability unresolved</v>
      </c>
      <c r="G471" s="16" t="str">
        <v>Verify entity exemption and operative version; Q08</v>
      </c>
      <c r="H471" s="16" t="str">
        <v>D11</v>
      </c>
      <c r="I471" s="17" t="str">
        <v>Unresolved</v>
      </c>
      <c r="J471" s="17"/>
      <c r="K471" s="17"/>
      <c r="L471" s="17"/>
      <c r="M471" s="18"/>
      <c r="N471" s="17"/>
      <c r="O471" s="17"/>
    </row>
    <row r="472" ht="55" customHeight="1">
      <c r="A472" s="15" t="str">
        <v>DFS-500.24(d)</v>
      </c>
      <c r="B472" s="15" t="str">
        <v>DFS</v>
      </c>
      <c r="C472" s="15" t="str">
        <v>D01</v>
      </c>
      <c r="D472" s="15" t="str">
        <v>500.24(d)</v>
      </c>
      <c r="E472" s="15" t="str">
        <v>The filer shall be exempt from the electronic filing or submission requirement upon the superintendent’s written determination so exempting the filer, where the determination specifies the basis upon which the superintendent is granting the request and to which filings or submissions the exemption applies.</v>
      </c>
      <c r="F472" s="15" t="str">
        <v>Candidate duty; applicability unresolved</v>
      </c>
      <c r="G472" s="15" t="str">
        <v>Verify entity exemption and operative version; Q08</v>
      </c>
      <c r="H472" s="15" t="str">
        <v>D11</v>
      </c>
      <c r="I472" s="17" t="str">
        <v>Unresolved</v>
      </c>
      <c r="J472" s="17"/>
      <c r="K472" s="17"/>
      <c r="L472" s="17"/>
      <c r="M472" s="18"/>
      <c r="N472" s="17"/>
      <c r="O472" s="17"/>
    </row>
    <row r="473" ht="55" customHeight="1">
      <c r="A473" s="16" t="str">
        <v>DFS-500.24(e)</v>
      </c>
      <c r="B473" s="16" t="str">
        <v>DFS</v>
      </c>
      <c r="C473" s="16" t="str">
        <v>D01</v>
      </c>
      <c r="D473" s="16" t="str">
        <v>500.24(e)</v>
      </c>
      <c r="E473" s="16" t="str">
        <v>If the superintendent approves a filer’s request for an exemption from the electronic filing or submission requirement, then the filer shall make a filing or submission in a form and manner acceptable to the superintendent. Appendices A and B to 23 NYCRR 500 are hereby repealed.</v>
      </c>
      <c r="F473" s="16" t="str">
        <v>Candidate duty; applicability unresolved</v>
      </c>
      <c r="G473" s="16" t="str">
        <v>Verify entity exemption and operative version; Q08</v>
      </c>
      <c r="H473" s="16" t="str">
        <v>D11</v>
      </c>
      <c r="I473" s="17" t="str">
        <v>Unresolved</v>
      </c>
      <c r="J473" s="17"/>
      <c r="K473" s="17"/>
      <c r="L473" s="17"/>
      <c r="M473" s="18"/>
      <c r="N473" s="17"/>
      <c r="O473" s="17"/>
    </row>
  </sheetData>
  <mergeCells>
    <mergeCell ref="A1:F1"/>
    <mergeCell ref="A2:F2"/>
    <mergeCell ref="A3:B3"/>
  </mergeCells>
  <dataValidations count="1">
    <dataValidation type="list" sqref="I5:I473" showErrorMessage="1" errorStyle="stop" errorTitle="Choose a listed value" error="Use an exact listed value. Unresolved decisions remain open.">
      <formula1>"Unresolved,Applicable,Not applicable with basis"</formula1>
    </dataValidation>
  </dataValidations>
  <hyperlinks>
    <hyperlink ref="A3" location="'Sources'!A1" display="Open source register"/>
    <hyperlink ref="C5" location="'Sources'!A5" tooltip="Open first cited source; all source IDs remain in the cell"/>
    <hyperlink ref="C6" location="'Sources'!A5" tooltip="Open first cited source; all source IDs remain in the cell"/>
    <hyperlink ref="C7" location="'Sources'!A5" tooltip="Open first cited source; all source IDs remain in the cell"/>
    <hyperlink ref="C8" location="'Sources'!A5" tooltip="Open first cited source; all source IDs remain in the cell"/>
    <hyperlink ref="C9" location="'Sources'!A5" tooltip="Open first cited source; all source IDs remain in the cell"/>
    <hyperlink ref="C10" location="'Sources'!A5" tooltip="Open first cited source; all source IDs remain in the cell"/>
    <hyperlink ref="C11" location="'Sources'!A5" tooltip="Open first cited source; all source IDs remain in the cell"/>
    <hyperlink ref="C12" location="'Sources'!A5" tooltip="Open first cited source; all source IDs remain in the cell"/>
    <hyperlink ref="C13" location="'Sources'!A5" tooltip="Open first cited source; all source IDs remain in the cell"/>
    <hyperlink ref="C14" location="'Sources'!A5" tooltip="Open first cited source; all source IDs remain in the cell"/>
    <hyperlink ref="C15" location="'Sources'!A5" tooltip="Open first cited source; all source IDs remain in the cell"/>
    <hyperlink ref="C16" location="'Sources'!A5" tooltip="Open first cited source; all source IDs remain in the cell"/>
    <hyperlink ref="C17" location="'Sources'!A5" tooltip="Open first cited source; all source IDs remain in the cell"/>
    <hyperlink ref="C18" location="'Sources'!A5" tooltip="Open first cited source; all source IDs remain in the cell"/>
    <hyperlink ref="C19" location="'Sources'!A5" tooltip="Open first cited source; all source IDs remain in the cell"/>
    <hyperlink ref="C20" location="'Sources'!A5" tooltip="Open first cited source; all source IDs remain in the cell"/>
    <hyperlink ref="C21" location="'Sources'!A5" tooltip="Open first cited source; all source IDs remain in the cell"/>
    <hyperlink ref="C22" location="'Sources'!A5" tooltip="Open first cited source; all source IDs remain in the cell"/>
    <hyperlink ref="C23" location="'Sources'!A5" tooltip="Open first cited source; all source IDs remain in the cell"/>
    <hyperlink ref="C24" location="'Sources'!A5" tooltip="Open first cited source; all source IDs remain in the cell"/>
    <hyperlink ref="C25" location="'Sources'!A5" tooltip="Open first cited source; all source IDs remain in the cell"/>
    <hyperlink ref="C26" location="'Sources'!A5" tooltip="Open first cited source; all source IDs remain in the cell"/>
    <hyperlink ref="C27" location="'Sources'!A5" tooltip="Open first cited source; all source IDs remain in the cell"/>
    <hyperlink ref="C28" location="'Sources'!A5" tooltip="Open first cited source; all source IDs remain in the cell"/>
    <hyperlink ref="C29" location="'Sources'!A5" tooltip="Open first cited source; all source IDs remain in the cell"/>
    <hyperlink ref="C30" location="'Sources'!A5" tooltip="Open first cited source; all source IDs remain in the cell"/>
    <hyperlink ref="C31" location="'Sources'!A5" tooltip="Open first cited source; all source IDs remain in the cell"/>
    <hyperlink ref="C32" location="'Sources'!A5" tooltip="Open first cited source; all source IDs remain in the cell"/>
    <hyperlink ref="C33" location="'Sources'!A5" tooltip="Open first cited source; all source IDs remain in the cell"/>
    <hyperlink ref="C34" location="'Sources'!A5" tooltip="Open first cited source; all source IDs remain in the cell"/>
    <hyperlink ref="C35" location="'Sources'!A5" tooltip="Open first cited source; all source IDs remain in the cell"/>
    <hyperlink ref="C36" location="'Sources'!A5" tooltip="Open first cited source; all source IDs remain in the cell"/>
    <hyperlink ref="C37" location="'Sources'!A5" tooltip="Open first cited source; all source IDs remain in the cell"/>
    <hyperlink ref="C38" location="'Sources'!A5" tooltip="Open first cited source; all source IDs remain in the cell"/>
    <hyperlink ref="C39" location="'Sources'!A5" tooltip="Open first cited source; all source IDs remain in the cell"/>
    <hyperlink ref="C40" location="'Sources'!A5" tooltip="Open first cited source; all source IDs remain in the cell"/>
    <hyperlink ref="C41" location="'Sources'!A5" tooltip="Open first cited source; all source IDs remain in the cell"/>
    <hyperlink ref="C42" location="'Sources'!A5" tooltip="Open first cited source; all source IDs remain in the cell"/>
    <hyperlink ref="C43" location="'Sources'!A5" tooltip="Open first cited source; all source IDs remain in the cell"/>
    <hyperlink ref="C44" location="'Sources'!A5" tooltip="Open first cited source; all source IDs remain in the cell"/>
    <hyperlink ref="C45" location="'Sources'!A5" tooltip="Open first cited source; all source IDs remain in the cell"/>
    <hyperlink ref="C46" location="'Sources'!A5" tooltip="Open first cited source; all source IDs remain in the cell"/>
    <hyperlink ref="C47" location="'Sources'!A5" tooltip="Open first cited source; all source IDs remain in the cell"/>
    <hyperlink ref="C48" location="'Sources'!A5" tooltip="Open first cited source; all source IDs remain in the cell"/>
    <hyperlink ref="C49" location="'Sources'!A5" tooltip="Open first cited source; all source IDs remain in the cell"/>
    <hyperlink ref="C50" location="'Sources'!A5" tooltip="Open first cited source; all source IDs remain in the cell"/>
    <hyperlink ref="C51" location="'Sources'!A5" tooltip="Open first cited source; all source IDs remain in the cell"/>
    <hyperlink ref="C52" location="'Sources'!A5" tooltip="Open first cited source; all source IDs remain in the cell"/>
    <hyperlink ref="C53" location="'Sources'!A5" tooltip="Open first cited source; all source IDs remain in the cell"/>
    <hyperlink ref="C54" location="'Sources'!A5" tooltip="Open first cited source; all source IDs remain in the cell"/>
    <hyperlink ref="C55" location="'Sources'!A5" tooltip="Open first cited source; all source IDs remain in the cell"/>
    <hyperlink ref="C56" location="'Sources'!A5" tooltip="Open first cited source; all source IDs remain in the cell"/>
    <hyperlink ref="C57" location="'Sources'!A5" tooltip="Open first cited source; all source IDs remain in the cell"/>
    <hyperlink ref="C58" location="'Sources'!A5" tooltip="Open first cited source; all source IDs remain in the cell"/>
    <hyperlink ref="C59" location="'Sources'!A5" tooltip="Open first cited source; all source IDs remain in the cell"/>
    <hyperlink ref="C60" location="'Sources'!A5" tooltip="Open first cited source; all source IDs remain in the cell"/>
    <hyperlink ref="C61" location="'Sources'!A5" tooltip="Open first cited source; all source IDs remain in the cell"/>
    <hyperlink ref="C62" location="'Sources'!A5" tooltip="Open first cited source; all source IDs remain in the cell"/>
    <hyperlink ref="C63" location="'Sources'!A5" tooltip="Open first cited source; all source IDs remain in the cell"/>
    <hyperlink ref="C64" location="'Sources'!A5" tooltip="Open first cited source; all source IDs remain in the cell"/>
    <hyperlink ref="C65" location="'Sources'!A5" tooltip="Open first cited source; all source IDs remain in the cell"/>
    <hyperlink ref="C66" location="'Sources'!A5" tooltip="Open first cited source; all source IDs remain in the cell"/>
    <hyperlink ref="C67" location="'Sources'!A5" tooltip="Open first cited source; all source IDs remain in the cell"/>
    <hyperlink ref="C68" location="'Sources'!A5" tooltip="Open first cited source; all source IDs remain in the cell"/>
    <hyperlink ref="C69" location="'Sources'!A5" tooltip="Open first cited source; all source IDs remain in the cell"/>
    <hyperlink ref="C70" location="'Sources'!A5" tooltip="Open first cited source; all source IDs remain in the cell"/>
    <hyperlink ref="C71" location="'Sources'!A5" tooltip="Open first cited source; all source IDs remain in the cell"/>
    <hyperlink ref="C72" location="'Sources'!A5" tooltip="Open first cited source; all source IDs remain in the cell"/>
    <hyperlink ref="C73" location="'Sources'!A5" tooltip="Open first cited source; all source IDs remain in the cell"/>
    <hyperlink ref="C74" location="'Sources'!A5" tooltip="Open first cited source; all source IDs remain in the cell"/>
    <hyperlink ref="C75" location="'Sources'!A5" tooltip="Open first cited source; all source IDs remain in the cell"/>
    <hyperlink ref="C76" location="'Sources'!A5" tooltip="Open first cited source; all source IDs remain in the cell"/>
    <hyperlink ref="C77" location="'Sources'!A5" tooltip="Open first cited source; all source IDs remain in the cell"/>
    <hyperlink ref="C78" location="'Sources'!A5" tooltip="Open first cited source; all source IDs remain in the cell"/>
    <hyperlink ref="C79" location="'Sources'!A5" tooltip="Open first cited source; all source IDs remain in the cell"/>
    <hyperlink ref="C80" location="'Sources'!A5" tooltip="Open first cited source; all source IDs remain in the cell"/>
    <hyperlink ref="C81" location="'Sources'!A5" tooltip="Open first cited source; all source IDs remain in the cell"/>
    <hyperlink ref="C82" location="'Sources'!A5" tooltip="Open first cited source; all source IDs remain in the cell"/>
    <hyperlink ref="C83" location="'Sources'!A5" tooltip="Open first cited source; all source IDs remain in the cell"/>
    <hyperlink ref="C84" location="'Sources'!A5" tooltip="Open first cited source; all source IDs remain in the cell"/>
    <hyperlink ref="C85" location="'Sources'!A5" tooltip="Open first cited source; all source IDs remain in the cell"/>
    <hyperlink ref="C86" location="'Sources'!A5" tooltip="Open first cited source; all source IDs remain in the cell"/>
    <hyperlink ref="C87" location="'Sources'!A5" tooltip="Open first cited source; all source IDs remain in the cell"/>
    <hyperlink ref="C88" location="'Sources'!A5" tooltip="Open first cited source; all source IDs remain in the cell"/>
    <hyperlink ref="C89" location="'Sources'!A5" tooltip="Open first cited source; all source IDs remain in the cell"/>
    <hyperlink ref="C90" location="'Sources'!A5" tooltip="Open first cited source; all source IDs remain in the cell"/>
    <hyperlink ref="C91" location="'Sources'!A5" tooltip="Open first cited source; all source IDs remain in the cell"/>
    <hyperlink ref="C92" location="'Sources'!A5" tooltip="Open first cited source; all source IDs remain in the cell"/>
    <hyperlink ref="C93" location="'Sources'!A5" tooltip="Open first cited source; all source IDs remain in the cell"/>
    <hyperlink ref="C94" location="'Sources'!A5" tooltip="Open first cited source; all source IDs remain in the cell"/>
    <hyperlink ref="C95" location="'Sources'!A5" tooltip="Open first cited source; all source IDs remain in the cell"/>
    <hyperlink ref="C96" location="'Sources'!A5" tooltip="Open first cited source; all source IDs remain in the cell"/>
    <hyperlink ref="C97" location="'Sources'!A5" tooltip="Open first cited source; all source IDs remain in the cell"/>
    <hyperlink ref="C98" location="'Sources'!A5" tooltip="Open first cited source; all source IDs remain in the cell"/>
    <hyperlink ref="C99" location="'Sources'!A5" tooltip="Open first cited source; all source IDs remain in the cell"/>
    <hyperlink ref="C100" location="'Sources'!A5" tooltip="Open first cited source; all source IDs remain in the cell"/>
    <hyperlink ref="C101" location="'Sources'!A5" tooltip="Open first cited source; all source IDs remain in the cell"/>
    <hyperlink ref="C102" location="'Sources'!A5" tooltip="Open first cited source; all source IDs remain in the cell"/>
    <hyperlink ref="C103" location="'Sources'!A5" tooltip="Open first cited source; all source IDs remain in the cell"/>
    <hyperlink ref="C104" location="'Sources'!A5" tooltip="Open first cited source; all source IDs remain in the cell"/>
    <hyperlink ref="C105" location="'Sources'!A5" tooltip="Open first cited source; all source IDs remain in the cell"/>
    <hyperlink ref="C106" location="'Sources'!A5" tooltip="Open first cited source; all source IDs remain in the cell"/>
    <hyperlink ref="C107" location="'Sources'!A5" tooltip="Open first cited source; all source IDs remain in the cell"/>
    <hyperlink ref="C108" location="'Sources'!A5" tooltip="Open first cited source; all source IDs remain in the cell"/>
    <hyperlink ref="C109" location="'Sources'!A5" tooltip="Open first cited source; all source IDs remain in the cell"/>
    <hyperlink ref="C110" location="'Sources'!A5" tooltip="Open first cited source; all source IDs remain in the cell"/>
    <hyperlink ref="C111" location="'Sources'!A5" tooltip="Open first cited source; all source IDs remain in the cell"/>
    <hyperlink ref="C112" location="'Sources'!A5" tooltip="Open first cited source; all source IDs remain in the cell"/>
    <hyperlink ref="C113" location="'Sources'!A5" tooltip="Open first cited source; all source IDs remain in the cell"/>
    <hyperlink ref="C114" location="'Sources'!A5" tooltip="Open first cited source; all source IDs remain in the cell"/>
    <hyperlink ref="C115" location="'Sources'!A5" tooltip="Open first cited source; all source IDs remain in the cell"/>
    <hyperlink ref="C116" location="'Sources'!A5" tooltip="Open first cited source; all source IDs remain in the cell"/>
    <hyperlink ref="C117" location="'Sources'!A5" tooltip="Open first cited source; all source IDs remain in the cell"/>
    <hyperlink ref="C118" location="'Sources'!A5" tooltip="Open first cited source; all source IDs remain in the cell"/>
    <hyperlink ref="C119" location="'Sources'!A5" tooltip="Open first cited source; all source IDs remain in the cell"/>
    <hyperlink ref="C120" location="'Sources'!A5" tooltip="Open first cited source; all source IDs remain in the cell"/>
    <hyperlink ref="C121" location="'Sources'!A5" tooltip="Open first cited source; all source IDs remain in the cell"/>
    <hyperlink ref="C122" location="'Sources'!A5" tooltip="Open first cited source; all source IDs remain in the cell"/>
    <hyperlink ref="C123" location="'Sources'!A5" tooltip="Open first cited source; all source IDs remain in the cell"/>
    <hyperlink ref="C124" location="'Sources'!A5" tooltip="Open first cited source; all source IDs remain in the cell"/>
    <hyperlink ref="C125" location="'Sources'!A5" tooltip="Open first cited source; all source IDs remain in the cell"/>
    <hyperlink ref="C126" location="'Sources'!A5" tooltip="Open first cited source; all source IDs remain in the cell"/>
    <hyperlink ref="C127" location="'Sources'!A5" tooltip="Open first cited source; all source IDs remain in the cell"/>
    <hyperlink ref="C128" location="'Sources'!A5" tooltip="Open first cited source; all source IDs remain in the cell"/>
    <hyperlink ref="C129" location="'Sources'!A5" tooltip="Open first cited source; all source IDs remain in the cell"/>
    <hyperlink ref="C130" location="'Sources'!A5" tooltip="Open first cited source; all source IDs remain in the cell"/>
    <hyperlink ref="C131" location="'Sources'!A5" tooltip="Open first cited source; all source IDs remain in the cell"/>
    <hyperlink ref="C132" location="'Sources'!A5" tooltip="Open first cited source; all source IDs remain in the cell"/>
    <hyperlink ref="C133" location="'Sources'!A5" tooltip="Open first cited source; all source IDs remain in the cell"/>
    <hyperlink ref="C134" location="'Sources'!A5" tooltip="Open first cited source; all source IDs remain in the cell"/>
    <hyperlink ref="C135" location="'Sources'!A5" tooltip="Open first cited source; all source IDs remain in the cell"/>
    <hyperlink ref="C136" location="'Sources'!A5" tooltip="Open first cited source; all source IDs remain in the cell"/>
    <hyperlink ref="C137" location="'Sources'!A5" tooltip="Open first cited source; all source IDs remain in the cell"/>
    <hyperlink ref="C138" location="'Sources'!A5" tooltip="Open first cited source; all source IDs remain in the cell"/>
    <hyperlink ref="C139" location="'Sources'!A5" tooltip="Open first cited source; all source IDs remain in the cell"/>
    <hyperlink ref="C140" location="'Sources'!A5" tooltip="Open first cited source; all source IDs remain in the cell"/>
    <hyperlink ref="C141" location="'Sources'!A5" tooltip="Open first cited source; all source IDs remain in the cell"/>
    <hyperlink ref="C142" location="'Sources'!A5" tooltip="Open first cited source; all source IDs remain in the cell"/>
    <hyperlink ref="C143" location="'Sources'!A5" tooltip="Open first cited source; all source IDs remain in the cell"/>
    <hyperlink ref="C144" location="'Sources'!A5" tooltip="Open first cited source; all source IDs remain in the cell"/>
    <hyperlink ref="C145" location="'Sources'!A5" tooltip="Open first cited source; all source IDs remain in the cell"/>
    <hyperlink ref="C146" location="'Sources'!A5" tooltip="Open first cited source; all source IDs remain in the cell"/>
    <hyperlink ref="C147" location="'Sources'!A5" tooltip="Open first cited source; all source IDs remain in the cell"/>
    <hyperlink ref="C148" location="'Sources'!A5" tooltip="Open first cited source; all source IDs remain in the cell"/>
    <hyperlink ref="C149" location="'Sources'!A5" tooltip="Open first cited source; all source IDs remain in the cell"/>
    <hyperlink ref="C150" location="'Sources'!A5" tooltip="Open first cited source; all source IDs remain in the cell"/>
    <hyperlink ref="C151" location="'Sources'!A5" tooltip="Open first cited source; all source IDs remain in the cell"/>
    <hyperlink ref="C152" location="'Sources'!A5" tooltip="Open first cited source; all source IDs remain in the cell"/>
    <hyperlink ref="C153" location="'Sources'!A5" tooltip="Open first cited source; all source IDs remain in the cell"/>
    <hyperlink ref="C154" location="'Sources'!A5" tooltip="Open first cited source; all source IDs remain in the cell"/>
    <hyperlink ref="C155" location="'Sources'!A5" tooltip="Open first cited source; all source IDs remain in the cell"/>
    <hyperlink ref="C156" location="'Sources'!A5" tooltip="Open first cited source; all source IDs remain in the cell"/>
    <hyperlink ref="C157" location="'Sources'!A5" tooltip="Open first cited source; all source IDs remain in the cell"/>
    <hyperlink ref="C158" location="'Sources'!A5" tooltip="Open first cited source; all source IDs remain in the cell"/>
    <hyperlink ref="C159" location="'Sources'!A5" tooltip="Open first cited source; all source IDs remain in the cell"/>
    <hyperlink ref="C160" location="'Sources'!A5" tooltip="Open first cited source; all source IDs remain in the cell"/>
    <hyperlink ref="C161" location="'Sources'!A5" tooltip="Open first cited source; all source IDs remain in the cell"/>
    <hyperlink ref="C162" location="'Sources'!A5" tooltip="Open first cited source; all source IDs remain in the cell"/>
    <hyperlink ref="C163" location="'Sources'!A5" tooltip="Open first cited source; all source IDs remain in the cell"/>
    <hyperlink ref="C164" location="'Sources'!A5" tooltip="Open first cited source; all source IDs remain in the cell"/>
    <hyperlink ref="C165" location="'Sources'!A5" tooltip="Open first cited source; all source IDs remain in the cell"/>
    <hyperlink ref="C166" location="'Sources'!A5" tooltip="Open first cited source; all source IDs remain in the cell"/>
    <hyperlink ref="C167" location="'Sources'!A5" tooltip="Open first cited source; all source IDs remain in the cell"/>
    <hyperlink ref="C168" location="'Sources'!A5" tooltip="Open first cited source; all source IDs remain in the cell"/>
    <hyperlink ref="C169" location="'Sources'!A5" tooltip="Open first cited source; all source IDs remain in the cell"/>
    <hyperlink ref="C170" location="'Sources'!A5" tooltip="Open first cited source; all source IDs remain in the cell"/>
    <hyperlink ref="C171" location="'Sources'!A5" tooltip="Open first cited source; all source IDs remain in the cell"/>
    <hyperlink ref="C172" location="'Sources'!A5" tooltip="Open first cited source; all source IDs remain in the cell"/>
    <hyperlink ref="C173" location="'Sources'!A5" tooltip="Open first cited source; all source IDs remain in the cell"/>
    <hyperlink ref="C174" location="'Sources'!A5" tooltip="Open first cited source; all source IDs remain in the cell"/>
    <hyperlink ref="C175" location="'Sources'!A5" tooltip="Open first cited source; all source IDs remain in the cell"/>
    <hyperlink ref="C176" location="'Sources'!A5" tooltip="Open first cited source; all source IDs remain in the cell"/>
    <hyperlink ref="C177" location="'Sources'!A5" tooltip="Open first cited source; all source IDs remain in the cell"/>
    <hyperlink ref="C178" location="'Sources'!A5" tooltip="Open first cited source; all source IDs remain in the cell"/>
    <hyperlink ref="C179" location="'Sources'!A5" tooltip="Open first cited source; all source IDs remain in the cell"/>
    <hyperlink ref="C180" location="'Sources'!A5" tooltip="Open first cited source; all source IDs remain in the cell"/>
    <hyperlink ref="C181" location="'Sources'!A5" tooltip="Open first cited source; all source IDs remain in the cell"/>
    <hyperlink ref="C182" location="'Sources'!A5" tooltip="Open first cited source; all source IDs remain in the cell"/>
    <hyperlink ref="C183" location="'Sources'!A5" tooltip="Open first cited source; all source IDs remain in the cell"/>
    <hyperlink ref="C184" location="'Sources'!A5" tooltip="Open first cited source; all source IDs remain in the cell"/>
    <hyperlink ref="C185" location="'Sources'!A5" tooltip="Open first cited source; all source IDs remain in the cell"/>
    <hyperlink ref="C186" location="'Sources'!A5" tooltip="Open first cited source; all source IDs remain in the cell"/>
    <hyperlink ref="C187" location="'Sources'!A5" tooltip="Open first cited source; all source IDs remain in the cell"/>
    <hyperlink ref="C188" location="'Sources'!A5" tooltip="Open first cited source; all source IDs remain in the cell"/>
    <hyperlink ref="C189" location="'Sources'!A5" tooltip="Open first cited source; all source IDs remain in the cell"/>
    <hyperlink ref="C190" location="'Sources'!A5" tooltip="Open first cited source; all source IDs remain in the cell"/>
    <hyperlink ref="C191" location="'Sources'!A5" tooltip="Open first cited source; all source IDs remain in the cell"/>
    <hyperlink ref="C192" location="'Sources'!A5" tooltip="Open first cited source; all source IDs remain in the cell"/>
    <hyperlink ref="C193" location="'Sources'!A5" tooltip="Open first cited source; all source IDs remain in the cell"/>
    <hyperlink ref="C194" location="'Sources'!A5" tooltip="Open first cited source; all source IDs remain in the cell"/>
    <hyperlink ref="C195" location="'Sources'!A5" tooltip="Open first cited source; all source IDs remain in the cell"/>
    <hyperlink ref="C196" location="'Sources'!A5" tooltip="Open first cited source; all source IDs remain in the cell"/>
    <hyperlink ref="C197" location="'Sources'!A5" tooltip="Open first cited source; all source IDs remain in the cell"/>
    <hyperlink ref="C198" location="'Sources'!A5" tooltip="Open first cited source; all source IDs remain in the cell"/>
    <hyperlink ref="C199" location="'Sources'!A5" tooltip="Open first cited source; all source IDs remain in the cell"/>
    <hyperlink ref="C200" location="'Sources'!A5" tooltip="Open first cited source; all source IDs remain in the cell"/>
    <hyperlink ref="C201" location="'Sources'!A5" tooltip="Open first cited source; all source IDs remain in the cell"/>
    <hyperlink ref="C202" location="'Sources'!A5" tooltip="Open first cited source; all source IDs remain in the cell"/>
    <hyperlink ref="C203" location="'Sources'!A5" tooltip="Open first cited source; all source IDs remain in the cell"/>
    <hyperlink ref="C204" location="'Sources'!A5" tooltip="Open first cited source; all source IDs remain in the cell"/>
    <hyperlink ref="C205" location="'Sources'!A5" tooltip="Open first cited source; all source IDs remain in the cell"/>
    <hyperlink ref="C206" location="'Sources'!A5" tooltip="Open first cited source; all source IDs remain in the cell"/>
    <hyperlink ref="C207" location="'Sources'!A5" tooltip="Open first cited source; all source IDs remain in the cell"/>
    <hyperlink ref="C208" location="'Sources'!A5" tooltip="Open first cited source; all source IDs remain in the cell"/>
    <hyperlink ref="C209" location="'Sources'!A14" tooltip="Open first cited source; all source IDs remain in the cell"/>
    <hyperlink ref="C210" location="'Sources'!A14" tooltip="Open first cited source; all source IDs remain in the cell"/>
    <hyperlink ref="C211" location="'Sources'!A14" tooltip="Open first cited source; all source IDs remain in the cell"/>
    <hyperlink ref="C212" location="'Sources'!A14" tooltip="Open first cited source; all source IDs remain in the cell"/>
    <hyperlink ref="C213" location="'Sources'!A14" tooltip="Open first cited source; all source IDs remain in the cell"/>
    <hyperlink ref="C214" location="'Sources'!A14" tooltip="Open first cited source; all source IDs remain in the cell"/>
    <hyperlink ref="C215" location="'Sources'!A14" tooltip="Open first cited source; all source IDs remain in the cell"/>
    <hyperlink ref="C216" location="'Sources'!A14" tooltip="Open first cited source; all source IDs remain in the cell"/>
    <hyperlink ref="C217" location="'Sources'!A14" tooltip="Open first cited source; all source IDs remain in the cell"/>
    <hyperlink ref="C218" location="'Sources'!A14" tooltip="Open first cited source; all source IDs remain in the cell"/>
    <hyperlink ref="C219" location="'Sources'!A14" tooltip="Open first cited source; all source IDs remain in the cell"/>
    <hyperlink ref="C220" location="'Sources'!A14" tooltip="Open first cited source; all source IDs remain in the cell"/>
    <hyperlink ref="C221" location="'Sources'!A14" tooltip="Open first cited source; all source IDs remain in the cell"/>
    <hyperlink ref="C222" location="'Sources'!A14" tooltip="Open first cited source; all source IDs remain in the cell"/>
    <hyperlink ref="C223" location="'Sources'!A14" tooltip="Open first cited source; all source IDs remain in the cell"/>
    <hyperlink ref="C224" location="'Sources'!A14" tooltip="Open first cited source; all source IDs remain in the cell"/>
    <hyperlink ref="C225" location="'Sources'!A14" tooltip="Open first cited source; all source IDs remain in the cell"/>
    <hyperlink ref="C226" location="'Sources'!A14" tooltip="Open first cited source; all source IDs remain in the cell"/>
    <hyperlink ref="C227" location="'Sources'!A14" tooltip="Open first cited source; all source IDs remain in the cell"/>
    <hyperlink ref="C228" location="'Sources'!A14" tooltip="Open first cited source; all source IDs remain in the cell"/>
    <hyperlink ref="C229" location="'Sources'!A14" tooltip="Open first cited source; all source IDs remain in the cell"/>
    <hyperlink ref="C230" location="'Sources'!A14" tooltip="Open first cited source; all source IDs remain in the cell"/>
    <hyperlink ref="C231" location="'Sources'!A14" tooltip="Open first cited source; all source IDs remain in the cell"/>
    <hyperlink ref="C232" location="'Sources'!A14" tooltip="Open first cited source; all source IDs remain in the cell"/>
    <hyperlink ref="C233" location="'Sources'!A14" tooltip="Open first cited source; all source IDs remain in the cell"/>
    <hyperlink ref="C234" location="'Sources'!A14" tooltip="Open first cited source; all source IDs remain in the cell"/>
    <hyperlink ref="C235" location="'Sources'!A14" tooltip="Open first cited source; all source IDs remain in the cell"/>
    <hyperlink ref="C236" location="'Sources'!A14" tooltip="Open first cited source; all source IDs remain in the cell"/>
    <hyperlink ref="C237" location="'Sources'!A14" tooltip="Open first cited source; all source IDs remain in the cell"/>
    <hyperlink ref="C238" location="'Sources'!A14" tooltip="Open first cited source; all source IDs remain in the cell"/>
    <hyperlink ref="C239" location="'Sources'!A14" tooltip="Open first cited source; all source IDs remain in the cell"/>
    <hyperlink ref="C240" location="'Sources'!A14" tooltip="Open first cited source; all source IDs remain in the cell"/>
    <hyperlink ref="C241" location="'Sources'!A14" tooltip="Open first cited source; all source IDs remain in the cell"/>
    <hyperlink ref="C242" location="'Sources'!A14" tooltip="Open first cited source; all source IDs remain in the cell"/>
    <hyperlink ref="C243" location="'Sources'!A14" tooltip="Open first cited source; all source IDs remain in the cell"/>
    <hyperlink ref="C244" location="'Sources'!A14" tooltip="Open first cited source; all source IDs remain in the cell"/>
    <hyperlink ref="C245" location="'Sources'!A14" tooltip="Open first cited source; all source IDs remain in the cell"/>
    <hyperlink ref="C246" location="'Sources'!A14" tooltip="Open first cited source; all source IDs remain in the cell"/>
    <hyperlink ref="C247" location="'Sources'!A14" tooltip="Open first cited source; all source IDs remain in the cell"/>
    <hyperlink ref="C248" location="'Sources'!A14" tooltip="Open first cited source; all source IDs remain in the cell"/>
    <hyperlink ref="C249" location="'Sources'!A14" tooltip="Open first cited source; all source IDs remain in the cell"/>
    <hyperlink ref="C250" location="'Sources'!A14" tooltip="Open first cited source; all source IDs remain in the cell"/>
    <hyperlink ref="C251" location="'Sources'!A14" tooltip="Open first cited source; all source IDs remain in the cell"/>
    <hyperlink ref="C252" location="'Sources'!A14" tooltip="Open first cited source; all source IDs remain in the cell"/>
    <hyperlink ref="C253" location="'Sources'!A14" tooltip="Open first cited source; all source IDs remain in the cell"/>
    <hyperlink ref="C254" location="'Sources'!A14" tooltip="Open first cited source; all source IDs remain in the cell"/>
    <hyperlink ref="C255" location="'Sources'!A14" tooltip="Open first cited source; all source IDs remain in the cell"/>
    <hyperlink ref="C256" location="'Sources'!A14" tooltip="Open first cited source; all source IDs remain in the cell"/>
    <hyperlink ref="C257" location="'Sources'!A14" tooltip="Open first cited source; all source IDs remain in the cell"/>
    <hyperlink ref="C258" location="'Sources'!A14" tooltip="Open first cited source; all source IDs remain in the cell"/>
    <hyperlink ref="C259" location="'Sources'!A14" tooltip="Open first cited source; all source IDs remain in the cell"/>
    <hyperlink ref="C260" location="'Sources'!A14" tooltip="Open first cited source; all source IDs remain in the cell"/>
    <hyperlink ref="C261" location="'Sources'!A14" tooltip="Open first cited source; all source IDs remain in the cell"/>
    <hyperlink ref="C262" location="'Sources'!A14" tooltip="Open first cited source; all source IDs remain in the cell"/>
    <hyperlink ref="C263" location="'Sources'!A14" tooltip="Open first cited source; all source IDs remain in the cell"/>
    <hyperlink ref="C264" location="'Sources'!A14" tooltip="Open first cited source; all source IDs remain in the cell"/>
    <hyperlink ref="C265" location="'Sources'!A14" tooltip="Open first cited source; all source IDs remain in the cell"/>
    <hyperlink ref="C266" location="'Sources'!A14" tooltip="Open first cited source; all source IDs remain in the cell"/>
    <hyperlink ref="C267" location="'Sources'!A14" tooltip="Open first cited source; all source IDs remain in the cell"/>
    <hyperlink ref="C268" location="'Sources'!A14" tooltip="Open first cited source; all source IDs remain in the cell"/>
    <hyperlink ref="C269" location="'Sources'!A14" tooltip="Open first cited source; all source IDs remain in the cell"/>
    <hyperlink ref="C270" location="'Sources'!A14" tooltip="Open first cited source; all source IDs remain in the cell"/>
    <hyperlink ref="C271" location="'Sources'!A14" tooltip="Open first cited source; all source IDs remain in the cell"/>
    <hyperlink ref="C272" location="'Sources'!A14" tooltip="Open first cited source; all source IDs remain in the cell"/>
    <hyperlink ref="C273" location="'Sources'!A14" tooltip="Open first cited source; all source IDs remain in the cell"/>
    <hyperlink ref="C274" location="'Sources'!A14" tooltip="Open first cited source; all source IDs remain in the cell"/>
    <hyperlink ref="C275" location="'Sources'!A14" tooltip="Open first cited source; all source IDs remain in the cell"/>
    <hyperlink ref="C276" location="'Sources'!A14" tooltip="Open first cited source; all source IDs remain in the cell"/>
    <hyperlink ref="C277" location="'Sources'!A14" tooltip="Open first cited source; all source IDs remain in the cell"/>
    <hyperlink ref="C278" location="'Sources'!A14" tooltip="Open first cited source; all source IDs remain in the cell"/>
    <hyperlink ref="C279" location="'Sources'!A14" tooltip="Open first cited source; all source IDs remain in the cell"/>
    <hyperlink ref="C280" location="'Sources'!A14" tooltip="Open first cited source; all source IDs remain in the cell"/>
    <hyperlink ref="C281" location="'Sources'!A14" tooltip="Open first cited source; all source IDs remain in the cell"/>
    <hyperlink ref="C282" location="'Sources'!A14" tooltip="Open first cited source; all source IDs remain in the cell"/>
    <hyperlink ref="C283" location="'Sources'!A14" tooltip="Open first cited source; all source IDs remain in the cell"/>
    <hyperlink ref="C284" location="'Sources'!A14" tooltip="Open first cited source; all source IDs remain in the cell"/>
    <hyperlink ref="C285" location="'Sources'!A14" tooltip="Open first cited source; all source IDs remain in the cell"/>
    <hyperlink ref="C286" location="'Sources'!A14" tooltip="Open first cited source; all source IDs remain in the cell"/>
    <hyperlink ref="C287" location="'Sources'!A14" tooltip="Open first cited source; all source IDs remain in the cell"/>
    <hyperlink ref="C288" location="'Sources'!A14" tooltip="Open first cited source; all source IDs remain in the cell"/>
    <hyperlink ref="C289" location="'Sources'!A14" tooltip="Open first cited source; all source IDs remain in the cell"/>
    <hyperlink ref="C290" location="'Sources'!A14" tooltip="Open first cited source; all source IDs remain in the cell"/>
    <hyperlink ref="C291" location="'Sources'!A14" tooltip="Open first cited source; all source IDs remain in the cell"/>
    <hyperlink ref="C292" location="'Sources'!A14" tooltip="Open first cited source; all source IDs remain in the cell"/>
    <hyperlink ref="C293" location="'Sources'!A14" tooltip="Open first cited source; all source IDs remain in the cell"/>
    <hyperlink ref="C294" location="'Sources'!A14" tooltip="Open first cited source; all source IDs remain in the cell"/>
    <hyperlink ref="C295" location="'Sources'!A14" tooltip="Open first cited source; all source IDs remain in the cell"/>
    <hyperlink ref="C296" location="'Sources'!A14" tooltip="Open first cited source; all source IDs remain in the cell"/>
    <hyperlink ref="C297" location="'Sources'!A14" tooltip="Open first cited source; all source IDs remain in the cell"/>
    <hyperlink ref="C298" location="'Sources'!A14" tooltip="Open first cited source; all source IDs remain in the cell"/>
    <hyperlink ref="C299" location="'Sources'!A14" tooltip="Open first cited source; all source IDs remain in the cell"/>
    <hyperlink ref="C300" location="'Sources'!A14" tooltip="Open first cited source; all source IDs remain in the cell"/>
    <hyperlink ref="C301" location="'Sources'!A14" tooltip="Open first cited source; all source IDs remain in the cell"/>
    <hyperlink ref="C302" location="'Sources'!A14" tooltip="Open first cited source; all source IDs remain in the cell"/>
    <hyperlink ref="C303" location="'Sources'!A14" tooltip="Open first cited source; all source IDs remain in the cell"/>
    <hyperlink ref="C304" location="'Sources'!A14" tooltip="Open first cited source; all source IDs remain in the cell"/>
    <hyperlink ref="C305" location="'Sources'!A14" tooltip="Open first cited source; all source IDs remain in the cell"/>
    <hyperlink ref="C306" location="'Sources'!A14" tooltip="Open first cited source; all source IDs remain in the cell"/>
    <hyperlink ref="C307" location="'Sources'!A14" tooltip="Open first cited source; all source IDs remain in the cell"/>
    <hyperlink ref="C308" location="'Sources'!A14" tooltip="Open first cited source; all source IDs remain in the cell"/>
    <hyperlink ref="C309" location="'Sources'!A14" tooltip="Open first cited source; all source IDs remain in the cell"/>
    <hyperlink ref="C310" location="'Sources'!A14" tooltip="Open first cited source; all source IDs remain in the cell"/>
    <hyperlink ref="C311" location="'Sources'!A14" tooltip="Open first cited source; all source IDs remain in the cell"/>
    <hyperlink ref="C312" location="'Sources'!A14" tooltip="Open first cited source; all source IDs remain in the cell"/>
    <hyperlink ref="C313" location="'Sources'!A14" tooltip="Open first cited source; all source IDs remain in the cell"/>
    <hyperlink ref="C314" location="'Sources'!A14" tooltip="Open first cited source; all source IDs remain in the cell"/>
    <hyperlink ref="C315" location="'Sources'!A14" tooltip="Open first cited source; all source IDs remain in the cell"/>
    <hyperlink ref="C316" location="'Sources'!A14" tooltip="Open first cited source; all source IDs remain in the cell"/>
    <hyperlink ref="C317" location="'Sources'!A14" tooltip="Open first cited source; all source IDs remain in the cell"/>
    <hyperlink ref="C318" location="'Sources'!A14" tooltip="Open first cited source; all source IDs remain in the cell"/>
    <hyperlink ref="C319" location="'Sources'!A14" tooltip="Open first cited source; all source IDs remain in the cell"/>
    <hyperlink ref="C320" location="'Sources'!A14" tooltip="Open first cited source; all source IDs remain in the cell"/>
    <hyperlink ref="C321" location="'Sources'!A14" tooltip="Open first cited source; all source IDs remain in the cell"/>
    <hyperlink ref="C322" location="'Sources'!A14" tooltip="Open first cited source; all source IDs remain in the cell"/>
    <hyperlink ref="C323" location="'Sources'!A14" tooltip="Open first cited source; all source IDs remain in the cell"/>
    <hyperlink ref="C324" location="'Sources'!A14" tooltip="Open first cited source; all source IDs remain in the cell"/>
    <hyperlink ref="C325" location="'Sources'!A14" tooltip="Open first cited source; all source IDs remain in the cell"/>
    <hyperlink ref="C326" location="'Sources'!A14" tooltip="Open first cited source; all source IDs remain in the cell"/>
    <hyperlink ref="C327" location="'Sources'!A14" tooltip="Open first cited source; all source IDs remain in the cell"/>
    <hyperlink ref="C328" location="'Sources'!A14" tooltip="Open first cited source; all source IDs remain in the cell"/>
    <hyperlink ref="C329" location="'Sources'!A14" tooltip="Open first cited source; all source IDs remain in the cell"/>
    <hyperlink ref="C330" location="'Sources'!A14" tooltip="Open first cited source; all source IDs remain in the cell"/>
    <hyperlink ref="C331" location="'Sources'!A14" tooltip="Open first cited source; all source IDs remain in the cell"/>
    <hyperlink ref="C332" location="'Sources'!A14" tooltip="Open first cited source; all source IDs remain in the cell"/>
    <hyperlink ref="C333" location="'Sources'!A14" tooltip="Open first cited source; all source IDs remain in the cell"/>
    <hyperlink ref="C334" location="'Sources'!A14" tooltip="Open first cited source; all source IDs remain in the cell"/>
    <hyperlink ref="C335" location="'Sources'!A14" tooltip="Open first cited source; all source IDs remain in the cell"/>
    <hyperlink ref="C336" location="'Sources'!A14" tooltip="Open first cited source; all source IDs remain in the cell"/>
    <hyperlink ref="C337" location="'Sources'!A14" tooltip="Open first cited source; all source IDs remain in the cell"/>
    <hyperlink ref="C338" location="'Sources'!A14" tooltip="Open first cited source; all source IDs remain in the cell"/>
    <hyperlink ref="C339" location="'Sources'!A14" tooltip="Open first cited source; all source IDs remain in the cell"/>
    <hyperlink ref="C340" location="'Sources'!A14" tooltip="Open first cited source; all source IDs remain in the cell"/>
    <hyperlink ref="C341" location="'Sources'!A14" tooltip="Open first cited source; all source IDs remain in the cell"/>
    <hyperlink ref="C342" location="'Sources'!A14" tooltip="Open first cited source; all source IDs remain in the cell"/>
    <hyperlink ref="C343" location="'Sources'!A14" tooltip="Open first cited source; all source IDs remain in the cell"/>
    <hyperlink ref="C344" location="'Sources'!A14" tooltip="Open first cited source; all source IDs remain in the cell"/>
    <hyperlink ref="C345" location="'Sources'!A14" tooltip="Open first cited source; all source IDs remain in the cell"/>
    <hyperlink ref="C346" location="'Sources'!A14" tooltip="Open first cited source; all source IDs remain in the cell"/>
    <hyperlink ref="C347" location="'Sources'!A14" tooltip="Open first cited source; all source IDs remain in the cell"/>
    <hyperlink ref="C348" location="'Sources'!A14" tooltip="Open first cited source; all source IDs remain in the cell"/>
    <hyperlink ref="C349" location="'Sources'!A14" tooltip="Open first cited source; all source IDs remain in the cell"/>
    <hyperlink ref="C350" location="'Sources'!A14" tooltip="Open first cited source; all source IDs remain in the cell"/>
    <hyperlink ref="C351" location="'Sources'!A14" tooltip="Open first cited source; all source IDs remain in the cell"/>
    <hyperlink ref="C352" location="'Sources'!A14" tooltip="Open first cited source; all source IDs remain in the cell"/>
    <hyperlink ref="C353" location="'Sources'!A14" tooltip="Open first cited source; all source IDs remain in the cell"/>
    <hyperlink ref="C354" location="'Sources'!A14" tooltip="Open first cited source; all source IDs remain in the cell"/>
    <hyperlink ref="C355" location="'Sources'!A14" tooltip="Open first cited source; all source IDs remain in the cell"/>
    <hyperlink ref="C356" location="'Sources'!A14" tooltip="Open first cited source; all source IDs remain in the cell"/>
    <hyperlink ref="C357" location="'Sources'!A14" tooltip="Open first cited source; all source IDs remain in the cell"/>
    <hyperlink ref="C358" location="'Sources'!A14" tooltip="Open first cited source; all source IDs remain in the cell"/>
    <hyperlink ref="C359" location="'Sources'!A14" tooltip="Open first cited source; all source IDs remain in the cell"/>
    <hyperlink ref="C360" location="'Sources'!A14" tooltip="Open first cited source; all source IDs remain in the cell"/>
    <hyperlink ref="C361" location="'Sources'!A14" tooltip="Open first cited source; all source IDs remain in the cell"/>
    <hyperlink ref="C362" location="'Sources'!A14" tooltip="Open first cited source; all source IDs remain in the cell"/>
    <hyperlink ref="C363" location="'Sources'!A14" tooltip="Open first cited source; all source IDs remain in the cell"/>
    <hyperlink ref="C364" location="'Sources'!A14" tooltip="Open first cited source; all source IDs remain in the cell"/>
    <hyperlink ref="C365" location="'Sources'!A14" tooltip="Open first cited source; all source IDs remain in the cell"/>
    <hyperlink ref="C366" location="'Sources'!A14" tooltip="Open first cited source; all source IDs remain in the cell"/>
    <hyperlink ref="C367" location="'Sources'!A14" tooltip="Open first cited source; all source IDs remain in the cell"/>
    <hyperlink ref="C368" location="'Sources'!A14" tooltip="Open first cited source; all source IDs remain in the cell"/>
    <hyperlink ref="C369" location="'Sources'!A14" tooltip="Open first cited source; all source IDs remain in the cell"/>
    <hyperlink ref="C370" location="'Sources'!A14" tooltip="Open first cited source; all source IDs remain in the cell"/>
    <hyperlink ref="C371" location="'Sources'!A14" tooltip="Open first cited source; all source IDs remain in the cell"/>
    <hyperlink ref="C372" location="'Sources'!A14" tooltip="Open first cited source; all source IDs remain in the cell"/>
    <hyperlink ref="C373" location="'Sources'!A14" tooltip="Open first cited source; all source IDs remain in the cell"/>
    <hyperlink ref="C374" location="'Sources'!A14" tooltip="Open first cited source; all source IDs remain in the cell"/>
    <hyperlink ref="C375" location="'Sources'!A14" tooltip="Open first cited source; all source IDs remain in the cell"/>
    <hyperlink ref="C376" location="'Sources'!A14" tooltip="Open first cited source; all source IDs remain in the cell"/>
    <hyperlink ref="C377" location="'Sources'!A14" tooltip="Open first cited source; all source IDs remain in the cell"/>
    <hyperlink ref="C378" location="'Sources'!A14" tooltip="Open first cited source; all source IDs remain in the cell"/>
    <hyperlink ref="C379" location="'Sources'!A14" tooltip="Open first cited source; all source IDs remain in the cell"/>
    <hyperlink ref="C380" location="'Sources'!A14" tooltip="Open first cited source; all source IDs remain in the cell"/>
    <hyperlink ref="C381" location="'Sources'!A14" tooltip="Open first cited source; all source IDs remain in the cell"/>
    <hyperlink ref="C382" location="'Sources'!A14" tooltip="Open first cited source; all source IDs remain in the cell"/>
    <hyperlink ref="C383" location="'Sources'!A14" tooltip="Open first cited source; all source IDs remain in the cell"/>
    <hyperlink ref="C384" location="'Sources'!A14" tooltip="Open first cited source; all source IDs remain in the cell"/>
    <hyperlink ref="C385" location="'Sources'!A14" tooltip="Open first cited source; all source IDs remain in the cell"/>
    <hyperlink ref="C386" location="'Sources'!A14" tooltip="Open first cited source; all source IDs remain in the cell"/>
    <hyperlink ref="C387" location="'Sources'!A14" tooltip="Open first cited source; all source IDs remain in the cell"/>
    <hyperlink ref="C388" location="'Sources'!A14" tooltip="Open first cited source; all source IDs remain in the cell"/>
    <hyperlink ref="C389" location="'Sources'!A14" tooltip="Open first cited source; all source IDs remain in the cell"/>
    <hyperlink ref="C390" location="'Sources'!A14" tooltip="Open first cited source; all source IDs remain in the cell"/>
    <hyperlink ref="C391" location="'Sources'!A14" tooltip="Open first cited source; all source IDs remain in the cell"/>
    <hyperlink ref="C392" location="'Sources'!A14" tooltip="Open first cited source; all source IDs remain in the cell"/>
    <hyperlink ref="C393" location="'Sources'!A14" tooltip="Open first cited source; all source IDs remain in the cell"/>
    <hyperlink ref="C394" location="'Sources'!A14" tooltip="Open first cited source; all source IDs remain in the cell"/>
    <hyperlink ref="C395" location="'Sources'!A14" tooltip="Open first cited source; all source IDs remain in the cell"/>
    <hyperlink ref="C396" location="'Sources'!A14" tooltip="Open first cited source; all source IDs remain in the cell"/>
    <hyperlink ref="C397" location="'Sources'!A14" tooltip="Open first cited source; all source IDs remain in the cell"/>
    <hyperlink ref="C398" location="'Sources'!A14" tooltip="Open first cited source; all source IDs remain in the cell"/>
    <hyperlink ref="C399" location="'Sources'!A14" tooltip="Open first cited source; all source IDs remain in the cell"/>
    <hyperlink ref="C400" location="'Sources'!A14" tooltip="Open first cited source; all source IDs remain in the cell"/>
    <hyperlink ref="C401" location="'Sources'!A14" tooltip="Open first cited source; all source IDs remain in the cell"/>
    <hyperlink ref="C402" location="'Sources'!A14" tooltip="Open first cited source; all source IDs remain in the cell"/>
    <hyperlink ref="C403" location="'Sources'!A14" tooltip="Open first cited source; all source IDs remain in the cell"/>
    <hyperlink ref="C404" location="'Sources'!A14" tooltip="Open first cited source; all source IDs remain in the cell"/>
    <hyperlink ref="C405" location="'Sources'!A14" tooltip="Open first cited source; all source IDs remain in the cell"/>
    <hyperlink ref="C406" location="'Sources'!A14" tooltip="Open first cited source; all source IDs remain in the cell"/>
    <hyperlink ref="C407" location="'Sources'!A14" tooltip="Open first cited source; all source IDs remain in the cell"/>
    <hyperlink ref="C408" location="'Sources'!A14" tooltip="Open first cited source; all source IDs remain in the cell"/>
    <hyperlink ref="C409" location="'Sources'!A14" tooltip="Open first cited source; all source IDs remain in the cell"/>
    <hyperlink ref="C410" location="'Sources'!A14" tooltip="Open first cited source; all source IDs remain in the cell"/>
    <hyperlink ref="C411" location="'Sources'!A14" tooltip="Open first cited source; all source IDs remain in the cell"/>
    <hyperlink ref="C412" location="'Sources'!A14" tooltip="Open first cited source; all source IDs remain in the cell"/>
    <hyperlink ref="C413" location="'Sources'!A14" tooltip="Open first cited source; all source IDs remain in the cell"/>
    <hyperlink ref="C414" location="'Sources'!A14" tooltip="Open first cited source; all source IDs remain in the cell"/>
    <hyperlink ref="C415" location="'Sources'!A14" tooltip="Open first cited source; all source IDs remain in the cell"/>
    <hyperlink ref="C416" location="'Sources'!A14" tooltip="Open first cited source; all source IDs remain in the cell"/>
    <hyperlink ref="C417" location="'Sources'!A14" tooltip="Open first cited source; all source IDs remain in the cell"/>
    <hyperlink ref="C418" location="'Sources'!A14" tooltip="Open first cited source; all source IDs remain in the cell"/>
    <hyperlink ref="C419" location="'Sources'!A14" tooltip="Open first cited source; all source IDs remain in the cell"/>
    <hyperlink ref="C420" location="'Sources'!A14" tooltip="Open first cited source; all source IDs remain in the cell"/>
    <hyperlink ref="C421" location="'Sources'!A14" tooltip="Open first cited source; all source IDs remain in the cell"/>
    <hyperlink ref="C422" location="'Sources'!A14" tooltip="Open first cited source; all source IDs remain in the cell"/>
    <hyperlink ref="C423" location="'Sources'!A14" tooltip="Open first cited source; all source IDs remain in the cell"/>
    <hyperlink ref="C424" location="'Sources'!A14" tooltip="Open first cited source; all source IDs remain in the cell"/>
    <hyperlink ref="C425" location="'Sources'!A14" tooltip="Open first cited source; all source IDs remain in the cell"/>
    <hyperlink ref="C426" location="'Sources'!A14" tooltip="Open first cited source; all source IDs remain in the cell"/>
    <hyperlink ref="C427" location="'Sources'!A14" tooltip="Open first cited source; all source IDs remain in the cell"/>
    <hyperlink ref="C428" location="'Sources'!A14" tooltip="Open first cited source; all source IDs remain in the cell"/>
    <hyperlink ref="C429" location="'Sources'!A14" tooltip="Open first cited source; all source IDs remain in the cell"/>
    <hyperlink ref="C430" location="'Sources'!A14" tooltip="Open first cited source; all source IDs remain in the cell"/>
    <hyperlink ref="C431" location="'Sources'!A14" tooltip="Open first cited source; all source IDs remain in the cell"/>
    <hyperlink ref="C432" location="'Sources'!A14" tooltip="Open first cited source; all source IDs remain in the cell"/>
    <hyperlink ref="C433" location="'Sources'!A14" tooltip="Open first cited source; all source IDs remain in the cell"/>
    <hyperlink ref="C434" location="'Sources'!A14" tooltip="Open first cited source; all source IDs remain in the cell"/>
    <hyperlink ref="C435" location="'Sources'!A14" tooltip="Open first cited source; all source IDs remain in the cell"/>
    <hyperlink ref="C436" location="'Sources'!A14" tooltip="Open first cited source; all source IDs remain in the cell"/>
    <hyperlink ref="C437" location="'Sources'!A14" tooltip="Open first cited source; all source IDs remain in the cell"/>
    <hyperlink ref="C438" location="'Sources'!A14" tooltip="Open first cited source; all source IDs remain in the cell"/>
    <hyperlink ref="C439" location="'Sources'!A14" tooltip="Open first cited source; all source IDs remain in the cell"/>
    <hyperlink ref="C440" location="'Sources'!A14" tooltip="Open first cited source; all source IDs remain in the cell"/>
    <hyperlink ref="C441" location="'Sources'!A14" tooltip="Open first cited source; all source IDs remain in the cell"/>
    <hyperlink ref="C442" location="'Sources'!A14" tooltip="Open first cited source; all source IDs remain in the cell"/>
    <hyperlink ref="C443" location="'Sources'!A14" tooltip="Open first cited source; all source IDs remain in the cell"/>
    <hyperlink ref="C444" location="'Sources'!A14" tooltip="Open first cited source; all source IDs remain in the cell"/>
    <hyperlink ref="C445" location="'Sources'!A14" tooltip="Open first cited source; all source IDs remain in the cell"/>
    <hyperlink ref="C446" location="'Sources'!A14" tooltip="Open first cited source; all source IDs remain in the cell"/>
    <hyperlink ref="C447" location="'Sources'!A14" tooltip="Open first cited source; all source IDs remain in the cell"/>
    <hyperlink ref="C448" location="'Sources'!A14" tooltip="Open first cited source; all source IDs remain in the cell"/>
    <hyperlink ref="C449" location="'Sources'!A14" tooltip="Open first cited source; all source IDs remain in the cell"/>
    <hyperlink ref="C450" location="'Sources'!A14" tooltip="Open first cited source; all source IDs remain in the cell"/>
    <hyperlink ref="C451" location="'Sources'!A14" tooltip="Open first cited source; all source IDs remain in the cell"/>
    <hyperlink ref="C452" location="'Sources'!A14" tooltip="Open first cited source; all source IDs remain in the cell"/>
    <hyperlink ref="C453" location="'Sources'!A14" tooltip="Open first cited source; all source IDs remain in the cell"/>
    <hyperlink ref="C454" location="'Sources'!A14" tooltip="Open first cited source; all source IDs remain in the cell"/>
    <hyperlink ref="C455" location="'Sources'!A14" tooltip="Open first cited source; all source IDs remain in the cell"/>
    <hyperlink ref="C456" location="'Sources'!A14" tooltip="Open first cited source; all source IDs remain in the cell"/>
    <hyperlink ref="C457" location="'Sources'!A14" tooltip="Open first cited source; all source IDs remain in the cell"/>
    <hyperlink ref="C458" location="'Sources'!A14" tooltip="Open first cited source; all source IDs remain in the cell"/>
    <hyperlink ref="C459" location="'Sources'!A14" tooltip="Open first cited source; all source IDs remain in the cell"/>
    <hyperlink ref="C460" location="'Sources'!A14" tooltip="Open first cited source; all source IDs remain in the cell"/>
    <hyperlink ref="C461" location="'Sources'!A14" tooltip="Open first cited source; all source IDs remain in the cell"/>
    <hyperlink ref="C462" location="'Sources'!A14" tooltip="Open first cited source; all source IDs remain in the cell"/>
    <hyperlink ref="C463" location="'Sources'!A14" tooltip="Open first cited source; all source IDs remain in the cell"/>
    <hyperlink ref="C464" location="'Sources'!A14" tooltip="Open first cited source; all source IDs remain in the cell"/>
    <hyperlink ref="C465" location="'Sources'!A14" tooltip="Open first cited source; all source IDs remain in the cell"/>
    <hyperlink ref="C466" location="'Sources'!A14" tooltip="Open first cited source; all source IDs remain in the cell"/>
    <hyperlink ref="C467" location="'Sources'!A14" tooltip="Open first cited source; all source IDs remain in the cell"/>
    <hyperlink ref="C468" location="'Sources'!A14" tooltip="Open first cited source; all source IDs remain in the cell"/>
    <hyperlink ref="C469" location="'Sources'!A14" tooltip="Open first cited source; all source IDs remain in the cell"/>
    <hyperlink ref="C470" location="'Sources'!A14" tooltip="Open first cited source; all source IDs remain in the cell"/>
    <hyperlink ref="C471" location="'Sources'!A14" tooltip="Open first cited source; all source IDs remain in the cell"/>
    <hyperlink ref="C472" location="'Sources'!A14" tooltip="Open first cited source; all source IDs remain in the cell"/>
    <hyperlink ref="C473" location="'Sources'!A14" tooltip="Open first cited source; all source IDs remain in the cell"/>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7" manualBreakCount="7">
    <brk id="4" min="0" max="1048575" man="1"/>
    <brk id="5" min="0" max="1048575" man="1"/>
    <brk id="6" min="0" max="1048575" man="1"/>
    <brk id="8" min="0" max="1048575" man="1"/>
    <brk id="10" min="0" max="1048575" man="1"/>
    <brk id="12" min="0" max="1048575" man="1"/>
    <brk id="14" min="0" max="1048575" man="1"/>
  </colBreaks>
  <tableParts count="1">
    <tablePart r:id="R42de7cc223a24e13"/>
  </tableParts>
</worksheet>
</file>

<file path=xl/worksheets/sheet15.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8" hidden="0" customWidth="1"/>
    <col min="2" max="2" width="30" hidden="0" customWidth="1"/>
    <col min="3" max="3" width="35" hidden="0" customWidth="1"/>
    <col min="4" max="4" width="85" hidden="0" customWidth="1"/>
    <col min="5" max="5" width="35" hidden="0" customWidth="1"/>
    <col min="6" max="6" width="18" hidden="0" customWidth="1"/>
    <col min="7" max="7" width="85" hidden="0" customWidth="1"/>
    <col min="8" max="8" width="65" hidden="0" customWidth="1"/>
    <col min="9" max="9" width="70" hidden="0" customWidth="1"/>
  </cols>
  <sheetData>
    <row r="1" ht="32" customHeight="1">
      <c r="A1" s="6" t="str">
        <v>Scope decisions</v>
      </c>
      <c r="B1" s="6"/>
      <c r="C1" s="6"/>
      <c r="D1" s="6"/>
      <c r="E1" s="6"/>
      <c r="F1" s="6"/>
      <c r="G1" s="3"/>
      <c r="H1" s="3"/>
      <c r="I1" s="3"/>
    </row>
    <row r="2" ht="42" customHeight="1">
      <c r="A2" s="7" t="inlineStr">
        <is>
          <t xml:space="preserve">A selection proposes an engagement boundary. Retain deferred work and the actual accountable reviewer.</t>
        </is>
      </c>
      <c r="B2" s="7"/>
      <c r="C2" s="7"/>
      <c r="D2" s="7"/>
      <c r="E2" s="7"/>
      <c r="F2" s="7"/>
      <c r="G2" s="3"/>
      <c r="H2" s="3"/>
      <c r="I2" s="3"/>
    </row>
    <row r="3" ht="24" customHeight="1">
      <c r="A3" s="10" t="str">
        <v>Open source register</v>
      </c>
      <c r="B3" s="10"/>
      <c r="C3" s="3"/>
      <c r="D3" s="3"/>
      <c r="E3" s="3"/>
      <c r="F3" s="3"/>
      <c r="G3" s="3"/>
      <c r="H3" s="3"/>
      <c r="I3" s="3"/>
    </row>
    <row r="4" ht="34" customHeight="1">
      <c r="A4" s="14" t="str">
        <v>Scope ID</v>
      </c>
      <c r="B4" s="14" t="str">
        <v>Track/sector</v>
      </c>
      <c r="C4" s="14" t="str">
        <v>Disposition</v>
      </c>
      <c r="D4" s="14" t="str">
        <v>Reason</v>
      </c>
      <c r="E4" s="14" t="str">
        <v>Named reviewer</v>
      </c>
      <c r="F4" s="14" t="str">
        <v>Review date</v>
      </c>
      <c r="G4" s="14" t="str">
        <v>Declared facts/conflict</v>
      </c>
      <c r="H4" s="14" t="str">
        <v>Deferred tasks/tests</v>
      </c>
      <c r="I4" s="14" t="str">
        <v>Next action/owner</v>
      </c>
    </row>
    <row r="5" ht="34" customHeight="1">
      <c r="A5" s="16" t="str">
        <v>SC-01</v>
      </c>
      <c r="B5" s="16" t="str">
        <v>Core</v>
      </c>
      <c r="C5" s="17" t="str">
        <v>Review required</v>
      </c>
      <c r="D5" s="17"/>
      <c r="E5" s="17"/>
      <c r="F5" s="18"/>
      <c r="G5" s="17"/>
      <c r="H5" s="17"/>
      <c r="I5" s="17"/>
    </row>
    <row r="6" ht="34" customHeight="1">
      <c r="A6" s="15" t="str">
        <v>SC-02</v>
      </c>
      <c r="B6" s="15" t="str">
        <v>Privacy</v>
      </c>
      <c r="C6" s="17" t="str">
        <v>Review required</v>
      </c>
      <c r="D6" s="17"/>
      <c r="E6" s="17"/>
      <c r="F6" s="18"/>
      <c r="G6" s="17"/>
      <c r="H6" s="17"/>
      <c r="I6" s="17"/>
    </row>
    <row r="7" ht="34" customHeight="1">
      <c r="A7" s="16" t="str">
        <v>SC-03</v>
      </c>
      <c r="B7" s="16" t="str">
        <v>PSC</v>
      </c>
      <c r="C7" s="17" t="str">
        <v>Review required</v>
      </c>
      <c r="D7" s="17"/>
      <c r="E7" s="17"/>
      <c r="F7" s="18"/>
      <c r="G7" s="17"/>
      <c r="H7" s="17"/>
      <c r="I7" s="17"/>
    </row>
    <row r="8" ht="34" customHeight="1">
      <c r="A8" s="15" t="str">
        <v>SC-04</v>
      </c>
      <c r="B8" s="15" t="str">
        <v>DFS</v>
      </c>
      <c r="C8" s="17" t="str">
        <v>Review required</v>
      </c>
      <c r="D8" s="17"/>
      <c r="E8" s="17"/>
      <c r="F8" s="18"/>
      <c r="G8" s="17"/>
      <c r="H8" s="17"/>
      <c r="I8" s="17"/>
    </row>
  </sheetData>
  <mergeCells>
    <mergeCell ref="A1:F1"/>
    <mergeCell ref="A2:F2"/>
    <mergeCell ref="A3:B3"/>
  </mergeCells>
  <dataValidations count="1">
    <dataValidation type="list" sqref="C5:C8" showErrorMessage="1" errorStyle="stop" errorTitle="Choose a listed value" error="Use an exact listed value. Unresolved decisions remain open.">
      <formula1>"Review required,Included,Deferred with review"</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3" min="0" max="1048575" man="1"/>
    <brk id="5" min="0" max="1048575" man="1"/>
    <brk id="7" min="0" max="1048575" man="1"/>
    <brk id="8" min="0" max="1048575" man="1"/>
  </colBreaks>
  <tableParts count="1">
    <tablePart r:id="R8f84d374fd5c4872"/>
  </tableParts>
</worksheet>
</file>

<file path=xl/worksheets/sheet16.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25" hidden="0" customWidth="1"/>
    <col min="2" max="2" width="18" hidden="0" customWidth="1"/>
    <col min="3" max="3" width="105" hidden="0" customWidth="1"/>
    <col min="4" max="4" width="30" hidden="0" customWidth="1"/>
    <col min="5" max="5" width="45" hidden="0" customWidth="1"/>
    <col min="6" max="6" width="45" hidden="0" customWidth="1"/>
    <col min="7" max="7" width="45" hidden="0" customWidth="1"/>
    <col min="8" max="8" width="80" hidden="0" customWidth="1"/>
  </cols>
  <sheetData>
    <row r="1" ht="32" customHeight="1">
      <c r="A1" s="6" t="str">
        <v>Edition record</v>
      </c>
      <c r="B1" s="6"/>
      <c r="C1" s="6"/>
      <c r="D1" s="6"/>
      <c r="E1" s="6"/>
      <c r="F1" s="6"/>
      <c r="G1" s="3"/>
      <c r="H1" s="3"/>
    </row>
    <row r="2" ht="42" customHeight="1">
      <c r="A2" s="7" t="inlineStr">
        <is>
          <t xml:space="preserve">Record the workbook edition and each of your own project revisions.</t>
        </is>
      </c>
      <c r="B2" s="7"/>
      <c r="C2" s="7"/>
      <c r="D2" s="7"/>
      <c r="E2" s="7"/>
      <c r="F2" s="7"/>
      <c r="G2" s="3"/>
      <c r="H2" s="3"/>
    </row>
    <row r="3" ht="24" customHeight="1">
      <c r="A3" s="10" t="str">
        <v>Open source register</v>
      </c>
      <c r="B3" s="10"/>
      <c r="C3" s="3"/>
      <c r="D3" s="3"/>
      <c r="E3" s="3"/>
      <c r="F3" s="3"/>
      <c r="G3" s="3"/>
      <c r="H3" s="3"/>
    </row>
    <row r="4" ht="34" customHeight="1">
      <c r="A4" s="14" t="str">
        <v>Revision</v>
      </c>
      <c r="B4" s="14" t="str">
        <v>Date</v>
      </c>
      <c r="C4" s="14" t="str">
        <v>Change and scope</v>
      </c>
      <c r="D4" s="14" t="str">
        <v>Prepared by</v>
      </c>
      <c r="E4" s="14" t="str">
        <v>Technical reviewer/date</v>
      </c>
      <c r="F4" s="14" t="str">
        <v>Compliance reviewer/date</v>
      </c>
      <c r="G4" s="14" t="str">
        <v>Operating approval/date</v>
      </c>
      <c r="H4" s="14" t="str">
        <v>Controlled location</v>
      </c>
    </row>
    <row r="5" ht="40" customHeight="1">
      <c r="A5" s="16" t="inlineStr">
        <is>
          <t xml:space="preserve">2026-11-03</t>
        </is>
      </c>
      <c r="B5" s="17" t="inlineStr">
        <is>
          <t xml:space="preserve">2026-11-03</t>
        </is>
      </c>
      <c r="C5" s="17" t="inlineStr">
        <is>
          <t xml:space="preserve">Global Digital Forensics edition published November 3, 2026</t>
        </is>
      </c>
      <c r="D5" s="17" t="inlineStr">
        <is>
          <t xml:space="preserve">Global Digital Forensics</t>
        </is>
      </c>
      <c r="E5" s="17"/>
      <c r="F5" s="17"/>
      <c r="G5" s="17"/>
      <c r="H5" s="17"/>
    </row>
    <row r="6" ht="40" customHeight="1">
      <c r="A6" s="15"/>
      <c r="B6" s="17"/>
      <c r="C6" s="17"/>
      <c r="D6" s="17"/>
      <c r="E6" s="17"/>
      <c r="F6" s="17"/>
      <c r="G6" s="17"/>
      <c r="H6" s="17"/>
    </row>
    <row r="7" ht="40" customHeight="1">
      <c r="A7" s="16"/>
      <c r="B7" s="17"/>
      <c r="C7" s="17"/>
      <c r="D7" s="17"/>
      <c r="E7" s="17"/>
      <c r="F7" s="17"/>
      <c r="G7" s="17"/>
      <c r="H7" s="17"/>
    </row>
    <row r="8" ht="55" customHeight="1">
      <c r="A8" s="15"/>
      <c r="B8" s="17"/>
      <c r="C8" s="17"/>
      <c r="D8" s="17"/>
      <c r="E8" s="17"/>
      <c r="F8" s="17"/>
      <c r="G8" s="17"/>
      <c r="H8" s="17"/>
    </row>
  </sheetData>
  <mergeCells>
    <mergeCell ref="A1:F1"/>
    <mergeCell ref="A2:F2"/>
    <mergeCell ref="A3:B3"/>
  </mergeCell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2" min="0" max="1048575" man="1"/>
    <brk id="3" min="0" max="1048575" man="1"/>
    <brk id="6" min="0" max="1048575" man="1"/>
    <brk id="7" min="0" max="1048575" man="1"/>
  </colBreaks>
  <tableParts count="1">
    <tablePart r:id="R1ffd5817cda54da4"/>
  </tableParts>
</worksheet>
</file>

<file path=xl/worksheets/sheet17.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4" hidden="0" customWidth="1"/>
    <col min="2" max="2" width="24" hidden="0" customWidth="1"/>
    <col min="3" max="3" width="29" hidden="0" customWidth="1"/>
    <col min="4" max="4" width="42" hidden="0" customWidth="1"/>
    <col min="5" max="5" width="80" hidden="0" customWidth="1"/>
    <col min="6" max="6" width="70" hidden="0" customWidth="1"/>
    <col min="7" max="7" width="35" hidden="0" customWidth="1"/>
    <col min="8" max="8" width="75" hidden="0" customWidth="1"/>
    <col min="9" max="9" width="38" hidden="0" customWidth="1"/>
    <col min="10" max="10" width="30" hidden="0" customWidth="1"/>
    <col min="11" max="11" width="27" hidden="0" customWidth="1"/>
    <col min="12" max="12" width="24" hidden="0" customWidth="1"/>
    <col min="13" max="13" width="44" hidden="0" customWidth="1"/>
    <col min="14" max="14" width="65" hidden="0" customWidth="1"/>
    <col min="15" max="15" width="44" hidden="0" customWidth="1"/>
  </cols>
  <sheetData>
    <row r="1" ht="32" customHeight="1">
      <c r="A1" s="42" t="str">
        <v>Preparation</v>
      </c>
      <c r="B1" s="42"/>
      <c r="C1" s="42"/>
      <c r="D1" s="42"/>
      <c r="E1" s="42"/>
      <c r="F1" s="42"/>
      <c r="G1" s="47"/>
      <c r="H1" s="47"/>
      <c r="I1" s="47"/>
      <c r="J1" s="47"/>
      <c r="K1" s="47"/>
      <c r="L1" s="47"/>
      <c r="M1" s="47"/>
      <c r="N1" s="47"/>
      <c r="O1" s="47"/>
    </row>
    <row r="2" ht="42" customHeight="1">
      <c r="A2" s="43" t="inlineStr">
        <is>
          <t xml:space="preserve">START HERE Locate existing records; assign owners and project target dates. Located means available for review; examination follows. Keep sensitive records in your controlled repository. Project targets sit within the legal deadlines.</t>
        </is>
      </c>
      <c r="B2" s="43"/>
      <c r="C2" s="43"/>
      <c r="D2" s="43"/>
      <c r="E2" s="43"/>
      <c r="F2" s="43"/>
      <c r="G2" s="47"/>
      <c r="H2" s="47"/>
      <c r="I2" s="47"/>
      <c r="J2" s="47"/>
      <c r="K2" s="47"/>
      <c r="L2" s="47"/>
      <c r="M2" s="47"/>
      <c r="N2" s="47"/>
      <c r="O2" s="47"/>
    </row>
    <row r="3" ht="24" customHeight="1">
      <c r="A3" s="59" t="str">
        <v>Open source register</v>
      </c>
      <c r="B3" s="59"/>
      <c r="C3" s="47"/>
      <c r="D3" s="47"/>
      <c r="E3" s="47"/>
      <c r="F3" s="47"/>
      <c r="G3" s="47"/>
      <c r="H3" s="47"/>
      <c r="I3" s="47"/>
      <c r="J3" s="47"/>
      <c r="K3" s="47"/>
      <c r="L3" s="47"/>
      <c r="M3" s="47"/>
      <c r="N3" s="47"/>
      <c r="O3" s="47"/>
    </row>
    <row r="4" ht="34" customHeight="1">
      <c r="A4" s="60" t="str">
        <v>Item ID</v>
      </c>
      <c r="B4" s="60" t="str">
        <v>Stage</v>
      </c>
      <c r="C4" s="60" t="str">
        <v>Scope</v>
      </c>
      <c r="D4" s="60" t="str">
        <v>Information to gather</v>
      </c>
      <c r="E4" s="60" t="str">
        <v>What to locate</v>
      </c>
      <c r="F4" s="60" t="str">
        <v>Why GDF needs it</v>
      </c>
      <c r="G4" s="60" t="str">
        <v>Possible custodian</v>
      </c>
      <c r="H4" s="60" t="str">
        <v>Verification needed</v>
      </c>
      <c r="I4" s="60" t="str">
        <v>Source or workbook reference</v>
      </c>
      <c r="J4" s="60" t="str">
        <v>Record status</v>
      </c>
      <c r="K4" s="60" t="str">
        <v>Assigned owner</v>
      </c>
      <c r="L4" s="60" t="str">
        <v>Project target date</v>
      </c>
      <c r="M4" s="60" t="str">
        <v>Controlled record reference</v>
      </c>
      <c r="N4" s="60" t="str">
        <v>Question or exclusion reason</v>
      </c>
      <c r="O4" s="60" t="inlineStr">
        <is>
          <t xml:space="preserve">Follow up status</t>
        </is>
      </c>
    </row>
    <row r="5" ht="55" customHeight="1">
      <c r="A5" s="56" t="str">
        <v>P01</v>
      </c>
      <c r="B5" s="56" t="str">
        <v>Define scope</v>
      </c>
      <c r="C5" s="56" t="str">
        <v>All projects</v>
      </c>
      <c r="D5" s="56" t="str">
        <v>Audit purpose and review period</v>
      </c>
      <c r="E5" s="56" t="str">
        <v>Record the business question, intended audit period, requested report users, known external dates and proposed deliverables. Identify the source of each external date.</v>
      </c>
      <c r="F5" s="56" t="str">
        <v>GDF needs to agree what the work will examine and what conclusions the evidence can support.</v>
      </c>
      <c r="G5" s="56" t="str">
        <v>Audit sponsor / project manager</v>
      </c>
      <c r="H5" s="56" t="inlineStr">
        <is>
          <t xml:space="preserve">Agree the scope and criteria with GDF. Project targets sit within regulatory deadlines.</t>
        </is>
      </c>
      <c r="I5" s="56" t="str">
        <v>NIST SP 800-115; Work plan</v>
      </c>
      <c r="J5" s="48" t="str">
        <v>Not reviewed</v>
      </c>
      <c r="K5" s="48" t="str"/>
      <c r="L5" s="64" t="str"/>
      <c r="M5" s="48" t="str"/>
      <c r="N5" s="48" t="str"/>
      <c r="O5" s="56" t="str">
        <f>IF(OR(J5="Not reviewed",J5="Still needed",J5="Located for review",J5="Needs clarification",J5="Proposed not applicable"),IF(J5="Located for review",IF(AND(LEN(UPPER(TRIM(CLEAN(SUBSTITUTE(M5,CHAR(160)," ")))))&gt;0,LEFT(UPPER(TRIM(M5)),10)&lt;&gt;"UNRESOLVED",ISERROR(MATCH(UPPER(TRIM(CLEAN(SUBSTITUTE(M5,CHAR(160)," ")))),Start!$H$6:$H$22,0))),"Located for review","Reference missing or placeholder"),IF(J5="Proposed not applicable",IF(AND(LEN(UPPER(TRIM(CLEAN(SUBSTITUTE(N5,CHAR(160)," ")))))&gt;0,LEFT(UPPER(TRIM(N5)),10)&lt;&gt;"UNRESOLVED",ISERROR(MATCH(UPPER(TRIM(CLEAN(SUBSTITUTE(N5,CHAR(160)," ")))),Start!$H$6:$H$22,0))),"Proposed not applicable; review required","Reason missing or placeholder"),J5)),"Invalid status; review required")</f>
        <v>Not reviewed</v>
      </c>
    </row>
    <row r="6" ht="40" customHeight="1">
      <c r="A6" s="58" t="str">
        <v>P02</v>
      </c>
      <c r="B6" s="58" t="str">
        <v>Define scope</v>
      </c>
      <c r="C6" s="58" t="str">
        <v>All projects</v>
      </c>
      <c r="D6" s="58" t="str">
        <v>Legal entities and operating responsibility</v>
      </c>
      <c r="E6" s="58" t="str">
        <v>Locate the legal entity chart, ownership or charter records, affiliates, operating agreements and accountable operating roles.</v>
      </c>
      <c r="F6" s="58" t="str">
        <v>The operator, owner, license holder and data controller may have different duties and permission boundaries.</v>
      </c>
      <c r="G6" s="58" t="str">
        <v>Legal / corporate secretary / operating owner</v>
      </c>
      <c r="H6" s="58" t="inlineStr">
        <is>
          <t xml:space="preserve">Confirm which entity owns each obligation and can authorize access. A profile selection declares scope.</t>
        </is>
      </c>
      <c r="I6" s="58" t="str">
        <v>Applicability; Scope decisions</v>
      </c>
      <c r="J6" s="48" t="str">
        <v>Not reviewed</v>
      </c>
      <c r="K6" s="48" t="str"/>
      <c r="L6" s="64" t="str"/>
      <c r="M6" s="48" t="str"/>
      <c r="N6" s="48" t="str"/>
      <c r="O6" s="58" t="str">
        <f>IF(OR(J6="Not reviewed",J6="Still needed",J6="Located for review",J6="Needs clarification",J6="Proposed not applicable"),IF(J6="Located for review",IF(AND(LEN(UPPER(TRIM(CLEAN(SUBSTITUTE(M6,CHAR(160)," ")))))&gt;0,LEFT(UPPER(TRIM(M6)),10)&lt;&gt;"UNRESOLVED",ISERROR(MATCH(UPPER(TRIM(CLEAN(SUBSTITUTE(M6,CHAR(160)," ")))),Start!$H$6:$H$22,0))),"Located for review","Reference missing or placeholder"),IF(J6="Proposed not applicable",IF(AND(LEN(UPPER(TRIM(CLEAN(SUBSTITUTE(N6,CHAR(160)," ")))))&gt;0,LEFT(UPPER(TRIM(N6)),10)&lt;&gt;"UNRESOLVED",ISERROR(MATCH(UPPER(TRIM(CLEAN(SUBSTITUTE(N6,CHAR(160)," ")))),Start!$H$6:$H$22,0))),"Proposed not applicable; review required","Reason missing or placeholder"),J6)),"Invalid status; review required")</f>
        <v>Not reviewed</v>
      </c>
    </row>
    <row r="7" ht="55" customHeight="1">
      <c r="A7" s="56" t="str">
        <v>P03</v>
      </c>
      <c r="B7" s="56" t="str">
        <v>Define scope</v>
      </c>
      <c r="C7" s="56" t="str">
        <v>All projects</v>
      </c>
      <c r="D7" s="56" t="str">
        <v>Facilities and local jurisdictions</v>
      </c>
      <c r="E7" s="56" t="inlineStr">
        <is>
          <t xml:space="preserve">Prepare a controlled facility list with state, city/county, process, permit or license identifiers, public/private ownership and shared service dependencies. Keep detailed addresses in your controlled records.</t>
        </is>
      </c>
      <c r="F7" s="56" t="inlineStr">
        <is>
          <t xml:space="preserve">Map state and local duties by facility location.</t>
        </is>
      </c>
      <c r="G7" s="56" t="str">
        <v>Facilities / operations / compliance</v>
      </c>
      <c r="H7" s="56" t="str">
        <v>Reconcile every facility to its current regulator, permits, contracts and local instructions.</v>
      </c>
      <c r="I7" s="56" t="str">
        <v>Local duties; State research</v>
      </c>
      <c r="J7" s="48" t="str">
        <v>Not reviewed</v>
      </c>
      <c r="K7" s="48" t="str"/>
      <c r="L7" s="64" t="str"/>
      <c r="M7" s="48" t="str"/>
      <c r="N7" s="48" t="str"/>
      <c r="O7" s="56" t="str">
        <f>IF(OR(J7="Not reviewed",J7="Still needed",J7="Located for review",J7="Needs clarification",J7="Proposed not applicable"),IF(J7="Located for review",IF(AND(LEN(UPPER(TRIM(CLEAN(SUBSTITUTE(M7,CHAR(160)," ")))))&gt;0,LEFT(UPPER(TRIM(M7)),10)&lt;&gt;"UNRESOLVED",ISERROR(MATCH(UPPER(TRIM(CLEAN(SUBSTITUTE(M7,CHAR(160)," ")))),Start!$H$6:$H$22,0))),"Located for review","Reference missing or placeholder"),IF(J7="Proposed not applicable",IF(AND(LEN(UPPER(TRIM(CLEAN(SUBSTITUTE(N7,CHAR(160)," ")))))&gt;0,LEFT(UPPER(TRIM(N7)),10)&lt;&gt;"UNRESOLVED",ISERROR(MATCH(UPPER(TRIM(CLEAN(SUBSTITUTE(N7,CHAR(160)," ")))),Start!$H$6:$H$22,0))),"Proposed not applicable; review required","Reason missing or placeholder"),J7)),"Invalid status; review required")</f>
        <v>Not reviewed</v>
      </c>
    </row>
    <row r="8" ht="40" customHeight="1">
      <c r="A8" s="58" t="str">
        <v>P04</v>
      </c>
      <c r="B8" s="58" t="str">
        <v>Define scope</v>
      </c>
      <c r="C8" s="58" t="str">
        <v>All projects</v>
      </c>
      <c r="D8" s="58" t="str">
        <v>People needed for scoping</v>
      </c>
      <c r="E8" s="58" t="str">
        <v>Identify sponsor, security lead, operations lead, compliance/legal contact, evidence owners, vendor contacts and incident escalation roles.</v>
      </c>
      <c r="F8" s="58" t="str">
        <v>GDF needs accountable people to answer scope questions, approve evidence access and control field activity.</v>
      </c>
      <c r="G8" s="58" t="str">
        <v>Project manager</v>
      </c>
      <c r="H8" s="58" t="inlineStr">
        <is>
          <t xml:space="preserve">Confirm authority and availability. Record acceptance and approval in the decision record.</t>
        </is>
      </c>
      <c r="I8" s="58" t="str">
        <v>Work plan; Activity permits</v>
      </c>
      <c r="J8" s="48" t="str">
        <v>Not reviewed</v>
      </c>
      <c r="K8" s="48" t="str"/>
      <c r="L8" s="64" t="str"/>
      <c r="M8" s="48" t="str"/>
      <c r="N8" s="48" t="str"/>
      <c r="O8" s="58" t="str">
        <f>IF(OR(J8="Not reviewed",J8="Still needed",J8="Located for review",J8="Needs clarification",J8="Proposed not applicable"),IF(J8="Located for review",IF(AND(LEN(UPPER(TRIM(CLEAN(SUBSTITUTE(M8,CHAR(160)," ")))))&gt;0,LEFT(UPPER(TRIM(M8)),10)&lt;&gt;"UNRESOLVED",ISERROR(MATCH(UPPER(TRIM(CLEAN(SUBSTITUTE(M8,CHAR(160)," ")))),Start!$H$6:$H$22,0))),"Located for review","Reference missing or placeholder"),IF(J8="Proposed not applicable",IF(AND(LEN(UPPER(TRIM(CLEAN(SUBSTITUTE(N8,CHAR(160)," ")))))&gt;0,LEFT(UPPER(TRIM(N8)),10)&lt;&gt;"UNRESOLVED",ISERROR(MATCH(UPPER(TRIM(CLEAN(SUBSTITUTE(N8,CHAR(160)," ")))),Start!$H$6:$H$22,0))),"Proposed not applicable; review required","Reason missing or placeholder"),J8)),"Invalid status; review required")</f>
        <v>Not reviewed</v>
      </c>
    </row>
    <row r="9" ht="55" customHeight="1">
      <c r="A9" s="56" t="str">
        <v>P05</v>
      </c>
      <c r="B9" s="56" t="str">
        <v>Confirm criteria</v>
      </c>
      <c r="C9" s="56" t="str">
        <v>All projects</v>
      </c>
      <c r="D9" s="56" t="str">
        <v>Controlling requirements and correspondence</v>
      </c>
      <c r="E9" s="56" t="str">
        <v>Locate current laws/orders, applicable standard editions, permits, regulator letters, contracts, implementation plans, exemptions and previous filing receipts. Record effective dates and facility/entity scope.</v>
      </c>
      <c r="F9" s="56" t="inlineStr">
        <is>
          <t xml:space="preserve">Draw audit criteria from the governing instrument.</t>
        </is>
      </c>
      <c r="G9" s="56" t="str">
        <v>Compliance / legal / regulatory affairs</v>
      </c>
      <c r="H9" s="56" t="str">
        <v>Have the accountable compliance owner reconcile scope, current versions, transitions and unresolved interpretations.</v>
      </c>
      <c r="I9" s="56" t="str">
        <v>Sources; Applicability; Review log</v>
      </c>
      <c r="J9" s="48" t="str">
        <v>Not reviewed</v>
      </c>
      <c r="K9" s="48" t="str"/>
      <c r="L9" s="64" t="str"/>
      <c r="M9" s="48" t="str"/>
      <c r="N9" s="48" t="str"/>
      <c r="O9" s="56" t="str">
        <f>IF(OR(J9="Not reviewed",J9="Still needed",J9="Located for review",J9="Needs clarification",J9="Proposed not applicable"),IF(J9="Located for review",IF(AND(LEN(UPPER(TRIM(CLEAN(SUBSTITUTE(M9,CHAR(160)," ")))))&gt;0,LEFT(UPPER(TRIM(M9)),10)&lt;&gt;"UNRESOLVED",ISERROR(MATCH(UPPER(TRIM(CLEAN(SUBSTITUTE(M9,CHAR(160)," ")))),Start!$H$6:$H$22,0))),"Located for review","Reference missing or placeholder"),IF(J9="Proposed not applicable",IF(AND(LEN(UPPER(TRIM(CLEAN(SUBSTITUTE(N9,CHAR(160)," ")))))&gt;0,LEFT(UPPER(TRIM(N9)),10)&lt;&gt;"UNRESOLVED",ISERROR(MATCH(UPPER(TRIM(CLEAN(SUBSTITUTE(N9,CHAR(160)," ")))),Start!$H$6:$H$22,0))),"Proposed not applicable; review required","Reason missing or placeholder"),J9)),"Invalid status; review required")</f>
        <v>Not reviewed</v>
      </c>
    </row>
    <row r="10" ht="40" customHeight="1">
      <c r="A10" s="58" t="str">
        <v>P06</v>
      </c>
      <c r="B10" s="58" t="str">
        <v>Gather evidence</v>
      </c>
      <c r="C10" s="58" t="str">
        <v>All projects</v>
      </c>
      <c r="D10" s="58" t="str">
        <v>Previous audits and corrective actions</v>
      </c>
      <c r="E10" s="58" t="str">
        <v>Locate prior assessments, findings, accepted risks, remediation plans, completed retests and management or regulator responses for the proposed review period.</v>
      </c>
      <c r="F10" s="58" t="str">
        <v>Prior work helps identify open issues and distinguish a completed action from a verified correction.</v>
      </c>
      <c r="G10" s="58" t="str">
        <v>CISO / internal audit / risk manager</v>
      </c>
      <c r="H10" s="58" t="str">
        <v>Preserve dates, evidence references, unresolved exceptions and the actual approval history.</v>
      </c>
      <c r="I10" s="58" t="str">
        <v>Findings; Evidence; Handover</v>
      </c>
      <c r="J10" s="48" t="str">
        <v>Not reviewed</v>
      </c>
      <c r="K10" s="48" t="str"/>
      <c r="L10" s="64" t="str"/>
      <c r="M10" s="48" t="str"/>
      <c r="N10" s="48" t="str"/>
      <c r="O10" s="58" t="str">
        <f>IF(OR(J10="Not reviewed",J10="Still needed",J10="Located for review",J10="Needs clarification",J10="Proposed not applicable"),IF(J10="Located for review",IF(AND(LEN(UPPER(TRIM(CLEAN(SUBSTITUTE(M10,CHAR(160)," ")))))&gt;0,LEFT(UPPER(TRIM(M10)),10)&lt;&gt;"UNRESOLVED",ISERROR(MATCH(UPPER(TRIM(CLEAN(SUBSTITUTE(M10,CHAR(160)," ")))),Start!$H$6:$H$22,0))),"Located for review","Reference missing or placeholder"),IF(J10="Proposed not applicable",IF(AND(LEN(UPPER(TRIM(CLEAN(SUBSTITUTE(N10,CHAR(160)," ")))))&gt;0,LEFT(UPPER(TRIM(N10)),10)&lt;&gt;"UNRESOLVED",ISERROR(MATCH(UPPER(TRIM(CLEAN(SUBSTITUTE(N10,CHAR(160)," ")))),Start!$H$6:$H$22,0))),"Proposed not applicable; review required","Reason missing or placeholder"),J10)),"Invalid status; review required")</f>
        <v>Not reviewed</v>
      </c>
    </row>
    <row r="11" ht="55" customHeight="1">
      <c r="A11" s="56" t="str">
        <v>P07</v>
      </c>
      <c r="B11" s="56" t="str">
        <v>Gather evidence</v>
      </c>
      <c r="C11" s="56" t="str">
        <v>All projects</v>
      </c>
      <c r="D11" s="56" t="str">
        <v>Systems, data and process dependencies</v>
      </c>
      <c r="E11" s="56" t="inlineStr">
        <is>
          <t xml:space="preserve">Locate existing inventories, architecture/data flow diagrams, remote access paths, legacy device/vendor information and process consequences. Use existing approved records first.</t>
        </is>
      </c>
      <c r="F11" s="56" t="str">
        <v>GDF needs a defensible system boundary and an understanding of operational consequences before selecting methods.</v>
      </c>
      <c r="G11" s="56" t="str">
        <v>OT/IT engineering / asset owners</v>
      </c>
      <c r="H11" s="56" t="inlineStr">
        <is>
          <t xml:space="preserve">Confirm currency and missing assets. Complete this checklist from records, observation and interviews.</t>
        </is>
      </c>
      <c r="I11" s="56" t="str">
        <v>Assets; Data flows where supplied; NIST SP 800-82r3</v>
      </c>
      <c r="J11" s="48" t="str">
        <v>Not reviewed</v>
      </c>
      <c r="K11" s="48" t="str"/>
      <c r="L11" s="64" t="str"/>
      <c r="M11" s="48" t="str"/>
      <c r="N11" s="48" t="str"/>
      <c r="O11" s="56" t="str">
        <f>IF(OR(J11="Not reviewed",J11="Still needed",J11="Located for review",J11="Needs clarification",J11="Proposed not applicable"),IF(J11="Located for review",IF(AND(LEN(UPPER(TRIM(CLEAN(SUBSTITUTE(M11,CHAR(160)," ")))))&gt;0,LEFT(UPPER(TRIM(M11)),10)&lt;&gt;"UNRESOLVED",ISERROR(MATCH(UPPER(TRIM(CLEAN(SUBSTITUTE(M11,CHAR(160)," ")))),Start!$H$6:$H$22,0))),"Located for review","Reference missing or placeholder"),IF(J11="Proposed not applicable",IF(AND(LEN(UPPER(TRIM(CLEAN(SUBSTITUTE(N11,CHAR(160)," ")))))&gt;0,LEFT(UPPER(TRIM(N11)),10)&lt;&gt;"UNRESOLVED",ISERROR(MATCH(UPPER(TRIM(CLEAN(SUBSTITUTE(N11,CHAR(160)," ")))),Start!$H$6:$H$22,0))),"Proposed not applicable; review required","Reason missing or placeholder"),J11)),"Invalid status; review required")</f>
        <v>Not reviewed</v>
      </c>
    </row>
    <row r="12" ht="55" customHeight="1">
      <c r="A12" s="58" t="str">
        <v>P08</v>
      </c>
      <c r="B12" s="58" t="str">
        <v>Gather evidence</v>
      </c>
      <c r="C12" s="58" t="str">
        <v>All projects</v>
      </c>
      <c r="D12" s="58" t="str">
        <v>Evidence populations and access</v>
      </c>
      <c r="E12" s="58" t="inlineStr">
        <is>
          <t xml:space="preserve">Identify relevant systems/records, review period populations, collection permissions, time sources, custodians and proposed read only access. Record missing records and their source.</t>
        </is>
      </c>
      <c r="F12" s="58" t="str">
        <v>The population and access limits determine possible sampling and the strength of an audit conclusion.</v>
      </c>
      <c r="G12" s="58" t="str">
        <v>Security lead / system owners / records custodian</v>
      </c>
      <c r="H12" s="58" t="inlineStr">
        <is>
          <t xml:space="preserve">GDF and the evidence owner agree collection and sampling. Confirm evidence completeness against the population.</t>
        </is>
      </c>
      <c r="I12" s="58" t="str">
        <v>Evidence; Control checks / Control tests; NIST SP 800-115</v>
      </c>
      <c r="J12" s="48" t="str">
        <v>Not reviewed</v>
      </c>
      <c r="K12" s="48" t="str"/>
      <c r="L12" s="64" t="str"/>
      <c r="M12" s="48" t="str"/>
      <c r="N12" s="48" t="str"/>
      <c r="O12" s="58" t="str">
        <f>IF(OR(J12="Not reviewed",J12="Still needed",J12="Located for review",J12="Needs clarification",J12="Proposed not applicable"),IF(J12="Located for review",IF(AND(LEN(UPPER(TRIM(CLEAN(SUBSTITUTE(M12,CHAR(160)," ")))))&gt;0,LEFT(UPPER(TRIM(M12)),10)&lt;&gt;"UNRESOLVED",ISERROR(MATCH(UPPER(TRIM(CLEAN(SUBSTITUTE(M12,CHAR(160)," ")))),Start!$H$6:$H$22,0))),"Located for review","Reference missing or placeholder"),IF(J12="Proposed not applicable",IF(AND(LEN(UPPER(TRIM(CLEAN(SUBSTITUTE(N12,CHAR(160)," ")))))&gt;0,LEFT(UPPER(TRIM(N12)),10)&lt;&gt;"UNRESOLVED",ISERROR(MATCH(UPPER(TRIM(CLEAN(SUBSTITUTE(N12,CHAR(160)," ")))),Start!$H$6:$H$22,0))),"Proposed not applicable; review required","Reason missing or placeholder"),J12)),"Invalid status; review required")</f>
        <v>Not reviewed</v>
      </c>
    </row>
    <row r="13" ht="55" customHeight="1">
      <c r="A13" s="56" t="str">
        <v>P09</v>
      </c>
      <c r="B13" s="56" t="str">
        <v>Agree safe work</v>
      </c>
      <c r="C13" s="56" t="str">
        <v>All projects</v>
      </c>
      <c r="D13" s="56" t="str">
        <v>Operating permissions and stop conditions</v>
      </c>
      <c r="E13" s="56" t="str">
        <v>Locate operating constraints, vendor restrictions, maintenance windows, safety dependencies, proposed permitted methods, stop authority and rollback/recovery arrangements.</v>
      </c>
      <c r="F13" s="56" t="str">
        <v>Unapproved testing can disrupt treatment, production, transport or energy operations.</v>
      </c>
      <c r="G13" s="56" t="str">
        <v>Operating owner / safety lead / engineering</v>
      </c>
      <c r="H13" s="56" t="inlineStr">
        <is>
          <t xml:space="preserve">Confirm written permission and safe methods before affected field activity. The operating owner grants testing permission.</t>
        </is>
      </c>
      <c r="I13" s="56" t="str">
        <v>Activity permits; NIST SP 800-82r3</v>
      </c>
      <c r="J13" s="48" t="str">
        <v>Not reviewed</v>
      </c>
      <c r="K13" s="48" t="str"/>
      <c r="L13" s="64" t="str"/>
      <c r="M13" s="48" t="str"/>
      <c r="N13" s="48" t="str"/>
      <c r="O13" s="56" t="str">
        <f>IF(OR(J13="Not reviewed",J13="Still needed",J13="Located for review",J13="Needs clarification",J13="Proposed not applicable"),IF(J13="Located for review",IF(AND(LEN(UPPER(TRIM(CLEAN(SUBSTITUTE(M13,CHAR(160)," ")))))&gt;0,LEFT(UPPER(TRIM(M13)),10)&lt;&gt;"UNRESOLVED",ISERROR(MATCH(UPPER(TRIM(CLEAN(SUBSTITUTE(M13,CHAR(160)," ")))),Start!$H$6:$H$22,0))),"Located for review","Reference missing or placeholder"),IF(J13="Proposed not applicable",IF(AND(LEN(UPPER(TRIM(CLEAN(SUBSTITUTE(N13,CHAR(160)," ")))))&gt;0,LEFT(UPPER(TRIM(N13)),10)&lt;&gt;"UNRESOLVED",ISERROR(MATCH(UPPER(TRIM(CLEAN(SUBSTITUTE(N13,CHAR(160)," ")))),Start!$H$6:$H$22,0))),"Proposed not applicable; review required","Reason missing or placeholder"),J13)),"Invalid status; review required")</f>
        <v>Not reviewed</v>
      </c>
    </row>
    <row r="14" ht="40" customHeight="1">
      <c r="A14" s="58" t="str">
        <v>P10</v>
      </c>
      <c r="B14" s="58" t="str">
        <v>Gather evidence</v>
      </c>
      <c r="C14" s="58" t="str">
        <v>All projects</v>
      </c>
      <c r="D14" s="58" t="str">
        <v>Incident response and recovery records</v>
      </c>
      <c r="E14" s="58" t="inlineStr">
        <is>
          <t xml:space="preserve">Locate current response/recovery plans, notification contacts, recent exercise records, actual restore test records and known continuity limitations.</t>
        </is>
      </c>
      <c r="F14" s="58" t="str">
        <v>A documented plan and demonstrated recovery are different evidence.</v>
      </c>
      <c r="G14" s="58" t="str">
        <v>Incident lead / operations / continuity owner</v>
      </c>
      <c r="H14" s="58" t="inlineStr">
        <is>
          <t xml:space="preserve">Keep actual events, tabletop exercises and technical restore tests distinguishable. Fill this list from records, drawings and interviews.</t>
        </is>
      </c>
      <c r="I14" s="58" t="str">
        <v>Notifications / Notices; Recurring duties</v>
      </c>
      <c r="J14" s="48" t="str">
        <v>Not reviewed</v>
      </c>
      <c r="K14" s="48" t="str"/>
      <c r="L14" s="64" t="str"/>
      <c r="M14" s="48" t="str"/>
      <c r="N14" s="48" t="str"/>
      <c r="O14" s="58" t="str">
        <f>IF(OR(J14="Not reviewed",J14="Still needed",J14="Located for review",J14="Needs clarification",J14="Proposed not applicable"),IF(J14="Located for review",IF(AND(LEN(UPPER(TRIM(CLEAN(SUBSTITUTE(M14,CHAR(160)," ")))))&gt;0,LEFT(UPPER(TRIM(M14)),10)&lt;&gt;"UNRESOLVED",ISERROR(MATCH(UPPER(TRIM(CLEAN(SUBSTITUTE(M14,CHAR(160)," ")))),Start!$H$6:$H$22,0))),"Located for review","Reference missing or placeholder"),IF(J14="Proposed not applicable",IF(AND(LEN(UPPER(TRIM(CLEAN(SUBSTITUTE(N14,CHAR(160)," ")))))&gt;0,LEFT(UPPER(TRIM(N14)),10)&lt;&gt;"UNRESOLVED",ISERROR(MATCH(UPPER(TRIM(CLEAN(SUBSTITUTE(N14,CHAR(160)," ")))),Start!$H$6:$H$22,0))),"Proposed not applicable; review required","Reason missing or placeholder"),J14)),"Invalid status; review required")</f>
        <v>Not reviewed</v>
      </c>
    </row>
    <row r="15" ht="40" customHeight="1">
      <c r="A15" s="56" t="str">
        <v>P11</v>
      </c>
      <c r="B15" s="56" t="str">
        <v>Gather evidence</v>
      </c>
      <c r="C15" s="56" t="str">
        <v>All projects</v>
      </c>
      <c r="D15" s="56" t="str">
        <v>Suppliers and shared services</v>
      </c>
      <c r="E15" s="56" t="inlineStr">
        <is>
          <t xml:space="preserve">Locate operating/support agreements, vendor remote access responsibilities, data sharing terms and relevant security/notification commitments.</t>
        </is>
      </c>
      <c r="F15" s="56" t="inlineStr">
        <is>
          <t xml:space="preserve">Third party boundaries affect access authority, evidence availability and responsibility for corrections.</t>
        </is>
      </c>
      <c r="G15" s="56" t="str">
        <v>Procurement / vendor owner / legal</v>
      </c>
      <c r="H15" s="56" t="inlineStr">
        <is>
          <t xml:space="preserve">Confirm actual executed agreements and permissions. Verify a control on the installed system.</t>
        </is>
      </c>
      <c r="I15" s="56" t="str">
        <v>Scope decisions; Evidence</v>
      </c>
      <c r="J15" s="48" t="str">
        <v>Not reviewed</v>
      </c>
      <c r="K15" s="48" t="str"/>
      <c r="L15" s="64" t="str"/>
      <c r="M15" s="48" t="str"/>
      <c r="N15" s="48" t="str"/>
      <c r="O15" s="56" t="str">
        <f>IF(OR(J15="Not reviewed",J15="Still needed",J15="Located for review",J15="Needs clarification",J15="Proposed not applicable"),IF(J15="Located for review",IF(AND(LEN(UPPER(TRIM(CLEAN(SUBSTITUTE(M15,CHAR(160)," ")))))&gt;0,LEFT(UPPER(TRIM(M15)),10)&lt;&gt;"UNRESOLVED",ISERROR(MATCH(UPPER(TRIM(CLEAN(SUBSTITUTE(M15,CHAR(160)," ")))),Start!$H$6:$H$22,0))),"Located for review","Reference missing or placeholder"),IF(J15="Proposed not applicable",IF(AND(LEN(UPPER(TRIM(CLEAN(SUBSTITUTE(N15,CHAR(160)," ")))))&gt;0,LEFT(UPPER(TRIM(N15)),10)&lt;&gt;"UNRESOLVED",ISERROR(MATCH(UPPER(TRIM(CLEAN(SUBSTITUTE(N15,CHAR(160)," ")))),Start!$H$6:$H$22,0))),"Proposed not applicable; review required","Reason missing or placeholder"),J15)),"Invalid status; review required")</f>
        <v>Not reviewed</v>
      </c>
    </row>
    <row r="16" ht="55" customHeight="1">
      <c r="A16" s="58" t="str">
        <v>P12</v>
      </c>
      <c r="B16" s="58" t="str">
        <v>Arrange handoff</v>
      </c>
      <c r="C16" s="58" t="str">
        <v>All projects</v>
      </c>
      <c r="D16" s="58" t="str">
        <v>Controlled evidence handling</v>
      </c>
      <c r="E16" s="58" t="inlineStr">
        <is>
          <t xml:space="preserve">Identify classification, approved evidence repository, authorized recipients, retention/legal hold instructions and a permitted exchange method to agree with GDF.</t>
        </is>
      </c>
      <c r="F16" s="58" t="str">
        <v>Sensitive engineering, customer and restricted transport records need controlled handling.</v>
      </c>
      <c r="G16" s="58" t="str">
        <v>Records owner / legal / security lead</v>
      </c>
      <c r="H16" s="58" t="inlineStr">
        <is>
          <t xml:space="preserve">Send files through the approved transfer channel agreed for the engagement. Agree authorized exchange before sharing records.</t>
        </is>
      </c>
      <c r="I16" s="58" t="str">
        <v>Evidence; NIST SP 800-115</v>
      </c>
      <c r="J16" s="48" t="str">
        <v>Not reviewed</v>
      </c>
      <c r="K16" s="48" t="str"/>
      <c r="L16" s="64" t="str"/>
      <c r="M16" s="48" t="str"/>
      <c r="N16" s="48" t="str"/>
      <c r="O16" s="58" t="str">
        <f>IF(OR(J16="Not reviewed",J16="Still needed",J16="Located for review",J16="Needs clarification",J16="Proposed not applicable"),IF(J16="Located for review",IF(AND(LEN(UPPER(TRIM(CLEAN(SUBSTITUTE(M16,CHAR(160)," ")))))&gt;0,LEFT(UPPER(TRIM(M16)),10)&lt;&gt;"UNRESOLVED",ISERROR(MATCH(UPPER(TRIM(CLEAN(SUBSTITUTE(M16,CHAR(160)," ")))),Start!$H$6:$H$22,0))),"Located for review","Reference missing or placeholder"),IF(J16="Proposed not applicable",IF(AND(LEN(UPPER(TRIM(CLEAN(SUBSTITUTE(N16,CHAR(160)," ")))))&gt;0,LEFT(UPPER(TRIM(N16)),10)&lt;&gt;"UNRESOLVED",ISERROR(MATCH(UPPER(TRIM(CLEAN(SUBSTITUTE(N16,CHAR(160)," ")))),Start!$H$6:$H$22,0))),"Proposed not applicable; review required","Reason missing or placeholder"),J16)),"Invalid status; review required")</f>
        <v>Not reviewed</v>
      </c>
    </row>
    <row r="17" ht="55" customHeight="1">
      <c r="A17" s="56" t="str">
        <v>P13</v>
      </c>
      <c r="B17" s="56" t="str">
        <v>Arrange handoff</v>
      </c>
      <c r="C17" s="56" t="str">
        <v>All projects</v>
      </c>
      <c r="D17" s="56" t="str">
        <v>Scoping questions and proposed exclusions</v>
      </c>
      <c r="E17" s="56" t="inlineStr">
        <is>
          <t xml:space="preserve">List missing records, authority to confirm, proposed exclusions, their reasons, accountable reviewers and dependencies. Bring the checklist and questions to the GDF scoping conversation.</t>
        </is>
      </c>
      <c r="F17" s="56" t="inlineStr">
        <is>
          <t xml:space="preserve">An engagement plan records what is known, which questions are open and which work is deferred.</t>
        </is>
      </c>
      <c r="G17" s="56" t="str">
        <v>Project manager / sponsor / GDF scoping contact</v>
      </c>
      <c r="H17" s="56" t="str">
        <v>Agree audit scope, criteria, methods, access, scheduling and deliverables before work. Keep actual approval separate from this preparation record.</v>
      </c>
      <c r="I17" s="56" t="str">
        <v>Scope decisions; Review log</v>
      </c>
      <c r="J17" s="48" t="str">
        <v>Not reviewed</v>
      </c>
      <c r="K17" s="48" t="str"/>
      <c r="L17" s="64" t="str"/>
      <c r="M17" s="48" t="str"/>
      <c r="N17" s="48" t="str"/>
      <c r="O17" s="56" t="str">
        <f>IF(OR(J17="Not reviewed",J17="Still needed",J17="Located for review",J17="Needs clarification",J17="Proposed not applicable"),IF(J17="Located for review",IF(AND(LEN(UPPER(TRIM(CLEAN(SUBSTITUTE(M17,CHAR(160)," ")))))&gt;0,LEFT(UPPER(TRIM(M17)),10)&lt;&gt;"UNRESOLVED",ISERROR(MATCH(UPPER(TRIM(CLEAN(SUBSTITUTE(M17,CHAR(160)," ")))),Start!$H$6:$H$22,0))),"Located for review","Reference missing or placeholder"),IF(J17="Proposed not applicable",IF(AND(LEN(UPPER(TRIM(CLEAN(SUBSTITUTE(N17,CHAR(160)," ")))))&gt;0,LEFT(UPPER(TRIM(N17)),10)&lt;&gt;"UNRESOLVED",ISERROR(MATCH(UPPER(TRIM(CLEAN(SUBSTITUTE(N17,CHAR(160)," ")))),Start!$H$6:$H$22,0))),"Proposed not applicable; review required","Reason missing or placeholder"),J17)),"Invalid status; review required")</f>
        <v>Not reviewed</v>
      </c>
    </row>
    <row r="18" ht="40" customHeight="1">
      <c r="A18" s="58" t="str">
        <v>NY01</v>
      </c>
      <c r="B18" s="58" t="str">
        <v>Gather sector records</v>
      </c>
      <c r="C18" s="58" t="str">
        <v>New York utilities</v>
      </c>
      <c r="D18" s="58" t="str">
        <v>DFS entity and authorization evidence</v>
      </c>
      <c r="E18" s="58" t="inlineStr">
        <is>
          <t xml:space="preserve">Locate qualifying entity authorizations, affiliate/shared service boundaries, license records and any actual exemption or Class A analysis.</t>
        </is>
      </c>
      <c r="F18" s="58" t="inlineStr">
        <is>
          <t xml:space="preserve">Settle entity scope from each entity's own authorization.</t>
        </is>
      </c>
      <c r="G18" s="58" t="str">
        <v>Legal / DFS compliance</v>
      </c>
      <c r="H18" s="58" t="str">
        <v>Reconcile the current controlling Part 500 text and entity facts before a conclusion.</v>
      </c>
      <c r="I18" s="58" t="str">
        <v>A01-A03; D01-D07; Q08</v>
      </c>
      <c r="J18" s="48" t="str">
        <v>Not reviewed</v>
      </c>
      <c r="K18" s="48" t="str"/>
      <c r="L18" s="64" t="str"/>
      <c r="M18" s="48" t="str"/>
      <c r="N18" s="48" t="str"/>
      <c r="O18" s="58" t="str">
        <f>IF(OR(J18="Not reviewed",J18="Still needed",J18="Located for review",J18="Needs clarification",J18="Proposed not applicable"),IF(J18="Located for review",IF(AND(LEN(UPPER(TRIM(CLEAN(SUBSTITUTE(M18,CHAR(160)," ")))))&gt;0,LEFT(UPPER(TRIM(M18)),10)&lt;&gt;"UNRESOLVED",ISERROR(MATCH(UPPER(TRIM(CLEAN(SUBSTITUTE(M18,CHAR(160)," ")))),Start!$H$6:$H$22,0))),"Located for review","Reference missing or placeholder"),IF(J18="Proposed not applicable",IF(AND(LEN(UPPER(TRIM(CLEAN(SUBSTITUTE(N18,CHAR(160)," ")))))&gt;0,LEFT(UPPER(TRIM(N18)),10)&lt;&gt;"UNRESOLVED",ISERROR(MATCH(UPPER(TRIM(CLEAN(SUBSTITUTE(N18,CHAR(160)," ")))),Start!$H$6:$H$22,0))),"Proposed not applicable; review required","Reason missing or placeholder"),J18)),"Invalid status; review required")</f>
        <v>Not reviewed</v>
      </c>
    </row>
    <row r="19" ht="40" customHeight="1">
      <c r="A19" s="56" t="str">
        <v>NY02</v>
      </c>
      <c r="B19" s="56" t="str">
        <v>Gather sector records</v>
      </c>
      <c r="C19" s="56" t="str">
        <v>New York utilities</v>
      </c>
      <c r="D19" s="56" t="str">
        <v>PSC jurisdiction, counts and utility instructions</v>
      </c>
      <c r="E19" s="56" t="str">
        <v>Locate charter/jurisdiction records, dated count definitions, implementation plans and current DPS request lists, audit rubrics and correspondence.</v>
      </c>
      <c r="F19" s="56" t="inlineStr">
        <is>
          <t xml:space="preserve">Follow the utility specific audit instructions.</t>
        </is>
      </c>
      <c r="G19" s="56" t="str">
        <v>Regulatory affairs / utility compliance</v>
      </c>
      <c r="H19" s="56" t="str">
        <v>Resolve entity scope and obtain the authorized current rubric or written request.</v>
      </c>
      <c r="I19" s="56" t="str">
        <v>P01-P03; Q05-Q06</v>
      </c>
      <c r="J19" s="48" t="str">
        <v>Not reviewed</v>
      </c>
      <c r="K19" s="48" t="str"/>
      <c r="L19" s="64" t="str"/>
      <c r="M19" s="48" t="str"/>
      <c r="N19" s="48" t="str"/>
      <c r="O19" s="56" t="str">
        <f>IF(OR(J19="Not reviewed",J19="Still needed",J19="Located for review",J19="Needs clarification",J19="Proposed not applicable"),IF(J19="Located for review",IF(AND(LEN(UPPER(TRIM(CLEAN(SUBSTITUTE(M19,CHAR(160)," ")))))&gt;0,LEFT(UPPER(TRIM(M19)),10)&lt;&gt;"UNRESOLVED",ISERROR(MATCH(UPPER(TRIM(CLEAN(SUBSTITUTE(M19,CHAR(160)," ")))),Start!$H$6:$H$22,0))),"Located for review","Reference missing or placeholder"),IF(J19="Proposed not applicable",IF(AND(LEN(UPPER(TRIM(CLEAN(SUBSTITUTE(N19,CHAR(160)," ")))))&gt;0,LEFT(UPPER(TRIM(N19)),10)&lt;&gt;"UNRESOLVED",ISERROR(MATCH(UPPER(TRIM(CLEAN(SUBSTITUTE(N19,CHAR(160)," ")))),Start!$H$6:$H$22,0))),"Proposed not applicable; review required","Reason missing or placeholder"),J19)),"Invalid status; review required")</f>
        <v>Not reviewed</v>
      </c>
    </row>
    <row r="20" ht="55" customHeight="1">
      <c r="A20" s="58" t="str">
        <v>NY03</v>
      </c>
      <c r="B20" s="58" t="str">
        <v>Gather sector records</v>
      </c>
      <c r="C20" s="58" t="str">
        <v>New York utilities</v>
      </c>
      <c r="D20" s="58" t="str">
        <v>Customer and workforce information flows</v>
      </c>
      <c r="E20" s="58" t="str">
        <v>Locate inventories of data categories, collection/use/access/sharing paths, authorized recipients and retention/disposal rules. Identify record populations for the review period.</v>
      </c>
      <c r="F20" s="58" t="str">
        <v>PII, private information and nonpublic information have different definitions and notification implications.</v>
      </c>
      <c r="G20" s="58" t="str">
        <v>Privacy / billing / HR / data owners</v>
      </c>
      <c r="H20" s="58" t="inlineStr">
        <is>
          <t xml:space="preserve">Use controlled records and deidentified/synthetic examples where agreed. Enter references to customer and employee records.</t>
        </is>
      </c>
      <c r="I20" s="58" t="str">
        <v>Data flows; P01; B01-B04</v>
      </c>
      <c r="J20" s="48" t="str">
        <v>Not reviewed</v>
      </c>
      <c r="K20" s="48" t="str"/>
      <c r="L20" s="64" t="str"/>
      <c r="M20" s="48" t="str"/>
      <c r="N20" s="48" t="str"/>
      <c r="O20" s="58" t="str">
        <f>IF(OR(J20="Not reviewed",J20="Still needed",J20="Located for review",J20="Needs clarification",J20="Proposed not applicable"),IF(J20="Located for review",IF(AND(LEN(UPPER(TRIM(CLEAN(SUBSTITUTE(M20,CHAR(160)," ")))))&gt;0,LEFT(UPPER(TRIM(M20)),10)&lt;&gt;"UNRESOLVED",ISERROR(MATCH(UPPER(TRIM(CLEAN(SUBSTITUTE(M20,CHAR(160)," ")))),Start!$H$6:$H$22,0))),"Located for review","Reference missing or placeholder"),IF(J20="Proposed not applicable",IF(AND(LEN(UPPER(TRIM(CLEAN(SUBSTITUTE(N20,CHAR(160)," ")))))&gt;0,LEFT(UPPER(TRIM(N20)),10)&lt;&gt;"UNRESOLVED",ISERROR(MATCH(UPPER(TRIM(CLEAN(SUBSTITUTE(N20,CHAR(160)," ")))),Start!$H$6:$H$22,0))),"Proposed not applicable; review required","Reason missing or placeholder"),J20)),"Invalid status; review required")</f>
        <v>Not reviewed</v>
      </c>
    </row>
    <row r="21" ht="55" customHeight="1">
      <c r="A21" s="56" t="str">
        <v>NY04</v>
      </c>
      <c r="B21" s="56" t="str">
        <v>Gather sector records</v>
      </c>
      <c r="C21" s="56" t="str">
        <v>New York utilities</v>
      </c>
      <c r="D21" s="56" t="str">
        <v>Filings, audit history and transition evidence</v>
      </c>
      <c r="E21" s="56" t="inlineStr">
        <is>
          <t xml:space="preserve">Locate actual certification/exemption receipts, prior audit availability records, review period evidence and written directions on phased duties or first year dates.</t>
        </is>
      </c>
      <c r="F21" s="56" t="str">
        <v>Actual filing history and unresolved timing questions affect the audit plan.</v>
      </c>
      <c r="G21" s="56" t="str">
        <v>Compliance / authorized filing officer</v>
      </c>
      <c r="H21" s="56" t="str">
        <v>Resolve Q01, Q03 and Q10 before relying on a date or signing a filing. This tool submits nothing.</v>
      </c>
      <c r="I21" s="56" t="str">
        <v>Q01 / Q03 / Q10; Recurring duties</v>
      </c>
      <c r="J21" s="48" t="str">
        <v>Not reviewed</v>
      </c>
      <c r="K21" s="48" t="str"/>
      <c r="L21" s="64" t="str"/>
      <c r="M21" s="48" t="str"/>
      <c r="N21" s="48" t="str"/>
      <c r="O21" s="56" t="str">
        <f>IF(OR(J21="Not reviewed",J21="Still needed",J21="Located for review",J21="Needs clarification",J21="Proposed not applicable"),IF(J21="Located for review",IF(AND(LEN(UPPER(TRIM(CLEAN(SUBSTITUTE(M21,CHAR(160)," ")))))&gt;0,LEFT(UPPER(TRIM(M21)),10)&lt;&gt;"UNRESOLVED",ISERROR(MATCH(UPPER(TRIM(CLEAN(SUBSTITUTE(M21,CHAR(160)," ")))),Start!$H$6:$H$22,0))),"Located for review","Reference missing or placeholder"),IF(J21="Proposed not applicable",IF(AND(LEN(UPPER(TRIM(CLEAN(SUBSTITUTE(N21,CHAR(160)," ")))))&gt;0,LEFT(UPPER(TRIM(N21)),10)&lt;&gt;"UNRESOLVED",ISERROR(MATCH(UPPER(TRIM(CLEAN(SUBSTITUTE(N21,CHAR(160)," ")))),Start!$H$6:$H$22,0))),"Proposed not applicable; review required","Reason missing or placeholder"),J21)),"Invalid status; review required")</f>
        <v>Not reviewed</v>
      </c>
    </row>
    <row r="22" ht="40" customHeight="1">
      <c r="A22" s="58" t="str">
        <v>NY05</v>
      </c>
      <c r="B22" s="58" t="str">
        <v>Gather sector records</v>
      </c>
      <c r="C22" s="58" t="str">
        <v>New York utilities</v>
      </c>
      <c r="D22" s="58" t="str">
        <v>Data access agreements and incident roles</v>
      </c>
      <c r="E22" s="58" t="inlineStr">
        <is>
          <t xml:space="preserve">Locate current effective tariffs/orders, executed data security agreements, customer authorizations and incident escalation/notification procedures.</t>
        </is>
      </c>
      <c r="F22" s="58" t="str">
        <v>An assumed threshold, vendor status or notification role can produce an incorrect conclusion.</v>
      </c>
      <c r="G22" s="58" t="str">
        <v>Legal / privacy / regulatory affairs</v>
      </c>
      <c r="H22" s="58" t="str">
        <v>Reconcile current instruments and responsible roles. Escalate live incidents through the actual incident process.</v>
      </c>
      <c r="I22" s="58" t="str">
        <v>Q04 / Q07 / Q09; Notices</v>
      </c>
      <c r="J22" s="48" t="str">
        <v>Not reviewed</v>
      </c>
      <c r="K22" s="48" t="str"/>
      <c r="L22" s="64" t="str"/>
      <c r="M22" s="48" t="str"/>
      <c r="N22" s="48" t="str"/>
      <c r="O22" s="58" t="str">
        <f>IF(OR(J22="Not reviewed",J22="Still needed",J22="Located for review",J22="Needs clarification",J22="Proposed not applicable"),IF(J22="Located for review",IF(AND(LEN(UPPER(TRIM(CLEAN(SUBSTITUTE(M22,CHAR(160)," ")))))&gt;0,LEFT(UPPER(TRIM(M22)),10)&lt;&gt;"UNRESOLVED",ISERROR(MATCH(UPPER(TRIM(CLEAN(SUBSTITUTE(M22,CHAR(160)," ")))),Start!$H$6:$H$22,0))),"Located for review","Reference missing or placeholder"),IF(J22="Proposed not applicable",IF(AND(LEN(UPPER(TRIM(CLEAN(SUBSTITUTE(N22,CHAR(160)," ")))))&gt;0,LEFT(UPPER(TRIM(N22)),10)&lt;&gt;"UNRESOLVED",ISERROR(MATCH(UPPER(TRIM(CLEAN(SUBSTITUTE(N22,CHAR(160)," ")))),Start!$H$6:$H$22,0))),"Proposed not applicable; review required","Reason missing or placeholder"),J22)),"Invalid status; review required")</f>
        <v>Not reviewed</v>
      </c>
    </row>
    <row r="23" ht="40" customHeight="1">
      <c r="A23" s="56" t="str">
        <v>NY06</v>
      </c>
      <c r="B23" s="56" t="str">
        <v>Gather sector records</v>
      </c>
      <c r="C23" s="56" t="str">
        <v>New York utilities</v>
      </c>
      <c r="D23" s="56" t="str">
        <v>IT, AMI, billing and OT interfaces</v>
      </c>
      <c r="E23" s="56" t="str">
        <v>Locate approved architecture, access/segregation/masking records, supplier responsibilities and recovery evidence for shared utility systems.</v>
      </c>
      <c r="F23" s="56" t="str">
        <v>The audit boundary may cross customer systems and operating systems with different access and safety constraints.</v>
      </c>
      <c r="G23" s="56" t="str">
        <v>IT/OT engineering / billing / security</v>
      </c>
      <c r="H23" s="56" t="str">
        <v>Agree safe, permitted methods and evidence with GDF and the operating owner.</v>
      </c>
      <c r="I23" s="56" t="str">
        <v>Control tests; Activity permits; N03</v>
      </c>
      <c r="J23" s="48" t="str">
        <v>Not reviewed</v>
      </c>
      <c r="K23" s="48" t="str"/>
      <c r="L23" s="64" t="str"/>
      <c r="M23" s="48" t="str"/>
      <c r="N23" s="48" t="str"/>
      <c r="O23" s="56" t="str">
        <f>IF(OR(J23="Not reviewed",J23="Still needed",J23="Located for review",J23="Needs clarification",J23="Proposed not applicable"),IF(J23="Located for review",IF(AND(LEN(UPPER(TRIM(CLEAN(SUBSTITUTE(M23,CHAR(160)," ")))))&gt;0,LEFT(UPPER(TRIM(M23)),10)&lt;&gt;"UNRESOLVED",ISERROR(MATCH(UPPER(TRIM(CLEAN(SUBSTITUTE(M23,CHAR(160)," ")))),Start!$H$6:$H$22,0))),"Located for review","Reference missing or placeholder"),IF(J23="Proposed not applicable",IF(AND(LEN(UPPER(TRIM(CLEAN(SUBSTITUTE(N23,CHAR(160)," ")))))&gt;0,LEFT(UPPER(TRIM(N23)),10)&lt;&gt;"UNRESOLVED",ISERROR(MATCH(UPPER(TRIM(CLEAN(SUBSTITUTE(N23,CHAR(160)," ")))),Start!$H$6:$H$22,0))),"Proposed not applicable; review required","Reason missing or placeholder"),J23)),"Invalid status; review required")</f>
        <v>Not reviewed</v>
      </c>
    </row>
  </sheetData>
  <sheetProtection sheet="1" objects="1" scenarios="1" autoFilter="0" selectLockedCells="0" selectUnlockedCells="0" formatRows="0"/>
  <mergeCells>
    <mergeCell ref="A1:F1"/>
    <mergeCell ref="A2:F2"/>
    <mergeCell ref="A3:B3"/>
  </mergeCells>
  <dataValidations count="1">
    <dataValidation type="list" sqref="J5:J23" showErrorMessage="1" errorStyle="stop" errorTitle="Choose a listed value" error="Use an exact listed value. Unresolved decisions remain open.">
      <formula1>"Not reviewed,Still needed,Located for review,Needs clarification,Proposed not applicable"</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5" manualBreakCount="5">
    <brk id="4" min="0" max="1048575" man="1"/>
    <brk id="5" min="0" max="1048575" man="1"/>
    <brk id="7" min="0" max="1048575" man="1"/>
    <brk id="9" min="0" max="1048575" man="1"/>
    <brk id="13" min="0" max="1048575" man="1"/>
  </colBreaks>
  <tableParts count="1">
    <tablePart r:id="R224636f827c5439e"/>
  </tableParts>
</worksheet>
</file>

<file path=xl/worksheets/sheet18.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8" hidden="0" customWidth="1"/>
    <col min="2" max="2" width="35" hidden="0" customWidth="1"/>
    <col min="3" max="3" width="40" hidden="0" customWidth="1"/>
    <col min="4" max="4" width="48" hidden="0" customWidth="1"/>
    <col min="5" max="5" width="85" hidden="0" customWidth="1"/>
    <col min="6" max="6" width="85" hidden="0" customWidth="1"/>
    <col min="7" max="7" width="42" hidden="0" customWidth="1"/>
    <col min="8" max="8" width="75" hidden="0" customWidth="1"/>
    <col min="9" max="9" width="48" hidden="0" customWidth="1"/>
    <col min="10" max="10" width="35" hidden="0" customWidth="1"/>
    <col min="11" max="11" width="30" hidden="0" customWidth="1"/>
    <col min="12" max="12" width="24" hidden="0" customWidth="1"/>
    <col min="13" max="13" width="75" hidden="0" customWidth="1"/>
  </cols>
  <sheetData>
    <row r="1" ht="32" customHeight="1">
      <c r="A1" s="42" t="str">
        <v>Uncertainty</v>
      </c>
      <c r="B1" s="42"/>
      <c r="C1" s="42"/>
      <c r="D1" s="42"/>
      <c r="E1" s="42"/>
      <c r="F1" s="42"/>
      <c r="G1" s="47"/>
      <c r="H1" s="47"/>
      <c r="I1" s="47"/>
      <c r="J1" s="47"/>
      <c r="K1" s="47"/>
      <c r="L1" s="47"/>
      <c r="M1" s="47"/>
    </row>
    <row r="2" ht="42" customHeight="1">
      <c r="A2" s="43" t="inlineStr">
        <is>
          <t xml:space="preserve">Every unresolved authority, missing fact and proposed exclusion needs a disposition supported by current evidence. Actual decisions start as Unresolved. Use Review log and Scope decisions to retain actual review, dates, authority and approval.</t>
        </is>
      </c>
      <c r="B2" s="43"/>
      <c r="C2" s="43"/>
      <c r="D2" s="43"/>
      <c r="E2" s="43"/>
      <c r="F2" s="43"/>
      <c r="G2" s="47"/>
      <c r="H2" s="47"/>
      <c r="I2" s="47"/>
      <c r="J2" s="47"/>
      <c r="K2" s="47"/>
      <c r="L2" s="47"/>
      <c r="M2" s="47"/>
    </row>
    <row r="3" ht="24" customHeight="1">
      <c r="A3" s="59" t="str">
        <v>Open source register</v>
      </c>
      <c r="B3" s="59"/>
      <c r="C3" s="47"/>
      <c r="D3" s="47"/>
      <c r="E3" s="47"/>
      <c r="F3" s="47"/>
      <c r="G3" s="47"/>
      <c r="H3" s="47"/>
      <c r="I3" s="47"/>
      <c r="J3" s="47"/>
      <c r="K3" s="47"/>
      <c r="L3" s="47"/>
      <c r="M3" s="47"/>
    </row>
    <row r="4" ht="34" customHeight="1">
      <c r="A4" s="60" t="str">
        <v>Question ID</v>
      </c>
      <c r="B4" s="60" t="str">
        <v>Type</v>
      </c>
      <c r="C4" s="60" t="str">
        <v>Scope</v>
      </c>
      <c r="D4" s="60" t="str">
        <v>Question</v>
      </c>
      <c r="E4" s="60" t="inlineStr">
        <is>
          <t xml:space="preserve">What to confirm</t>
        </is>
      </c>
      <c r="F4" s="60" t="inlineStr">
        <is>
          <t xml:space="preserve">How to settle it</t>
        </is>
      </c>
      <c r="G4" s="60" t="str">
        <v>Possible custodian</v>
      </c>
      <c r="H4" s="60" t="str">
        <v>Effect on audit planning</v>
      </c>
      <c r="I4" s="60" t="str">
        <v>Source or workbook reference</v>
      </c>
      <c r="J4" s="60" t="str">
        <v>Actual decision</v>
      </c>
      <c r="K4" s="60" t="str">
        <v>Assigned owner</v>
      </c>
      <c r="L4" s="60" t="str">
        <v>Project target date</v>
      </c>
      <c r="M4" s="60" t="str">
        <v>Resolution evidence or next action</v>
      </c>
    </row>
    <row r="5" ht="55" customHeight="1">
      <c r="A5" s="56" t="str">
        <v>Q01</v>
      </c>
      <c r="B5" s="56" t="str">
        <v>Unresolved authority or site criteria</v>
      </c>
      <c r="C5" s="56" t="str">
        <v>New York utility audit</v>
      </c>
      <c r="D5" s="56" t="str">
        <v>PSC first audit date</v>
      </c>
      <c r="E5" s="56" t="inlineStr">
        <is>
          <t xml:space="preserve">Confirm with DPS the first September 15 audit date under 1200.18(c), how the 180 day transition in 1200.25 applies, and how the legacy PII audit carries over.</t>
        </is>
      </c>
      <c r="F5" s="56" t="str">
        <v>Written DPS direction and entity audit history</v>
      </c>
      <c r="G5" s="56" t="str">
        <v>Utility regulatory affairs / DPS contact</v>
      </c>
      <c r="H5" s="56" t="inlineStr">
        <is>
          <t xml:space="preserve">Confirm the first required audit availability date in writing.</t>
        </is>
      </c>
      <c r="I5" s="56" t="str">
        <v>P01 1200.18(c),1200.25; P03; Review log Q01</v>
      </c>
      <c r="J5" s="48" t="str">
        <v>Unresolved</v>
      </c>
      <c r="K5" s="48" t="str"/>
      <c r="L5" s="64" t="str"/>
      <c r="M5" s="48" t="str"/>
    </row>
    <row r="6" ht="40" customHeight="1">
      <c r="A6" s="58" t="str">
        <v>Q02</v>
      </c>
      <c r="B6" s="58" t="str">
        <v>Unresolved authority or site criteria</v>
      </c>
      <c r="C6" s="58" t="str">
        <v>New York utility audit</v>
      </c>
      <c r="D6" s="58" t="inlineStr">
        <is>
          <t xml:space="preserve">Retention cross reference</t>
        </is>
      </c>
      <c r="E6" s="58" t="inlineStr">
        <is>
          <t xml:space="preserve">Confirm with DPS which definition 1200.13 points to; the adopted text cites 1200.1(i)(2) to (4) and NPI is defined in 1200.1(j).</t>
        </is>
      </c>
      <c r="F6" s="58" t="str">
        <v>Current codified text, errata or written regulator clarification</v>
      </c>
      <c r="G6" s="58" t="str">
        <v>Legal / utility regulatory affairs</v>
      </c>
      <c r="H6" s="58" t="str">
        <v>Retention criteria must cite the controlling text or documented clarification.</v>
      </c>
      <c r="I6" s="58" t="str">
        <v>P01 Appendix A page 10; Review log Q02</v>
      </c>
      <c r="J6" s="48" t="str">
        <v>Unresolved</v>
      </c>
      <c r="K6" s="48" t="str"/>
      <c r="L6" s="64" t="str"/>
      <c r="M6" s="48" t="str"/>
    </row>
    <row r="7" ht="40" customHeight="1">
      <c r="A7" s="56" t="str">
        <v>Q03</v>
      </c>
      <c r="B7" s="56" t="str">
        <v>Unresolved authority or site criteria</v>
      </c>
      <c r="C7" s="56" t="str">
        <v>New York utility audit</v>
      </c>
      <c r="D7" s="56" t="inlineStr">
        <is>
          <t xml:space="preserve">Exemption form cross reference</t>
        </is>
      </c>
      <c r="E7" s="56" t="inlineStr">
        <is>
          <t xml:space="preserve">Use the current DPS exemption form and filing instructions; the exemption provision is 1200.23(a).</t>
        </is>
      </c>
      <c r="F7" s="56" t="str">
        <v>Current official exemption form and accepted channel</v>
      </c>
      <c r="G7" s="56" t="str">
        <v>Authorized filing officer / DPS contact</v>
      </c>
      <c r="H7" s="56" t="str">
        <v>An exemption filing must use the current accepted form and channel.</v>
      </c>
      <c r="I7" s="56" t="str">
        <v>P01 Appendix 19 and 1200.23; Review log Q03</v>
      </c>
      <c r="J7" s="48" t="str">
        <v>Unresolved</v>
      </c>
      <c r="K7" s="48" t="str"/>
      <c r="L7" s="64" t="str"/>
      <c r="M7" s="48" t="str"/>
    </row>
    <row r="8" ht="55" customHeight="1">
      <c r="A8" s="58" t="str">
        <v>Q04</v>
      </c>
      <c r="B8" s="58" t="str">
        <v>Unresolved authority or site criteria</v>
      </c>
      <c r="C8" s="58" t="str">
        <v>New York utility audit</v>
      </c>
      <c r="D8" s="58" t="str">
        <v>Incident provision wording</v>
      </c>
      <c r="E8" s="58" t="inlineStr">
        <is>
          <t xml:space="preserve">Confirm the current filed text of 1200.21(a) with DPS and escalate any suspected NPI incident broadly.</t>
        </is>
      </c>
      <c r="F8" s="58" t="str">
        <v>Corrected or controlling text and written response</v>
      </c>
      <c r="G8" s="58" t="str">
        <v>Incident lead / legal / DPS contact</v>
      </c>
      <c r="H8" s="58" t="str">
        <v>Incident escalation must follow the actual response process while wording is reconciled.</v>
      </c>
      <c r="I8" s="58" t="str">
        <v>P01 Appendix A page 14; Review log Q04</v>
      </c>
      <c r="J8" s="48" t="str">
        <v>Unresolved</v>
      </c>
      <c r="K8" s="48" t="str"/>
      <c r="L8" s="64" t="str"/>
      <c r="M8" s="48" t="str"/>
    </row>
    <row r="9" ht="55" customHeight="1">
      <c r="A9" s="56" t="str">
        <v>Q05</v>
      </c>
      <c r="B9" s="56" t="str">
        <v>Unresolved authority or site criteria</v>
      </c>
      <c r="C9" s="56" t="str">
        <v>New York utility audit</v>
      </c>
      <c r="D9" s="56" t="inlineStr">
        <is>
          <t xml:space="preserve">Utility specific DPS rubric</t>
        </is>
      </c>
      <c r="E9" s="56" t="inlineStr">
        <is>
          <t xml:space="preserve">Whether DPS staff will use an entity specific PII Implementation Plan review worksheet, and its current version.</t>
        </is>
      </c>
      <c r="F9" s="56" t="str">
        <v>Authorized current staff request list/rubric and utility implementation plan</v>
      </c>
      <c r="G9" s="56" t="str">
        <v>Utility regulatory affairs / authorized DPS contact</v>
      </c>
      <c r="H9" s="56" t="inlineStr">
        <is>
          <t xml:space="preserve">Use the official utility specific DPS audit rubric.</t>
        </is>
      </c>
      <c r="I9" s="56" t="str">
        <v>P01 1200.17; P03; Review log Q05</v>
      </c>
      <c r="J9" s="48" t="str">
        <v>Unresolved</v>
      </c>
      <c r="K9" s="48" t="str"/>
      <c r="L9" s="64" t="str"/>
      <c r="M9" s="48" t="str"/>
    </row>
    <row r="10" ht="55" customHeight="1">
      <c r="A10" s="58" t="str">
        <v>Q06</v>
      </c>
      <c r="B10" s="58" t="str">
        <v>Unresolved authority or site criteria</v>
      </c>
      <c r="C10" s="58" t="str">
        <v>New York utility audit</v>
      </c>
      <c r="D10" s="58" t="str">
        <v>Ownership and jurisdiction</v>
      </c>
      <c r="E10" s="58" t="inlineStr">
        <is>
          <t xml:space="preserve">Test municipality, cooperative, public authority and public benefit corporation status against each definition. Determine charter, PSC jurisdiction, operating contractor role and local notification policy.</t>
        </is>
      </c>
      <c r="F10" s="58" t="inlineStr">
        <is>
          <t xml:space="preserve">Charter and signed entity specific legal analysis</t>
        </is>
      </c>
      <c r="G10" s="58" t="str">
        <v>Legal / corporate secretary / operating owner</v>
      </c>
      <c r="H10" s="58" t="inlineStr">
        <is>
          <t xml:space="preserve">Statutory definitions set coverage and notification duties.</t>
        </is>
      </c>
      <c r="I10" s="58" t="str">
        <v>P01 1200.1(c); B03 1(c),10; Review log Q06</v>
      </c>
      <c r="J10" s="48" t="str">
        <v>Unresolved</v>
      </c>
      <c r="K10" s="48" t="str"/>
      <c r="L10" s="64" t="str"/>
      <c r="M10" s="48" t="str"/>
    </row>
    <row r="11" ht="55" customHeight="1">
      <c r="A11" s="56" t="str">
        <v>Q07</v>
      </c>
      <c r="B11" s="56" t="str">
        <v>Unresolved authority or site criteria</v>
      </c>
      <c r="C11" s="56" t="str">
        <v>New York utility audit</v>
      </c>
      <c r="D11" s="56" t="str">
        <v>Data access instruments</v>
      </c>
      <c r="E11" s="56" t="inlineStr">
        <is>
          <t xml:space="preserve">The current tariff, data security agreement or self attestation, later PSC orders, the data access purpose and the customer authorizations.</t>
        </is>
      </c>
      <c r="F11" s="56" t="str">
        <v>Current effective instruments and executed agreement</v>
      </c>
      <c r="G11" s="56" t="str">
        <v>Data access agreement owner / legal</v>
      </c>
      <c r="H11" s="56" t="str">
        <v>Data access tests need the actual effective instruments and authorized purpose.</v>
      </c>
      <c r="I11" s="56" t="str">
        <v>P04-P07; Review log Q07</v>
      </c>
      <c r="J11" s="48" t="str">
        <v>Unresolved</v>
      </c>
      <c r="K11" s="48" t="str"/>
      <c r="L11" s="64" t="str"/>
      <c r="M11" s="48" t="str"/>
    </row>
    <row r="12" ht="55" customHeight="1">
      <c r="A12" s="58" t="str">
        <v>Q08</v>
      </c>
      <c r="B12" s="58" t="str">
        <v>Unresolved authority or site criteria</v>
      </c>
      <c r="C12" s="58" t="str">
        <v>New York utility audit</v>
      </c>
      <c r="D12" s="58" t="str">
        <v>DFS operative baseline</v>
      </c>
      <c r="E12" s="58" t="inlineStr">
        <is>
          <t xml:space="preserve">Which Part 500 provisions apply given the entity license and any 500.19 exemption. Older DFS guidance uses pre 2023 subsection numbers.</t>
        </is>
      </c>
      <c r="F12" s="58" t="str">
        <v>Current controlling version plus license and exemption evidence</v>
      </c>
      <c r="G12" s="58" t="str">
        <v>DFS compliance / legal</v>
      </c>
      <c r="H12" s="58" t="str">
        <v>A signed DFS scope conclusion needs current controlling text and entity evidence.</v>
      </c>
      <c r="I12" s="58" t="str">
        <v>D01-D07; Review log Q08</v>
      </c>
      <c r="J12" s="48" t="str">
        <v>Unresolved</v>
      </c>
      <c r="K12" s="48" t="str"/>
      <c r="L12" s="64" t="str"/>
      <c r="M12" s="48" t="str"/>
    </row>
    <row r="13" ht="55" customHeight="1">
      <c r="A13" s="56" t="str">
        <v>Q09</v>
      </c>
      <c r="B13" s="56" t="str">
        <v>Unresolved authority or site criteria</v>
      </c>
      <c r="C13" s="56" t="str">
        <v>New York utility audit</v>
      </c>
      <c r="D13" s="56" t="str">
        <v>Other jurisdiction and incident duties</v>
      </c>
      <c r="E13" s="56" t="inlineStr">
        <is>
          <t xml:space="preserve">Which NERC CIP, TSA, SEC, DOH drinking water (10 NYCRR Appendix 5-E), DEC wastewater (6 NYCRR Part 750), procurement and insurer duties apply. Assign an owner to each.</t>
        </is>
      </c>
      <c r="F13" s="56" t="str">
        <v>Applicable current instruments, confidential directions and responsible officials</v>
      </c>
      <c r="G13" s="56" t="str">
        <v>Sector compliance owners / legal</v>
      </c>
      <c r="H13" s="56" t="str">
        <v>Other sector and contractual duties require separate owners and screening.</v>
      </c>
      <c r="I13" s="56" t="str">
        <v>P07; N03; Review log Q09</v>
      </c>
      <c r="J13" s="48" t="str">
        <v>Unresolved</v>
      </c>
      <c r="K13" s="48" t="str"/>
      <c r="L13" s="64" t="str"/>
      <c r="M13" s="48" t="str"/>
    </row>
    <row r="14" ht="55" customHeight="1">
      <c r="A14" s="58" t="str">
        <v>Q10</v>
      </c>
      <c r="B14" s="58" t="str">
        <v>Unresolved authority or site criteria</v>
      </c>
      <c r="C14" s="58" t="str">
        <v>New York utility audit</v>
      </c>
      <c r="D14" s="58" t="str">
        <v>First certification scope</v>
      </c>
      <c r="E14" s="58" t="str">
        <v>June 30 2027 certification covers the prior year while several requirements have later transitions. Confirm treatment of phased duties and current form instructions with DPS before signing.</v>
      </c>
      <c r="F14" s="58" t="inlineStr">
        <is>
          <t xml:space="preserve">Written interpretation and clause by clause support for applicable period</t>
        </is>
      </c>
      <c r="G14" s="58" t="str">
        <v>Authorized certifying officer / DPS contact</v>
      </c>
      <c r="H14" s="58" t="inlineStr">
        <is>
          <t xml:space="preserve">Certification needs period specific clause support and written clarification of phased duties.</t>
        </is>
      </c>
      <c r="I14" s="58" t="str">
        <v>P01 1200.21(c),1200.24-1200.25; Review log Q10</v>
      </c>
      <c r="J14" s="48" t="str">
        <v>Unresolved</v>
      </c>
      <c r="K14" s="48" t="str"/>
      <c r="L14" s="64" t="str"/>
      <c r="M14" s="48" t="str"/>
    </row>
    <row r="15" ht="40" customHeight="1">
      <c r="A15" s="56" t="inlineStr">
        <is>
          <t xml:space="preserve">FACT ownership</t>
        </is>
      </c>
      <c r="B15" s="56" t="str">
        <v>Missing profile fact</v>
      </c>
      <c r="C15" s="56" t="str">
        <v>New York utilities</v>
      </c>
      <c r="D15" s="56" t="inlineStr">
        <is>
          <t xml:space="preserve">Ownership and legal entity not yet recorded</t>
        </is>
      </c>
      <c r="E15" s="56" t="inlineStr">
        <is>
          <t xml:space="preserve">Not yet recorded: ownership and legal entity.</t>
        </is>
      </c>
      <c r="F15" s="56" t="str">
        <v>Locate entity/charter records and allocate owner/operator/affiliate responsibilities.</v>
      </c>
      <c r="G15" s="56" t="str">
        <v>Legal / operating owner</v>
      </c>
      <c r="H15" s="56" t="inlineStr">
        <is>
          <t xml:space="preserve">The answer sets this part of the audit plan.</t>
        </is>
      </c>
      <c r="I15" s="56" t="str">
        <v>Preparation; Applicability</v>
      </c>
      <c r="J15" s="48" t="str">
        <v>Unresolved</v>
      </c>
      <c r="K15" s="48" t="str"/>
      <c r="L15" s="64" t="str"/>
      <c r="M15" s="48" t="str"/>
    </row>
    <row r="16" ht="40" customHeight="1">
      <c r="A16" s="58" t="inlineStr">
        <is>
          <t xml:space="preserve">FACT service</t>
        </is>
      </c>
      <c r="B16" s="58" t="str">
        <v>Missing profile fact</v>
      </c>
      <c r="C16" s="58" t="str">
        <v>New York utilities</v>
      </c>
      <c r="D16" s="58" t="inlineStr">
        <is>
          <t xml:space="preserve">Utility service not yet recorded</t>
        </is>
      </c>
      <c r="E16" s="58" t="inlineStr">
        <is>
          <t xml:space="preserve">Not yet recorded: utility service.</t>
        </is>
      </c>
      <c r="F16" s="58" t="str">
        <v>Locate actual operating/service authorizations and map each utility service.</v>
      </c>
      <c r="G16" s="58" t="str">
        <v>Project manager / responsible record owner</v>
      </c>
      <c r="H16" s="58" t="inlineStr">
        <is>
          <t xml:space="preserve">The answer sets this part of the audit plan.</t>
        </is>
      </c>
      <c r="I16" s="58" t="str">
        <v>Preparation; Applicability</v>
      </c>
      <c r="J16" s="48" t="str">
        <v>Unresolved</v>
      </c>
      <c r="K16" s="48" t="str"/>
      <c r="L16" s="64" t="str"/>
      <c r="M16" s="48" t="str"/>
    </row>
    <row r="17" ht="40" customHeight="1">
      <c r="A17" s="56" t="inlineStr">
        <is>
          <t xml:space="preserve">FACT locality</t>
        </is>
      </c>
      <c r="B17" s="56" t="str">
        <v>Missing profile fact</v>
      </c>
      <c r="C17" s="56" t="str">
        <v>New York utilities</v>
      </c>
      <c r="D17" s="56" t="inlineStr">
        <is>
          <t xml:space="preserve">Local jurisdiction not yet recorded</t>
        </is>
      </c>
      <c r="E17" s="56" t="inlineStr">
        <is>
          <t xml:space="preserve">Not yet recorded: local jurisdiction.</t>
        </is>
      </c>
      <c r="F17" s="56" t="str">
        <v>Prepare the actual controlled facility list and applicable local instructions.</v>
      </c>
      <c r="G17" s="56" t="str">
        <v>Project manager / responsible record owner</v>
      </c>
      <c r="H17" s="56" t="inlineStr">
        <is>
          <t xml:space="preserve">The answer sets this part of the audit plan.</t>
        </is>
      </c>
      <c r="I17" s="56" t="str">
        <v>Preparation; Applicability</v>
      </c>
      <c r="J17" s="48" t="str">
        <v>Unresolved</v>
      </c>
      <c r="K17" s="48" t="str"/>
      <c r="L17" s="64" t="str"/>
      <c r="M17" s="48" t="str"/>
    </row>
    <row r="18" ht="40" customHeight="1">
      <c r="A18" s="58" t="inlineStr">
        <is>
          <t xml:space="preserve">FACT dfs</t>
        </is>
      </c>
      <c r="B18" s="58" t="str">
        <v>Missing profile fact</v>
      </c>
      <c r="C18" s="58" t="str">
        <v>New York utilities</v>
      </c>
      <c r="D18" s="58" t="inlineStr">
        <is>
          <t xml:space="preserve">DFS authorization status not yet recorded</t>
        </is>
      </c>
      <c r="E18" s="58" t="inlineStr">
        <is>
          <t xml:space="preserve">Not yet recorded: dfs authorization status.</t>
        </is>
      </c>
      <c r="F18" s="58" t="str">
        <v>Obtain entity authorizations and current exemption/coverage evidence.</v>
      </c>
      <c r="G18" s="58" t="str">
        <v>Project manager / responsible record owner</v>
      </c>
      <c r="H18" s="58" t="inlineStr">
        <is>
          <t xml:space="preserve">The answer sets this part of the audit plan.</t>
        </is>
      </c>
      <c r="I18" s="58" t="str">
        <v>Preparation; Applicability</v>
      </c>
      <c r="J18" s="48" t="str">
        <v>Unresolved</v>
      </c>
      <c r="K18" s="48" t="str"/>
      <c r="L18" s="64" t="str"/>
      <c r="M18" s="48" t="str"/>
    </row>
    <row r="19" ht="40" customHeight="1">
      <c r="A19" s="56" t="inlineStr">
        <is>
          <t xml:space="preserve">FACT psc</t>
        </is>
      </c>
      <c r="B19" s="56" t="str">
        <v>Missing profile fact</v>
      </c>
      <c r="C19" s="56" t="str">
        <v>New York utilities</v>
      </c>
      <c r="D19" s="56" t="inlineStr">
        <is>
          <t xml:space="preserve">PSC Part 1200 status not yet recorded</t>
        </is>
      </c>
      <c r="E19" s="56" t="inlineStr">
        <is>
          <t xml:space="preserve">Not yet recorded: psc part 1200 status.</t>
        </is>
      </c>
      <c r="F19" s="56" t="inlineStr">
        <is>
          <t xml:space="preserve">Obtain jurisdiction/charter records and the current utility specific instructions.</t>
        </is>
      </c>
      <c r="G19" s="56" t="str">
        <v>Project manager / responsible record owner</v>
      </c>
      <c r="H19" s="56" t="inlineStr">
        <is>
          <t xml:space="preserve">The answer sets this part of the audit plan.</t>
        </is>
      </c>
      <c r="I19" s="56" t="str">
        <v>Preparation; Applicability</v>
      </c>
      <c r="J19" s="48" t="str">
        <v>Unresolved</v>
      </c>
      <c r="K19" s="48" t="str"/>
      <c r="L19" s="64" t="str"/>
      <c r="M19" s="48" t="str"/>
    </row>
    <row r="20" ht="40" customHeight="1">
      <c r="A20" s="58" t="inlineStr">
        <is>
          <t xml:space="preserve">FACT water</t>
        </is>
      </c>
      <c r="B20" s="58" t="str">
        <v>Missing profile fact</v>
      </c>
      <c r="C20" s="58" t="str">
        <v>New York utilities</v>
      </c>
      <c r="D20" s="58" t="inlineStr">
        <is>
          <t xml:space="preserve">Water service connections not yet recorded</t>
        </is>
      </c>
      <c r="E20" s="58" t="inlineStr">
        <is>
          <t xml:space="preserve">Not yet recorded: water service connections.</t>
        </is>
      </c>
      <c r="F20" s="58" t="str">
        <v>If relevant, locate dated connection counts and the controlling definition. Otherwise document the basis for excluding this measure.</v>
      </c>
      <c r="G20" s="58" t="str">
        <v>Project manager / responsible record owner</v>
      </c>
      <c r="H20" s="58" t="inlineStr">
        <is>
          <t xml:space="preserve">The answer sets this part of the audit plan.</t>
        </is>
      </c>
      <c r="I20" s="58" t="str">
        <v>Preparation; Applicability</v>
      </c>
      <c r="J20" s="48" t="str">
        <v>Unresolved</v>
      </c>
      <c r="K20" s="48" t="str"/>
      <c r="L20" s="64" t="str"/>
      <c r="M20" s="48" t="str"/>
    </row>
    <row r="21" ht="40" customHeight="1">
      <c r="A21" s="56" t="inlineStr">
        <is>
          <t xml:space="preserve">FACT electric</t>
        </is>
      </c>
      <c r="B21" s="56" t="str">
        <v>Missing profile fact</v>
      </c>
      <c r="C21" s="56" t="str">
        <v>New York utilities</v>
      </c>
      <c r="D21" s="56" t="inlineStr">
        <is>
          <t xml:space="preserve">Electric service lines not yet recorded</t>
        </is>
      </c>
      <c r="E21" s="56" t="inlineStr">
        <is>
          <t xml:space="preserve">Not yet recorded: electric service lines.</t>
        </is>
      </c>
      <c r="F21" s="56" t="inlineStr">
        <is>
          <t xml:space="preserve">If relevant, locate dated service line counts and the controlling definition. Otherwise document the basis for excluding this measure.</t>
        </is>
      </c>
      <c r="G21" s="56" t="str">
        <v>Project manager / responsible record owner</v>
      </c>
      <c r="H21" s="56" t="inlineStr">
        <is>
          <t xml:space="preserve">The answer sets this part of the audit plan.</t>
        </is>
      </c>
      <c r="I21" s="56" t="str">
        <v>Preparation; Applicability</v>
      </c>
      <c r="J21" s="48" t="str">
        <v>Unresolved</v>
      </c>
      <c r="K21" s="48" t="str"/>
      <c r="L21" s="64" t="str"/>
      <c r="M21" s="48" t="str"/>
    </row>
    <row r="22" ht="40" customHeight="1">
      <c r="A22" s="58" t="inlineStr">
        <is>
          <t xml:space="preserve">FACT gas</t>
        </is>
      </c>
      <c r="B22" s="58" t="str">
        <v>Missing profile fact</v>
      </c>
      <c r="C22" s="58" t="str">
        <v>New York utilities</v>
      </c>
      <c r="D22" s="58" t="inlineStr">
        <is>
          <t xml:space="preserve">Gas scope facts not yet recorded</t>
        </is>
      </c>
      <c r="E22" s="58" t="inlineStr">
        <is>
          <t xml:space="preserve">Not yet recorded: gas scope facts.</t>
        </is>
      </c>
      <c r="F22" s="58" t="str">
        <v>If relevant, locate entity/size facts and the controlling definition. Otherwise document the basis for excluding this measure.</v>
      </c>
      <c r="G22" s="58" t="str">
        <v>Project manager / responsible record owner</v>
      </c>
      <c r="H22" s="58" t="inlineStr">
        <is>
          <t xml:space="preserve">The answer sets this part of the audit plan.</t>
        </is>
      </c>
      <c r="I22" s="58" t="str">
        <v>Preparation; Applicability</v>
      </c>
      <c r="J22" s="48" t="str">
        <v>Unresolved</v>
      </c>
      <c r="K22" s="48" t="str"/>
      <c r="L22" s="64" t="str"/>
      <c r="M22" s="48" t="str"/>
    </row>
    <row r="23" ht="40" customHeight="1">
      <c r="A23" s="56" t="inlineStr">
        <is>
          <t xml:space="preserve">FACT data</t>
        </is>
      </c>
      <c r="B23" s="56" t="str">
        <v>Missing profile fact</v>
      </c>
      <c r="C23" s="56" t="str">
        <v>New York utilities</v>
      </c>
      <c r="D23" s="56" t="inlineStr">
        <is>
          <t xml:space="preserve">Information boundary not yet recorded</t>
        </is>
      </c>
      <c r="E23" s="56" t="inlineStr">
        <is>
          <t xml:space="preserve">Not yet recorded: information boundary.</t>
        </is>
      </c>
      <c r="F23" s="56" t="inlineStr">
        <is>
          <t xml:space="preserve">Locate the information inventory and current customer/workforce/shared service data flows.</t>
        </is>
      </c>
      <c r="G23" s="56" t="str">
        <v>Project manager / responsible record owner</v>
      </c>
      <c r="H23" s="56" t="inlineStr">
        <is>
          <t xml:space="preserve">The answer sets this part of the audit plan.</t>
        </is>
      </c>
      <c r="I23" s="56" t="str">
        <v>Preparation; Applicability</v>
      </c>
      <c r="J23" s="48" t="str">
        <v>Unresolved</v>
      </c>
      <c r="K23" s="48" t="str"/>
      <c r="L23" s="64" t="str"/>
      <c r="M23" s="48" t="str"/>
    </row>
  </sheetData>
  <sheetProtection sheet="1" objects="1" scenarios="1" autoFilter="0" selectLockedCells="0" selectUnlockedCells="0" formatRows="0"/>
  <mergeCells>
    <mergeCell ref="A1:F1"/>
    <mergeCell ref="A2:F2"/>
    <mergeCell ref="A3:B3"/>
  </mergeCells>
  <dataValidations count="1">
    <dataValidation type="list" sqref="J5:J23" showErrorMessage="1" errorStyle="stop" errorTitle="Choose a listed value" error="Use an exact listed value. Unresolved decisions remain open.">
      <formula1>"Unresolved,Research underway,Decision recorded; review required"</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5" manualBreakCount="5">
    <brk id="4" min="0" max="1048575" man="1"/>
    <brk id="5" min="0" max="1048575" man="1"/>
    <brk id="7" min="0" max="1048575" man="1"/>
    <brk id="9" min="0" max="1048575" man="1"/>
    <brk id="12" min="0" max="1048575" man="1"/>
  </colBreaks>
  <tableParts count="1">
    <tablePart r:id="R5f4935090dd949c6"/>
  </tableParts>
</worksheet>
</file>

<file path=xl/worksheets/sheet19.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23" hidden="0" customWidth="1"/>
    <col min="2" max="2" width="28" hidden="0" customWidth="1"/>
    <col min="3" max="3" width="48" hidden="0" customWidth="1"/>
    <col min="4" max="4" width="36" hidden="0" customWidth="1"/>
    <col min="5" max="5" width="30" hidden="0" customWidth="1"/>
    <col min="6" max="6" width="44" hidden="0" customWidth="1"/>
    <col min="7" max="7" width="48" hidden="0" customWidth="1"/>
    <col min="8" max="8" width="56" hidden="0" customWidth="1"/>
    <col min="9" max="9" width="48" hidden="0" customWidth="1"/>
    <col min="10" max="10" width="44" hidden="0" customWidth="1"/>
    <col min="11" max="11" width="36" hidden="0" customWidth="1"/>
    <col min="12" max="12" width="48" hidden="0" customWidth="1"/>
    <col min="13" max="13" width="54" hidden="0" customWidth="1"/>
  </cols>
  <sheetData>
    <row r="1" ht="32" customHeight="1">
      <c r="A1" s="42" t="str">
        <v>Requirements</v>
      </c>
      <c r="B1" s="42"/>
      <c r="C1" s="42"/>
      <c r="D1" s="42"/>
      <c r="E1" s="42"/>
      <c r="F1" s="42"/>
      <c r="G1" s="47"/>
      <c r="H1" s="47"/>
      <c r="I1" s="47"/>
      <c r="J1" s="47"/>
      <c r="K1" s="47"/>
      <c r="L1" s="47"/>
      <c r="M1" s="47"/>
    </row>
    <row r="2" ht="42" customHeight="1">
      <c r="A2" s="43" t="inlineStr">
        <is>
          <t xml:space="preserve">Working requirement register. Starter rows and context begin the legal inventory. Add exact parts, versions, dates and methods; every applicable requirement needs a procedure or explicit unresolved action. Facts and instruments resolve coverage. Read Sources and Uncertainty.</t>
        </is>
      </c>
      <c r="B2" s="43"/>
      <c r="C2" s="43"/>
      <c r="D2" s="43"/>
      <c r="E2" s="43"/>
      <c r="F2" s="43"/>
      <c r="G2" s="47"/>
      <c r="H2" s="47"/>
      <c r="I2" s="47"/>
      <c r="J2" s="47"/>
      <c r="K2" s="47"/>
      <c r="L2" s="47"/>
      <c r="M2" s="47"/>
    </row>
    <row r="3" ht="24" customHeight="1">
      <c r="A3" s="59" t="str">
        <v>Open source register</v>
      </c>
      <c r="B3" s="59"/>
      <c r="C3" s="47"/>
      <c r="D3" s="47"/>
      <c r="E3" s="47"/>
      <c r="F3" s="47"/>
      <c r="G3" s="47"/>
      <c r="H3" s="47"/>
      <c r="I3" s="47"/>
      <c r="J3" s="47"/>
      <c r="K3" s="47"/>
      <c r="L3" s="47"/>
      <c r="M3" s="47"/>
    </row>
    <row r="4" ht="34" customHeight="1">
      <c r="A4" s="60" t="str">
        <v>Requirement ID</v>
      </c>
      <c r="B4" s="60" t="str">
        <v>Sector / track</v>
      </c>
      <c r="C4" s="60" t="str">
        <v>Instrument / version / exact clause</v>
      </c>
      <c r="D4" s="60" t="str">
        <v>Entity / system / period</v>
      </c>
      <c r="E4" s="60" t="str">
        <v>Applicability decision</v>
      </c>
      <c r="F4" s="60" t="str">
        <v>Decision evidence / rationale</v>
      </c>
      <c r="G4" s="60" t="str">
        <v>Effective / compliance date and basis</v>
      </c>
      <c r="H4" s="60" t="str">
        <v>Required method / evidence</v>
      </c>
      <c r="I4" s="60" t="str">
        <v>Mapped procedure IDs / coverage limits</v>
      </c>
      <c r="J4" s="60" t="str">
        <v>Actual conclusion / evidence</v>
      </c>
      <c r="K4" s="60" t="str">
        <v>Responsible reviewer / date</v>
      </c>
      <c r="L4" s="60" t="str">
        <v>Unresolved next action / owner</v>
      </c>
      <c r="M4" s="60" t="inlineStr">
        <is>
          <t xml:space="preserve">Documentation follow up</t>
        </is>
      </c>
    </row>
    <row r="5" ht="70" customHeight="1">
      <c r="A5" s="56" t="str">
        <v>PSC-1200.0</v>
      </c>
      <c r="B5" s="56" t="str">
        <v>PSC</v>
      </c>
      <c r="C5" s="61" t="str">
        <v>P01 | 1200.0</v>
      </c>
      <c r="D5" s="61"/>
      <c r="E5" s="61" t="str">
        <v>Unresolved</v>
      </c>
      <c r="F5" s="61"/>
      <c r="G5" s="61" t="inlineStr">
        <is>
          <t xml:space="preserve">General 180 day transition; verify exact provision and Q01/Q10</t>
        </is>
      </c>
      <c r="H5" s="61" t="inlineStr">
        <is>
          <t xml:space="preserve">Section heading/context. Obtain exact required method and evidence from the controlling text. Context and definition rows explain control requirements.</t>
        </is>
      </c>
      <c r="I5" s="61" t="str">
        <v>C01</v>
      </c>
      <c r="J5" s="61"/>
      <c r="K5" s="61"/>
      <c r="L5" s="61" t="str">
        <v>Confirm entity/system coverage, obtain the current controlling instrument and map every applicable part before conclusions.</v>
      </c>
      <c r="M5" s="63" t="str">
        <f>IF(OR(EXACT(E5,"Unresolved"),EXACT(E5,"Applicable"),EXACT(E5,"Excluded with basis"),EXACT(E5,"Context only")),IF(E5="Unresolved","Applicability unresolved; assign an owner and next action",IF(LEN(IF(AND(LEN(UPPER(TRIM(CLEAN(SUBSTITUTE(C5,CHAR(160)," ")))))&gt;0,LEFT(UPPER(TRIM(C5)),10)&lt;&gt;"UNRESOLVED",ISERROR(MATCH(UPPER(TRIM(CLEAN(SUBSTITUTE(C5,CHAR(160)," ")))),Start!$H$6:$H$22,0))),"","Exact clause/version missing; ")&amp;IF(AND(LEN(UPPER(TRIM(CLEAN(SUBSTITUTE(D5,CHAR(160)," ")))))&gt;0,LEFT(UPPER(TRIM(D5)),10)&lt;&gt;"UNRESOLVED",ISERROR(MATCH(UPPER(TRIM(CLEAN(SUBSTITUTE(D5,CHAR(160)," ")))),Start!$H$6:$H$22,0))),"","Entity/system/period missing; ")&amp;IF(AND(LEN(UPPER(TRIM(CLEAN(SUBSTITUTE(F5,CHAR(160)," ")))))&gt;0,LEFT(UPPER(TRIM(F5)),10)&lt;&gt;"UNRESOLVED",ISERROR(MATCH(UPPER(TRIM(CLEAN(SUBSTITUTE(F5,CHAR(160)," ")))),Start!$H$6:$H$22,0))),"","Decision evidence/basis missing; ")&amp;IF(AND(LEN(UPPER(TRIM(CLEAN(SUBSTITUTE(G5,CHAR(160)," ")))))&gt;0,LEFT(UPPER(TRIM(G5)),10)&lt;&gt;"UNRESOLVED",ISERROR(MATCH(UPPER(TRIM(CLEAN(SUBSTITUTE(G5,CHAR(160)," ")))),Start!$H$6:$H$22,0))),"","Date/transition basis missing; ")&amp;IF(AND(LEN(UPPER(TRIM(CLEAN(SUBSTITUTE(H5,CHAR(160)," ")))))&gt;0,LEFT(UPPER(TRIM(H5)),10)&lt;&gt;"UNRESOLVED",ISERROR(MATCH(UPPER(TRIM(CLEAN(SUBSTITUTE(H5,CHAR(160)," ")))),Start!$H$6:$H$22,0))),"","Method/evidence basis missing; ")&amp;IF(AND(LEN(UPPER(TRIM(CLEAN(SUBSTITUTE(I5,CHAR(160)," ")))))&gt;0,LEFT(UPPER(TRIM(I5)),10)&lt;&gt;"UNRESOLVED",ISERROR(MATCH(UPPER(TRIM(CLEAN(SUBSTITUTE(I5,CHAR(160)," ")))),Start!$H$6:$H$22,0))),"","Mapping or justified exclusion missing; ")&amp;IF(AND(LEN(UPPER(TRIM(CLEAN(SUBSTITUTE(J5,CHAR(160)," ")))))&gt;0,LEFT(UPPER(TRIM(J5)),10)&lt;&gt;"UNRESOLVED",ISERROR(MATCH(UPPER(TRIM(CLEAN(SUBSTITUTE(J5,CHAR(160)," ")))),Start!$H$6:$H$22,0))),"","Conclusion/evidence missing; ")&amp;IF(AND(LEN(UPPER(TRIM(CLEAN(SUBSTITUTE(K5,CHAR(160)," ")))))&gt;0,LEFT(UPPER(TRIM(K5)),10)&lt;&gt;"UNRESOLVED",ISERROR(MATCH(UPPER(TRIM(CLEAN(SUBSTITUTE(K5,CHAR(160)," ")))),Start!$H$6:$H$22,0))),"","Reviewer/date missing; ")&amp;"")=0,"Documentation recorded; review required",IF(AND(LEN(UPPER(TRIM(CLEAN(SUBSTITUTE(C5,CHAR(160)," ")))))&gt;0,LEFT(UPPER(TRIM(C5)),10)&lt;&gt;"UNRESOLVED",ISERROR(MATCH(UPPER(TRIM(CLEAN(SUBSTITUTE(C5,CHAR(160)," ")))),Start!$H$6:$H$22,0))),"","Exact clause/version missing; ")&amp;IF(AND(LEN(UPPER(TRIM(CLEAN(SUBSTITUTE(D5,CHAR(160)," ")))))&gt;0,LEFT(UPPER(TRIM(D5)),10)&lt;&gt;"UNRESOLVED",ISERROR(MATCH(UPPER(TRIM(CLEAN(SUBSTITUTE(D5,CHAR(160)," ")))),Start!$H$6:$H$22,0))),"","Entity/system/period missing; ")&amp;IF(AND(LEN(UPPER(TRIM(CLEAN(SUBSTITUTE(F5,CHAR(160)," ")))))&gt;0,LEFT(UPPER(TRIM(F5)),10)&lt;&gt;"UNRESOLVED",ISERROR(MATCH(UPPER(TRIM(CLEAN(SUBSTITUTE(F5,CHAR(160)," ")))),Start!$H$6:$H$22,0))),"","Decision evidence/basis missing; ")&amp;IF(AND(LEN(UPPER(TRIM(CLEAN(SUBSTITUTE(G5,CHAR(160)," ")))))&gt;0,LEFT(UPPER(TRIM(G5)),10)&lt;&gt;"UNRESOLVED",ISERROR(MATCH(UPPER(TRIM(CLEAN(SUBSTITUTE(G5,CHAR(160)," ")))),Start!$H$6:$H$22,0))),"","Date/transition basis missing; ")&amp;IF(AND(LEN(UPPER(TRIM(CLEAN(SUBSTITUTE(H5,CHAR(160)," ")))))&gt;0,LEFT(UPPER(TRIM(H5)),10)&lt;&gt;"UNRESOLVED",ISERROR(MATCH(UPPER(TRIM(CLEAN(SUBSTITUTE(H5,CHAR(160)," ")))),Start!$H$6:$H$22,0))),"","Method/evidence basis missing; ")&amp;IF(AND(LEN(UPPER(TRIM(CLEAN(SUBSTITUTE(I5,CHAR(160)," ")))))&gt;0,LEFT(UPPER(TRIM(I5)),10)&lt;&gt;"UNRESOLVED",ISERROR(MATCH(UPPER(TRIM(CLEAN(SUBSTITUTE(I5,CHAR(160)," ")))),Start!$H$6:$H$22,0))),"","Mapping or justified exclusion missing; ")&amp;IF(AND(LEN(UPPER(TRIM(CLEAN(SUBSTITUTE(J5,CHAR(160)," ")))))&gt;0,LEFT(UPPER(TRIM(J5)),10)&lt;&gt;"UNRESOLVED",ISERROR(MATCH(UPPER(TRIM(CLEAN(SUBSTITUTE(J5,CHAR(160)," ")))),Start!$H$6:$H$22,0))),"","Conclusion/evidence missing; ")&amp;IF(AND(LEN(UPPER(TRIM(CLEAN(SUBSTITUTE(K5,CHAR(160)," ")))))&gt;0,LEFT(UPPER(TRIM(K5)),10)&lt;&gt;"UNRESOLVED",ISERROR(MATCH(UPPER(TRIM(CLEAN(SUBSTITUTE(K5,CHAR(160)," ")))),Start!$H$6:$H$22,0))),"","Reviewer/date missing; ")&amp;"")),"Invalid status; use a listed value")</f>
        <v>Applicability unresolved; assign an owner and next action</v>
      </c>
    </row>
    <row r="6" ht="70" customHeight="1">
      <c r="A6" s="58" t="str">
        <v>PSC-1200.1</v>
      </c>
      <c r="B6" s="58" t="str">
        <v>PSC</v>
      </c>
      <c r="C6" s="61" t="str">
        <v>P01 | 1200.1</v>
      </c>
      <c r="D6" s="61"/>
      <c r="E6" s="61" t="str">
        <v>Unresolved</v>
      </c>
      <c r="F6" s="61"/>
      <c r="G6" s="61" t="inlineStr">
        <is>
          <t xml:space="preserve">General 180 day transition; verify exact provision and Q01/Q10</t>
        </is>
      </c>
      <c r="H6" s="61" t="inlineStr">
        <is>
          <t xml:space="preserve">Section heading/context. Obtain exact required method and evidence from the controlling text. Context and definition rows explain control requirements.</t>
        </is>
      </c>
      <c r="I6" s="61" t="str">
        <v>C01</v>
      </c>
      <c r="J6" s="61"/>
      <c r="K6" s="61"/>
      <c r="L6" s="61" t="str">
        <v>Confirm entity/system coverage, obtain the current controlling instrument and map every applicable part before conclusions.</v>
      </c>
      <c r="M6" s="63" t="str">
        <f>IF(OR(EXACT(E6,"Unresolved"),EXACT(E6,"Applicable"),EXACT(E6,"Excluded with basis"),EXACT(E6,"Context only")),IF(E6="Unresolved","Applicability unresolved; assign an owner and next action",IF(LEN(IF(AND(LEN(UPPER(TRIM(CLEAN(SUBSTITUTE(C6,CHAR(160)," ")))))&gt;0,LEFT(UPPER(TRIM(C6)),10)&lt;&gt;"UNRESOLVED",ISERROR(MATCH(UPPER(TRIM(CLEAN(SUBSTITUTE(C6,CHAR(160)," ")))),Start!$H$6:$H$22,0))),"","Exact clause/version missing; ")&amp;IF(AND(LEN(UPPER(TRIM(CLEAN(SUBSTITUTE(D6,CHAR(160)," ")))))&gt;0,LEFT(UPPER(TRIM(D6)),10)&lt;&gt;"UNRESOLVED",ISERROR(MATCH(UPPER(TRIM(CLEAN(SUBSTITUTE(D6,CHAR(160)," ")))),Start!$H$6:$H$22,0))),"","Entity/system/period missing; ")&amp;IF(AND(LEN(UPPER(TRIM(CLEAN(SUBSTITUTE(F6,CHAR(160)," ")))))&gt;0,LEFT(UPPER(TRIM(F6)),10)&lt;&gt;"UNRESOLVED",ISERROR(MATCH(UPPER(TRIM(CLEAN(SUBSTITUTE(F6,CHAR(160)," ")))),Start!$H$6:$H$22,0))),"","Decision evidence/basis missing; ")&amp;IF(AND(LEN(UPPER(TRIM(CLEAN(SUBSTITUTE(G6,CHAR(160)," ")))))&gt;0,LEFT(UPPER(TRIM(G6)),10)&lt;&gt;"UNRESOLVED",ISERROR(MATCH(UPPER(TRIM(CLEAN(SUBSTITUTE(G6,CHAR(160)," ")))),Start!$H$6:$H$22,0))),"","Date/transition basis missing; ")&amp;IF(AND(LEN(UPPER(TRIM(CLEAN(SUBSTITUTE(H6,CHAR(160)," ")))))&gt;0,LEFT(UPPER(TRIM(H6)),10)&lt;&gt;"UNRESOLVED",ISERROR(MATCH(UPPER(TRIM(CLEAN(SUBSTITUTE(H6,CHAR(160)," ")))),Start!$H$6:$H$22,0))),"","Method/evidence basis missing; ")&amp;IF(AND(LEN(UPPER(TRIM(CLEAN(SUBSTITUTE(I6,CHAR(160)," ")))))&gt;0,LEFT(UPPER(TRIM(I6)),10)&lt;&gt;"UNRESOLVED",ISERROR(MATCH(UPPER(TRIM(CLEAN(SUBSTITUTE(I6,CHAR(160)," ")))),Start!$H$6:$H$22,0))),"","Mapping or justified exclusion missing; ")&amp;IF(AND(LEN(UPPER(TRIM(CLEAN(SUBSTITUTE(J6,CHAR(160)," ")))))&gt;0,LEFT(UPPER(TRIM(J6)),10)&lt;&gt;"UNRESOLVED",ISERROR(MATCH(UPPER(TRIM(CLEAN(SUBSTITUTE(J6,CHAR(160)," ")))),Start!$H$6:$H$22,0))),"","Conclusion/evidence missing; ")&amp;IF(AND(LEN(UPPER(TRIM(CLEAN(SUBSTITUTE(K6,CHAR(160)," ")))))&gt;0,LEFT(UPPER(TRIM(K6)),10)&lt;&gt;"UNRESOLVED",ISERROR(MATCH(UPPER(TRIM(CLEAN(SUBSTITUTE(K6,CHAR(160)," ")))),Start!$H$6:$H$22,0))),"","Reviewer/date missing; ")&amp;"")=0,"Documentation recorded; review required",IF(AND(LEN(UPPER(TRIM(CLEAN(SUBSTITUTE(C6,CHAR(160)," ")))))&gt;0,LEFT(UPPER(TRIM(C6)),10)&lt;&gt;"UNRESOLVED",ISERROR(MATCH(UPPER(TRIM(CLEAN(SUBSTITUTE(C6,CHAR(160)," ")))),Start!$H$6:$H$22,0))),"","Exact clause/version missing; ")&amp;IF(AND(LEN(UPPER(TRIM(CLEAN(SUBSTITUTE(D6,CHAR(160)," ")))))&gt;0,LEFT(UPPER(TRIM(D6)),10)&lt;&gt;"UNRESOLVED",ISERROR(MATCH(UPPER(TRIM(CLEAN(SUBSTITUTE(D6,CHAR(160)," ")))),Start!$H$6:$H$22,0))),"","Entity/system/period missing; ")&amp;IF(AND(LEN(UPPER(TRIM(CLEAN(SUBSTITUTE(F6,CHAR(160)," ")))))&gt;0,LEFT(UPPER(TRIM(F6)),10)&lt;&gt;"UNRESOLVED",ISERROR(MATCH(UPPER(TRIM(CLEAN(SUBSTITUTE(F6,CHAR(160)," ")))),Start!$H$6:$H$22,0))),"","Decision evidence/basis missing; ")&amp;IF(AND(LEN(UPPER(TRIM(CLEAN(SUBSTITUTE(G6,CHAR(160)," ")))))&gt;0,LEFT(UPPER(TRIM(G6)),10)&lt;&gt;"UNRESOLVED",ISERROR(MATCH(UPPER(TRIM(CLEAN(SUBSTITUTE(G6,CHAR(160)," ")))),Start!$H$6:$H$22,0))),"","Date/transition basis missing; ")&amp;IF(AND(LEN(UPPER(TRIM(CLEAN(SUBSTITUTE(H6,CHAR(160)," ")))))&gt;0,LEFT(UPPER(TRIM(H6)),10)&lt;&gt;"UNRESOLVED",ISERROR(MATCH(UPPER(TRIM(CLEAN(SUBSTITUTE(H6,CHAR(160)," ")))),Start!$H$6:$H$22,0))),"","Method/evidence basis missing; ")&amp;IF(AND(LEN(UPPER(TRIM(CLEAN(SUBSTITUTE(I6,CHAR(160)," ")))))&gt;0,LEFT(UPPER(TRIM(I6)),10)&lt;&gt;"UNRESOLVED",ISERROR(MATCH(UPPER(TRIM(CLEAN(SUBSTITUTE(I6,CHAR(160)," ")))),Start!$H$6:$H$22,0))),"","Mapping or justified exclusion missing; ")&amp;IF(AND(LEN(UPPER(TRIM(CLEAN(SUBSTITUTE(J6,CHAR(160)," ")))))&gt;0,LEFT(UPPER(TRIM(J6)),10)&lt;&gt;"UNRESOLVED",ISERROR(MATCH(UPPER(TRIM(CLEAN(SUBSTITUTE(J6,CHAR(160)," ")))),Start!$H$6:$H$22,0))),"","Conclusion/evidence missing; ")&amp;IF(AND(LEN(UPPER(TRIM(CLEAN(SUBSTITUTE(K6,CHAR(160)," ")))))&gt;0,LEFT(UPPER(TRIM(K6)),10)&lt;&gt;"UNRESOLVED",ISERROR(MATCH(UPPER(TRIM(CLEAN(SUBSTITUTE(K6,CHAR(160)," ")))),Start!$H$6:$H$22,0))),"","Reviewer/date missing; ")&amp;"")),"Invalid status; use a listed value")</f>
        <v>Applicability unresolved; assign an owner and next action</v>
      </c>
    </row>
    <row r="7" ht="70" customHeight="1">
      <c r="A7" s="56" t="str">
        <v>PSC-1200.1(a)</v>
      </c>
      <c r="B7" s="56" t="str">
        <v>PSC</v>
      </c>
      <c r="C7" s="61" t="str">
        <v>P01 | 1200.1(a)</v>
      </c>
      <c r="D7" s="61"/>
      <c r="E7" s="61" t="str">
        <v>Unresolved</v>
      </c>
      <c r="F7" s="61"/>
      <c r="G7" s="61" t="inlineStr">
        <is>
          <t xml:space="preserve">General 180 day transition; verify exact provision and Q01/Q10</t>
        </is>
      </c>
      <c r="H7" s="61" t="inlineStr">
        <is>
          <t xml:space="preserve">Interpretation/administration. Obtain exact required method and evidence from the controlling text. Context and definition rows explain control requirements.</t>
        </is>
      </c>
      <c r="I7" s="61" t="str">
        <v>C01</v>
      </c>
      <c r="J7" s="61"/>
      <c r="K7" s="61"/>
      <c r="L7" s="61" t="str">
        <v>Confirm entity/system coverage, obtain the current controlling instrument and map every applicable part before conclusions.</v>
      </c>
      <c r="M7" s="63" t="str">
        <f>IF(OR(EXACT(E7,"Unresolved"),EXACT(E7,"Applicable"),EXACT(E7,"Excluded with basis"),EXACT(E7,"Context only")),IF(E7="Unresolved","Applicability unresolved; assign an owner and next action",IF(LEN(IF(AND(LEN(UPPER(TRIM(CLEAN(SUBSTITUTE(C7,CHAR(160)," ")))))&gt;0,LEFT(UPPER(TRIM(C7)),10)&lt;&gt;"UNRESOLVED",ISERROR(MATCH(UPPER(TRIM(CLEAN(SUBSTITUTE(C7,CHAR(160)," ")))),Start!$H$6:$H$22,0))),"","Exact clause/version missing; ")&amp;IF(AND(LEN(UPPER(TRIM(CLEAN(SUBSTITUTE(D7,CHAR(160)," ")))))&gt;0,LEFT(UPPER(TRIM(D7)),10)&lt;&gt;"UNRESOLVED",ISERROR(MATCH(UPPER(TRIM(CLEAN(SUBSTITUTE(D7,CHAR(160)," ")))),Start!$H$6:$H$22,0))),"","Entity/system/period missing; ")&amp;IF(AND(LEN(UPPER(TRIM(CLEAN(SUBSTITUTE(F7,CHAR(160)," ")))))&gt;0,LEFT(UPPER(TRIM(F7)),10)&lt;&gt;"UNRESOLVED",ISERROR(MATCH(UPPER(TRIM(CLEAN(SUBSTITUTE(F7,CHAR(160)," ")))),Start!$H$6:$H$22,0))),"","Decision evidence/basis missing; ")&amp;IF(AND(LEN(UPPER(TRIM(CLEAN(SUBSTITUTE(G7,CHAR(160)," ")))))&gt;0,LEFT(UPPER(TRIM(G7)),10)&lt;&gt;"UNRESOLVED",ISERROR(MATCH(UPPER(TRIM(CLEAN(SUBSTITUTE(G7,CHAR(160)," ")))),Start!$H$6:$H$22,0))),"","Date/transition basis missing; ")&amp;IF(AND(LEN(UPPER(TRIM(CLEAN(SUBSTITUTE(H7,CHAR(160)," ")))))&gt;0,LEFT(UPPER(TRIM(H7)),10)&lt;&gt;"UNRESOLVED",ISERROR(MATCH(UPPER(TRIM(CLEAN(SUBSTITUTE(H7,CHAR(160)," ")))),Start!$H$6:$H$22,0))),"","Method/evidence basis missing; ")&amp;IF(AND(LEN(UPPER(TRIM(CLEAN(SUBSTITUTE(I7,CHAR(160)," ")))))&gt;0,LEFT(UPPER(TRIM(I7)),10)&lt;&gt;"UNRESOLVED",ISERROR(MATCH(UPPER(TRIM(CLEAN(SUBSTITUTE(I7,CHAR(160)," ")))),Start!$H$6:$H$22,0))),"","Mapping or justified exclusion missing; ")&amp;IF(AND(LEN(UPPER(TRIM(CLEAN(SUBSTITUTE(J7,CHAR(160)," ")))))&gt;0,LEFT(UPPER(TRIM(J7)),10)&lt;&gt;"UNRESOLVED",ISERROR(MATCH(UPPER(TRIM(CLEAN(SUBSTITUTE(J7,CHAR(160)," ")))),Start!$H$6:$H$22,0))),"","Conclusion/evidence missing; ")&amp;IF(AND(LEN(UPPER(TRIM(CLEAN(SUBSTITUTE(K7,CHAR(160)," ")))))&gt;0,LEFT(UPPER(TRIM(K7)),10)&lt;&gt;"UNRESOLVED",ISERROR(MATCH(UPPER(TRIM(CLEAN(SUBSTITUTE(K7,CHAR(160)," ")))),Start!$H$6:$H$22,0))),"","Reviewer/date missing; ")&amp;"")=0,"Documentation recorded; review required",IF(AND(LEN(UPPER(TRIM(CLEAN(SUBSTITUTE(C7,CHAR(160)," ")))))&gt;0,LEFT(UPPER(TRIM(C7)),10)&lt;&gt;"UNRESOLVED",ISERROR(MATCH(UPPER(TRIM(CLEAN(SUBSTITUTE(C7,CHAR(160)," ")))),Start!$H$6:$H$22,0))),"","Exact clause/version missing; ")&amp;IF(AND(LEN(UPPER(TRIM(CLEAN(SUBSTITUTE(D7,CHAR(160)," ")))))&gt;0,LEFT(UPPER(TRIM(D7)),10)&lt;&gt;"UNRESOLVED",ISERROR(MATCH(UPPER(TRIM(CLEAN(SUBSTITUTE(D7,CHAR(160)," ")))),Start!$H$6:$H$22,0))),"","Entity/system/period missing; ")&amp;IF(AND(LEN(UPPER(TRIM(CLEAN(SUBSTITUTE(F7,CHAR(160)," ")))))&gt;0,LEFT(UPPER(TRIM(F7)),10)&lt;&gt;"UNRESOLVED",ISERROR(MATCH(UPPER(TRIM(CLEAN(SUBSTITUTE(F7,CHAR(160)," ")))),Start!$H$6:$H$22,0))),"","Decision evidence/basis missing; ")&amp;IF(AND(LEN(UPPER(TRIM(CLEAN(SUBSTITUTE(G7,CHAR(160)," ")))))&gt;0,LEFT(UPPER(TRIM(G7)),10)&lt;&gt;"UNRESOLVED",ISERROR(MATCH(UPPER(TRIM(CLEAN(SUBSTITUTE(G7,CHAR(160)," ")))),Start!$H$6:$H$22,0))),"","Date/transition basis missing; ")&amp;IF(AND(LEN(UPPER(TRIM(CLEAN(SUBSTITUTE(H7,CHAR(160)," ")))))&gt;0,LEFT(UPPER(TRIM(H7)),10)&lt;&gt;"UNRESOLVED",ISERROR(MATCH(UPPER(TRIM(CLEAN(SUBSTITUTE(H7,CHAR(160)," ")))),Start!$H$6:$H$22,0))),"","Method/evidence basis missing; ")&amp;IF(AND(LEN(UPPER(TRIM(CLEAN(SUBSTITUTE(I7,CHAR(160)," ")))))&gt;0,LEFT(UPPER(TRIM(I7)),10)&lt;&gt;"UNRESOLVED",ISERROR(MATCH(UPPER(TRIM(CLEAN(SUBSTITUTE(I7,CHAR(160)," ")))),Start!$H$6:$H$22,0))),"","Mapping or justified exclusion missing; ")&amp;IF(AND(LEN(UPPER(TRIM(CLEAN(SUBSTITUTE(J7,CHAR(160)," ")))))&gt;0,LEFT(UPPER(TRIM(J7)),10)&lt;&gt;"UNRESOLVED",ISERROR(MATCH(UPPER(TRIM(CLEAN(SUBSTITUTE(J7,CHAR(160)," ")))),Start!$H$6:$H$22,0))),"","Conclusion/evidence missing; ")&amp;IF(AND(LEN(UPPER(TRIM(CLEAN(SUBSTITUTE(K7,CHAR(160)," ")))))&gt;0,LEFT(UPPER(TRIM(K7)),10)&lt;&gt;"UNRESOLVED",ISERROR(MATCH(UPPER(TRIM(CLEAN(SUBSTITUTE(K7,CHAR(160)," ")))),Start!$H$6:$H$22,0))),"","Reviewer/date missing; ")&amp;"")),"Invalid status; use a listed value")</f>
        <v>Applicability unresolved; assign an owner and next action</v>
      </c>
    </row>
    <row r="8" ht="70" customHeight="1">
      <c r="A8" s="58" t="str">
        <v>PSC-1200.1(b)</v>
      </c>
      <c r="B8" s="58" t="str">
        <v>PSC</v>
      </c>
      <c r="C8" s="61" t="str">
        <v>P01 | 1200.1(b)</v>
      </c>
      <c r="D8" s="61"/>
      <c r="E8" s="61" t="str">
        <v>Unresolved</v>
      </c>
      <c r="F8" s="61"/>
      <c r="G8" s="61" t="inlineStr">
        <is>
          <t xml:space="preserve">General 180 day transition; verify exact provision and Q01/Q10</t>
        </is>
      </c>
      <c r="H8" s="61" t="inlineStr">
        <is>
          <t xml:space="preserve">Interpretation/administration. Obtain exact required method and evidence from the controlling text. Context and definition rows explain control requirements.</t>
        </is>
      </c>
      <c r="I8" s="61" t="str">
        <v>C01</v>
      </c>
      <c r="J8" s="61"/>
      <c r="K8" s="61"/>
      <c r="L8" s="61" t="str">
        <v>Confirm entity/system coverage, obtain the current controlling instrument and map every applicable part before conclusions.</v>
      </c>
      <c r="M8" s="63" t="str">
        <f>IF(OR(EXACT(E8,"Unresolved"),EXACT(E8,"Applicable"),EXACT(E8,"Excluded with basis"),EXACT(E8,"Context only")),IF(E8="Unresolved","Applicability unresolved; assign an owner and next action",IF(LEN(IF(AND(LEN(UPPER(TRIM(CLEAN(SUBSTITUTE(C8,CHAR(160)," ")))))&gt;0,LEFT(UPPER(TRIM(C8)),10)&lt;&gt;"UNRESOLVED",ISERROR(MATCH(UPPER(TRIM(CLEAN(SUBSTITUTE(C8,CHAR(160)," ")))),Start!$H$6:$H$22,0))),"","Exact clause/version missing; ")&amp;IF(AND(LEN(UPPER(TRIM(CLEAN(SUBSTITUTE(D8,CHAR(160)," ")))))&gt;0,LEFT(UPPER(TRIM(D8)),10)&lt;&gt;"UNRESOLVED",ISERROR(MATCH(UPPER(TRIM(CLEAN(SUBSTITUTE(D8,CHAR(160)," ")))),Start!$H$6:$H$22,0))),"","Entity/system/period missing; ")&amp;IF(AND(LEN(UPPER(TRIM(CLEAN(SUBSTITUTE(F8,CHAR(160)," ")))))&gt;0,LEFT(UPPER(TRIM(F8)),10)&lt;&gt;"UNRESOLVED",ISERROR(MATCH(UPPER(TRIM(CLEAN(SUBSTITUTE(F8,CHAR(160)," ")))),Start!$H$6:$H$22,0))),"","Decision evidence/basis missing; ")&amp;IF(AND(LEN(UPPER(TRIM(CLEAN(SUBSTITUTE(G8,CHAR(160)," ")))))&gt;0,LEFT(UPPER(TRIM(G8)),10)&lt;&gt;"UNRESOLVED",ISERROR(MATCH(UPPER(TRIM(CLEAN(SUBSTITUTE(G8,CHAR(160)," ")))),Start!$H$6:$H$22,0))),"","Date/transition basis missing; ")&amp;IF(AND(LEN(UPPER(TRIM(CLEAN(SUBSTITUTE(H8,CHAR(160)," ")))))&gt;0,LEFT(UPPER(TRIM(H8)),10)&lt;&gt;"UNRESOLVED",ISERROR(MATCH(UPPER(TRIM(CLEAN(SUBSTITUTE(H8,CHAR(160)," ")))),Start!$H$6:$H$22,0))),"","Method/evidence basis missing; ")&amp;IF(AND(LEN(UPPER(TRIM(CLEAN(SUBSTITUTE(I8,CHAR(160)," ")))))&gt;0,LEFT(UPPER(TRIM(I8)),10)&lt;&gt;"UNRESOLVED",ISERROR(MATCH(UPPER(TRIM(CLEAN(SUBSTITUTE(I8,CHAR(160)," ")))),Start!$H$6:$H$22,0))),"","Mapping or justified exclusion missing; ")&amp;IF(AND(LEN(UPPER(TRIM(CLEAN(SUBSTITUTE(J8,CHAR(160)," ")))))&gt;0,LEFT(UPPER(TRIM(J8)),10)&lt;&gt;"UNRESOLVED",ISERROR(MATCH(UPPER(TRIM(CLEAN(SUBSTITUTE(J8,CHAR(160)," ")))),Start!$H$6:$H$22,0))),"","Conclusion/evidence missing; ")&amp;IF(AND(LEN(UPPER(TRIM(CLEAN(SUBSTITUTE(K8,CHAR(160)," ")))))&gt;0,LEFT(UPPER(TRIM(K8)),10)&lt;&gt;"UNRESOLVED",ISERROR(MATCH(UPPER(TRIM(CLEAN(SUBSTITUTE(K8,CHAR(160)," ")))),Start!$H$6:$H$22,0))),"","Reviewer/date missing; ")&amp;"")=0,"Documentation recorded; review required",IF(AND(LEN(UPPER(TRIM(CLEAN(SUBSTITUTE(C8,CHAR(160)," ")))))&gt;0,LEFT(UPPER(TRIM(C8)),10)&lt;&gt;"UNRESOLVED",ISERROR(MATCH(UPPER(TRIM(CLEAN(SUBSTITUTE(C8,CHAR(160)," ")))),Start!$H$6:$H$22,0))),"","Exact clause/version missing; ")&amp;IF(AND(LEN(UPPER(TRIM(CLEAN(SUBSTITUTE(D8,CHAR(160)," ")))))&gt;0,LEFT(UPPER(TRIM(D8)),10)&lt;&gt;"UNRESOLVED",ISERROR(MATCH(UPPER(TRIM(CLEAN(SUBSTITUTE(D8,CHAR(160)," ")))),Start!$H$6:$H$22,0))),"","Entity/system/period missing; ")&amp;IF(AND(LEN(UPPER(TRIM(CLEAN(SUBSTITUTE(F8,CHAR(160)," ")))))&gt;0,LEFT(UPPER(TRIM(F8)),10)&lt;&gt;"UNRESOLVED",ISERROR(MATCH(UPPER(TRIM(CLEAN(SUBSTITUTE(F8,CHAR(160)," ")))),Start!$H$6:$H$22,0))),"","Decision evidence/basis missing; ")&amp;IF(AND(LEN(UPPER(TRIM(CLEAN(SUBSTITUTE(G8,CHAR(160)," ")))))&gt;0,LEFT(UPPER(TRIM(G8)),10)&lt;&gt;"UNRESOLVED",ISERROR(MATCH(UPPER(TRIM(CLEAN(SUBSTITUTE(G8,CHAR(160)," ")))),Start!$H$6:$H$22,0))),"","Date/transition basis missing; ")&amp;IF(AND(LEN(UPPER(TRIM(CLEAN(SUBSTITUTE(H8,CHAR(160)," ")))))&gt;0,LEFT(UPPER(TRIM(H8)),10)&lt;&gt;"UNRESOLVED",ISERROR(MATCH(UPPER(TRIM(CLEAN(SUBSTITUTE(H8,CHAR(160)," ")))),Start!$H$6:$H$22,0))),"","Method/evidence basis missing; ")&amp;IF(AND(LEN(UPPER(TRIM(CLEAN(SUBSTITUTE(I8,CHAR(160)," ")))))&gt;0,LEFT(UPPER(TRIM(I8)),10)&lt;&gt;"UNRESOLVED",ISERROR(MATCH(UPPER(TRIM(CLEAN(SUBSTITUTE(I8,CHAR(160)," ")))),Start!$H$6:$H$22,0))),"","Mapping or justified exclusion missing; ")&amp;IF(AND(LEN(UPPER(TRIM(CLEAN(SUBSTITUTE(J8,CHAR(160)," ")))))&gt;0,LEFT(UPPER(TRIM(J8)),10)&lt;&gt;"UNRESOLVED",ISERROR(MATCH(UPPER(TRIM(CLEAN(SUBSTITUTE(J8,CHAR(160)," ")))),Start!$H$6:$H$22,0))),"","Conclusion/evidence missing; ")&amp;IF(AND(LEN(UPPER(TRIM(CLEAN(SUBSTITUTE(K8,CHAR(160)," ")))))&gt;0,LEFT(UPPER(TRIM(K8)),10)&lt;&gt;"UNRESOLVED",ISERROR(MATCH(UPPER(TRIM(CLEAN(SUBSTITUTE(K8,CHAR(160)," ")))),Start!$H$6:$H$22,0))),"","Reviewer/date missing; ")&amp;"")),"Invalid status; use a listed value")</f>
        <v>Applicability unresolved; assign an owner and next action</v>
      </c>
    </row>
    <row r="9" ht="70" customHeight="1">
      <c r="A9" s="56" t="str">
        <v>PSC-1200.1(c)</v>
      </c>
      <c r="B9" s="56" t="str">
        <v>PSC</v>
      </c>
      <c r="C9" s="61" t="str">
        <v>P01 | 1200.1(c)</v>
      </c>
      <c r="D9" s="61"/>
      <c r="E9" s="61" t="str">
        <v>Unresolved</v>
      </c>
      <c r="F9" s="61"/>
      <c r="G9" s="61" t="inlineStr">
        <is>
          <t xml:space="preserve">General 180 day transition; verify exact provision and Q01/Q10</t>
        </is>
      </c>
      <c r="H9" s="61" t="inlineStr">
        <is>
          <t xml:space="preserve">Interpretation/administration. Obtain exact required method and evidence from the controlling text. Context and definition rows explain control requirements.</t>
        </is>
      </c>
      <c r="I9" s="61" t="str">
        <v>C01</v>
      </c>
      <c r="J9" s="61"/>
      <c r="K9" s="61"/>
      <c r="L9" s="61" t="str">
        <v>Confirm entity/system coverage, obtain the current controlling instrument and map every applicable part before conclusions.</v>
      </c>
      <c r="M9" s="63" t="str">
        <f>IF(OR(EXACT(E9,"Unresolved"),EXACT(E9,"Applicable"),EXACT(E9,"Excluded with basis"),EXACT(E9,"Context only")),IF(E9="Unresolved","Applicability unresolved; assign an owner and next action",IF(LEN(IF(AND(LEN(UPPER(TRIM(CLEAN(SUBSTITUTE(C9,CHAR(160)," ")))))&gt;0,LEFT(UPPER(TRIM(C9)),10)&lt;&gt;"UNRESOLVED",ISERROR(MATCH(UPPER(TRIM(CLEAN(SUBSTITUTE(C9,CHAR(160)," ")))),Start!$H$6:$H$22,0))),"","Exact clause/version missing; ")&amp;IF(AND(LEN(UPPER(TRIM(CLEAN(SUBSTITUTE(D9,CHAR(160)," ")))))&gt;0,LEFT(UPPER(TRIM(D9)),10)&lt;&gt;"UNRESOLVED",ISERROR(MATCH(UPPER(TRIM(CLEAN(SUBSTITUTE(D9,CHAR(160)," ")))),Start!$H$6:$H$22,0))),"","Entity/system/period missing; ")&amp;IF(AND(LEN(UPPER(TRIM(CLEAN(SUBSTITUTE(F9,CHAR(160)," ")))))&gt;0,LEFT(UPPER(TRIM(F9)),10)&lt;&gt;"UNRESOLVED",ISERROR(MATCH(UPPER(TRIM(CLEAN(SUBSTITUTE(F9,CHAR(160)," ")))),Start!$H$6:$H$22,0))),"","Decision evidence/basis missing; ")&amp;IF(AND(LEN(UPPER(TRIM(CLEAN(SUBSTITUTE(G9,CHAR(160)," ")))))&gt;0,LEFT(UPPER(TRIM(G9)),10)&lt;&gt;"UNRESOLVED",ISERROR(MATCH(UPPER(TRIM(CLEAN(SUBSTITUTE(G9,CHAR(160)," ")))),Start!$H$6:$H$22,0))),"","Date/transition basis missing; ")&amp;IF(AND(LEN(UPPER(TRIM(CLEAN(SUBSTITUTE(H9,CHAR(160)," ")))))&gt;0,LEFT(UPPER(TRIM(H9)),10)&lt;&gt;"UNRESOLVED",ISERROR(MATCH(UPPER(TRIM(CLEAN(SUBSTITUTE(H9,CHAR(160)," ")))),Start!$H$6:$H$22,0))),"","Method/evidence basis missing; ")&amp;IF(AND(LEN(UPPER(TRIM(CLEAN(SUBSTITUTE(I9,CHAR(160)," ")))))&gt;0,LEFT(UPPER(TRIM(I9)),10)&lt;&gt;"UNRESOLVED",ISERROR(MATCH(UPPER(TRIM(CLEAN(SUBSTITUTE(I9,CHAR(160)," ")))),Start!$H$6:$H$22,0))),"","Mapping or justified exclusion missing; ")&amp;IF(AND(LEN(UPPER(TRIM(CLEAN(SUBSTITUTE(J9,CHAR(160)," ")))))&gt;0,LEFT(UPPER(TRIM(J9)),10)&lt;&gt;"UNRESOLVED",ISERROR(MATCH(UPPER(TRIM(CLEAN(SUBSTITUTE(J9,CHAR(160)," ")))),Start!$H$6:$H$22,0))),"","Conclusion/evidence missing; ")&amp;IF(AND(LEN(UPPER(TRIM(CLEAN(SUBSTITUTE(K9,CHAR(160)," ")))))&gt;0,LEFT(UPPER(TRIM(K9)),10)&lt;&gt;"UNRESOLVED",ISERROR(MATCH(UPPER(TRIM(CLEAN(SUBSTITUTE(K9,CHAR(160)," ")))),Start!$H$6:$H$22,0))),"","Reviewer/date missing; ")&amp;"")=0,"Documentation recorded; review required",IF(AND(LEN(UPPER(TRIM(CLEAN(SUBSTITUTE(C9,CHAR(160)," ")))))&gt;0,LEFT(UPPER(TRIM(C9)),10)&lt;&gt;"UNRESOLVED",ISERROR(MATCH(UPPER(TRIM(CLEAN(SUBSTITUTE(C9,CHAR(160)," ")))),Start!$H$6:$H$22,0))),"","Exact clause/version missing; ")&amp;IF(AND(LEN(UPPER(TRIM(CLEAN(SUBSTITUTE(D9,CHAR(160)," ")))))&gt;0,LEFT(UPPER(TRIM(D9)),10)&lt;&gt;"UNRESOLVED",ISERROR(MATCH(UPPER(TRIM(CLEAN(SUBSTITUTE(D9,CHAR(160)," ")))),Start!$H$6:$H$22,0))),"","Entity/system/period missing; ")&amp;IF(AND(LEN(UPPER(TRIM(CLEAN(SUBSTITUTE(F9,CHAR(160)," ")))))&gt;0,LEFT(UPPER(TRIM(F9)),10)&lt;&gt;"UNRESOLVED",ISERROR(MATCH(UPPER(TRIM(CLEAN(SUBSTITUTE(F9,CHAR(160)," ")))),Start!$H$6:$H$22,0))),"","Decision evidence/basis missing; ")&amp;IF(AND(LEN(UPPER(TRIM(CLEAN(SUBSTITUTE(G9,CHAR(160)," ")))))&gt;0,LEFT(UPPER(TRIM(G9)),10)&lt;&gt;"UNRESOLVED",ISERROR(MATCH(UPPER(TRIM(CLEAN(SUBSTITUTE(G9,CHAR(160)," ")))),Start!$H$6:$H$22,0))),"","Date/transition basis missing; ")&amp;IF(AND(LEN(UPPER(TRIM(CLEAN(SUBSTITUTE(H9,CHAR(160)," ")))))&gt;0,LEFT(UPPER(TRIM(H9)),10)&lt;&gt;"UNRESOLVED",ISERROR(MATCH(UPPER(TRIM(CLEAN(SUBSTITUTE(H9,CHAR(160)," ")))),Start!$H$6:$H$22,0))),"","Method/evidence basis missing; ")&amp;IF(AND(LEN(UPPER(TRIM(CLEAN(SUBSTITUTE(I9,CHAR(160)," ")))))&gt;0,LEFT(UPPER(TRIM(I9)),10)&lt;&gt;"UNRESOLVED",ISERROR(MATCH(UPPER(TRIM(CLEAN(SUBSTITUTE(I9,CHAR(160)," ")))),Start!$H$6:$H$22,0))),"","Mapping or justified exclusion missing; ")&amp;IF(AND(LEN(UPPER(TRIM(CLEAN(SUBSTITUTE(J9,CHAR(160)," ")))))&gt;0,LEFT(UPPER(TRIM(J9)),10)&lt;&gt;"UNRESOLVED",ISERROR(MATCH(UPPER(TRIM(CLEAN(SUBSTITUTE(J9,CHAR(160)," ")))),Start!$H$6:$H$22,0))),"","Conclusion/evidence missing; ")&amp;IF(AND(LEN(UPPER(TRIM(CLEAN(SUBSTITUTE(K9,CHAR(160)," ")))))&gt;0,LEFT(UPPER(TRIM(K9)),10)&lt;&gt;"UNRESOLVED",ISERROR(MATCH(UPPER(TRIM(CLEAN(SUBSTITUTE(K9,CHAR(160)," ")))),Start!$H$6:$H$22,0))),"","Reviewer/date missing; ")&amp;"")),"Invalid status; use a listed value")</f>
        <v>Applicability unresolved; assign an owner and next action</v>
      </c>
    </row>
    <row r="10" ht="70" customHeight="1">
      <c r="A10" s="58" t="str">
        <v>PSC-1200.1(c)(1)</v>
      </c>
      <c r="B10" s="58" t="str">
        <v>PSC</v>
      </c>
      <c r="C10" s="61" t="str">
        <v>P01 | 1200.1(c)(1)</v>
      </c>
      <c r="D10" s="61"/>
      <c r="E10" s="61" t="str">
        <v>Unresolved</v>
      </c>
      <c r="F10" s="61"/>
      <c r="G10" s="61" t="inlineStr">
        <is>
          <t xml:space="preserve">General 180 day transition; verify exact provision and Q01/Q10</t>
        </is>
      </c>
      <c r="H10" s="61" t="inlineStr">
        <is>
          <t xml:space="preserve">Interpretation/administration. Obtain exact required method and evidence from the controlling text. Context and definition rows explain control requirements.</t>
        </is>
      </c>
      <c r="I10" s="61" t="str">
        <v>C01</v>
      </c>
      <c r="J10" s="61"/>
      <c r="K10" s="61"/>
      <c r="L10" s="61" t="str">
        <v>Confirm entity/system coverage, obtain the current controlling instrument and map every applicable part before conclusions.</v>
      </c>
      <c r="M10" s="63" t="str">
        <f>IF(OR(EXACT(E10,"Unresolved"),EXACT(E10,"Applicable"),EXACT(E10,"Excluded with basis"),EXACT(E10,"Context only")),IF(E10="Unresolved","Applicability unresolved; assign an owner and next action",IF(LEN(IF(AND(LEN(UPPER(TRIM(CLEAN(SUBSTITUTE(C10,CHAR(160)," ")))))&gt;0,LEFT(UPPER(TRIM(C10)),10)&lt;&gt;"UNRESOLVED",ISERROR(MATCH(UPPER(TRIM(CLEAN(SUBSTITUTE(C10,CHAR(160)," ")))),Start!$H$6:$H$22,0))),"","Exact clause/version missing; ")&amp;IF(AND(LEN(UPPER(TRIM(CLEAN(SUBSTITUTE(D10,CHAR(160)," ")))))&gt;0,LEFT(UPPER(TRIM(D10)),10)&lt;&gt;"UNRESOLVED",ISERROR(MATCH(UPPER(TRIM(CLEAN(SUBSTITUTE(D10,CHAR(160)," ")))),Start!$H$6:$H$22,0))),"","Entity/system/period missing; ")&amp;IF(AND(LEN(UPPER(TRIM(CLEAN(SUBSTITUTE(F10,CHAR(160)," ")))))&gt;0,LEFT(UPPER(TRIM(F10)),10)&lt;&gt;"UNRESOLVED",ISERROR(MATCH(UPPER(TRIM(CLEAN(SUBSTITUTE(F10,CHAR(160)," ")))),Start!$H$6:$H$22,0))),"","Decision evidence/basis missing; ")&amp;IF(AND(LEN(UPPER(TRIM(CLEAN(SUBSTITUTE(G10,CHAR(160)," ")))))&gt;0,LEFT(UPPER(TRIM(G10)),10)&lt;&gt;"UNRESOLVED",ISERROR(MATCH(UPPER(TRIM(CLEAN(SUBSTITUTE(G10,CHAR(160)," ")))),Start!$H$6:$H$22,0))),"","Date/transition basis missing; ")&amp;IF(AND(LEN(UPPER(TRIM(CLEAN(SUBSTITUTE(H10,CHAR(160)," ")))))&gt;0,LEFT(UPPER(TRIM(H10)),10)&lt;&gt;"UNRESOLVED",ISERROR(MATCH(UPPER(TRIM(CLEAN(SUBSTITUTE(H10,CHAR(160)," ")))),Start!$H$6:$H$22,0))),"","Method/evidence basis missing; ")&amp;IF(AND(LEN(UPPER(TRIM(CLEAN(SUBSTITUTE(I10,CHAR(160)," ")))))&gt;0,LEFT(UPPER(TRIM(I10)),10)&lt;&gt;"UNRESOLVED",ISERROR(MATCH(UPPER(TRIM(CLEAN(SUBSTITUTE(I10,CHAR(160)," ")))),Start!$H$6:$H$22,0))),"","Mapping or justified exclusion missing; ")&amp;IF(AND(LEN(UPPER(TRIM(CLEAN(SUBSTITUTE(J10,CHAR(160)," ")))))&gt;0,LEFT(UPPER(TRIM(J10)),10)&lt;&gt;"UNRESOLVED",ISERROR(MATCH(UPPER(TRIM(CLEAN(SUBSTITUTE(J10,CHAR(160)," ")))),Start!$H$6:$H$22,0))),"","Conclusion/evidence missing; ")&amp;IF(AND(LEN(UPPER(TRIM(CLEAN(SUBSTITUTE(K10,CHAR(160)," ")))))&gt;0,LEFT(UPPER(TRIM(K10)),10)&lt;&gt;"UNRESOLVED",ISERROR(MATCH(UPPER(TRIM(CLEAN(SUBSTITUTE(K10,CHAR(160)," ")))),Start!$H$6:$H$22,0))),"","Reviewer/date missing; ")&amp;"")=0,"Documentation recorded; review required",IF(AND(LEN(UPPER(TRIM(CLEAN(SUBSTITUTE(C10,CHAR(160)," ")))))&gt;0,LEFT(UPPER(TRIM(C10)),10)&lt;&gt;"UNRESOLVED",ISERROR(MATCH(UPPER(TRIM(CLEAN(SUBSTITUTE(C10,CHAR(160)," ")))),Start!$H$6:$H$22,0))),"","Exact clause/version missing; ")&amp;IF(AND(LEN(UPPER(TRIM(CLEAN(SUBSTITUTE(D10,CHAR(160)," ")))))&gt;0,LEFT(UPPER(TRIM(D10)),10)&lt;&gt;"UNRESOLVED",ISERROR(MATCH(UPPER(TRIM(CLEAN(SUBSTITUTE(D10,CHAR(160)," ")))),Start!$H$6:$H$22,0))),"","Entity/system/period missing; ")&amp;IF(AND(LEN(UPPER(TRIM(CLEAN(SUBSTITUTE(F10,CHAR(160)," ")))))&gt;0,LEFT(UPPER(TRIM(F10)),10)&lt;&gt;"UNRESOLVED",ISERROR(MATCH(UPPER(TRIM(CLEAN(SUBSTITUTE(F10,CHAR(160)," ")))),Start!$H$6:$H$22,0))),"","Decision evidence/basis missing; ")&amp;IF(AND(LEN(UPPER(TRIM(CLEAN(SUBSTITUTE(G10,CHAR(160)," ")))))&gt;0,LEFT(UPPER(TRIM(G10)),10)&lt;&gt;"UNRESOLVED",ISERROR(MATCH(UPPER(TRIM(CLEAN(SUBSTITUTE(G10,CHAR(160)," ")))),Start!$H$6:$H$22,0))),"","Date/transition basis missing; ")&amp;IF(AND(LEN(UPPER(TRIM(CLEAN(SUBSTITUTE(H10,CHAR(160)," ")))))&gt;0,LEFT(UPPER(TRIM(H10)),10)&lt;&gt;"UNRESOLVED",ISERROR(MATCH(UPPER(TRIM(CLEAN(SUBSTITUTE(H10,CHAR(160)," ")))),Start!$H$6:$H$22,0))),"","Method/evidence basis missing; ")&amp;IF(AND(LEN(UPPER(TRIM(CLEAN(SUBSTITUTE(I10,CHAR(160)," ")))))&gt;0,LEFT(UPPER(TRIM(I10)),10)&lt;&gt;"UNRESOLVED",ISERROR(MATCH(UPPER(TRIM(CLEAN(SUBSTITUTE(I10,CHAR(160)," ")))),Start!$H$6:$H$22,0))),"","Mapping or justified exclusion missing; ")&amp;IF(AND(LEN(UPPER(TRIM(CLEAN(SUBSTITUTE(J10,CHAR(160)," ")))))&gt;0,LEFT(UPPER(TRIM(J10)),10)&lt;&gt;"UNRESOLVED",ISERROR(MATCH(UPPER(TRIM(CLEAN(SUBSTITUTE(J10,CHAR(160)," ")))),Start!$H$6:$H$22,0))),"","Conclusion/evidence missing; ")&amp;IF(AND(LEN(UPPER(TRIM(CLEAN(SUBSTITUTE(K10,CHAR(160)," ")))))&gt;0,LEFT(UPPER(TRIM(K10)),10)&lt;&gt;"UNRESOLVED",ISERROR(MATCH(UPPER(TRIM(CLEAN(SUBSTITUTE(K10,CHAR(160)," ")))),Start!$H$6:$H$22,0))),"","Reviewer/date missing; ")&amp;"")),"Invalid status; use a listed value")</f>
        <v>Applicability unresolved; assign an owner and next action</v>
      </c>
    </row>
    <row r="11" ht="70" customHeight="1">
      <c r="A11" s="56" t="str">
        <v>PSC-1200.1(c)(2)</v>
      </c>
      <c r="B11" s="56" t="str">
        <v>PSC</v>
      </c>
      <c r="C11" s="61" t="str">
        <v>P01 | 1200.1(c)(2)</v>
      </c>
      <c r="D11" s="61"/>
      <c r="E11" s="61" t="str">
        <v>Unresolved</v>
      </c>
      <c r="F11" s="61"/>
      <c r="G11" s="61" t="inlineStr">
        <is>
          <t xml:space="preserve">General 180 day transition; verify exact provision and Q01/Q10</t>
        </is>
      </c>
      <c r="H11" s="61" t="inlineStr">
        <is>
          <t xml:space="preserve">Interpretation/administration. Obtain exact required method and evidence from the controlling text. Context and definition rows explain control requirements.</t>
        </is>
      </c>
      <c r="I11" s="61" t="str">
        <v>C01</v>
      </c>
      <c r="J11" s="61"/>
      <c r="K11" s="61"/>
      <c r="L11" s="61" t="str">
        <v>Confirm entity/system coverage, obtain the current controlling instrument and map every applicable part before conclusions.</v>
      </c>
      <c r="M11" s="63" t="str">
        <f>IF(OR(EXACT(E11,"Unresolved"),EXACT(E11,"Applicable"),EXACT(E11,"Excluded with basis"),EXACT(E11,"Context only")),IF(E11="Unresolved","Applicability unresolved; assign an owner and next action",IF(LEN(IF(AND(LEN(UPPER(TRIM(CLEAN(SUBSTITUTE(C11,CHAR(160)," ")))))&gt;0,LEFT(UPPER(TRIM(C11)),10)&lt;&gt;"UNRESOLVED",ISERROR(MATCH(UPPER(TRIM(CLEAN(SUBSTITUTE(C11,CHAR(160)," ")))),Start!$H$6:$H$22,0))),"","Exact clause/version missing; ")&amp;IF(AND(LEN(UPPER(TRIM(CLEAN(SUBSTITUTE(D11,CHAR(160)," ")))))&gt;0,LEFT(UPPER(TRIM(D11)),10)&lt;&gt;"UNRESOLVED",ISERROR(MATCH(UPPER(TRIM(CLEAN(SUBSTITUTE(D11,CHAR(160)," ")))),Start!$H$6:$H$22,0))),"","Entity/system/period missing; ")&amp;IF(AND(LEN(UPPER(TRIM(CLEAN(SUBSTITUTE(F11,CHAR(160)," ")))))&gt;0,LEFT(UPPER(TRIM(F11)),10)&lt;&gt;"UNRESOLVED",ISERROR(MATCH(UPPER(TRIM(CLEAN(SUBSTITUTE(F11,CHAR(160)," ")))),Start!$H$6:$H$22,0))),"","Decision evidence/basis missing; ")&amp;IF(AND(LEN(UPPER(TRIM(CLEAN(SUBSTITUTE(G11,CHAR(160)," ")))))&gt;0,LEFT(UPPER(TRIM(G11)),10)&lt;&gt;"UNRESOLVED",ISERROR(MATCH(UPPER(TRIM(CLEAN(SUBSTITUTE(G11,CHAR(160)," ")))),Start!$H$6:$H$22,0))),"","Date/transition basis missing; ")&amp;IF(AND(LEN(UPPER(TRIM(CLEAN(SUBSTITUTE(H11,CHAR(160)," ")))))&gt;0,LEFT(UPPER(TRIM(H11)),10)&lt;&gt;"UNRESOLVED",ISERROR(MATCH(UPPER(TRIM(CLEAN(SUBSTITUTE(H11,CHAR(160)," ")))),Start!$H$6:$H$22,0))),"","Method/evidence basis missing; ")&amp;IF(AND(LEN(UPPER(TRIM(CLEAN(SUBSTITUTE(I11,CHAR(160)," ")))))&gt;0,LEFT(UPPER(TRIM(I11)),10)&lt;&gt;"UNRESOLVED",ISERROR(MATCH(UPPER(TRIM(CLEAN(SUBSTITUTE(I11,CHAR(160)," ")))),Start!$H$6:$H$22,0))),"","Mapping or justified exclusion missing; ")&amp;IF(AND(LEN(UPPER(TRIM(CLEAN(SUBSTITUTE(J11,CHAR(160)," ")))))&gt;0,LEFT(UPPER(TRIM(J11)),10)&lt;&gt;"UNRESOLVED",ISERROR(MATCH(UPPER(TRIM(CLEAN(SUBSTITUTE(J11,CHAR(160)," ")))),Start!$H$6:$H$22,0))),"","Conclusion/evidence missing; ")&amp;IF(AND(LEN(UPPER(TRIM(CLEAN(SUBSTITUTE(K11,CHAR(160)," ")))))&gt;0,LEFT(UPPER(TRIM(K11)),10)&lt;&gt;"UNRESOLVED",ISERROR(MATCH(UPPER(TRIM(CLEAN(SUBSTITUTE(K11,CHAR(160)," ")))),Start!$H$6:$H$22,0))),"","Reviewer/date missing; ")&amp;"")=0,"Documentation recorded; review required",IF(AND(LEN(UPPER(TRIM(CLEAN(SUBSTITUTE(C11,CHAR(160)," ")))))&gt;0,LEFT(UPPER(TRIM(C11)),10)&lt;&gt;"UNRESOLVED",ISERROR(MATCH(UPPER(TRIM(CLEAN(SUBSTITUTE(C11,CHAR(160)," ")))),Start!$H$6:$H$22,0))),"","Exact clause/version missing; ")&amp;IF(AND(LEN(UPPER(TRIM(CLEAN(SUBSTITUTE(D11,CHAR(160)," ")))))&gt;0,LEFT(UPPER(TRIM(D11)),10)&lt;&gt;"UNRESOLVED",ISERROR(MATCH(UPPER(TRIM(CLEAN(SUBSTITUTE(D11,CHAR(160)," ")))),Start!$H$6:$H$22,0))),"","Entity/system/period missing; ")&amp;IF(AND(LEN(UPPER(TRIM(CLEAN(SUBSTITUTE(F11,CHAR(160)," ")))))&gt;0,LEFT(UPPER(TRIM(F11)),10)&lt;&gt;"UNRESOLVED",ISERROR(MATCH(UPPER(TRIM(CLEAN(SUBSTITUTE(F11,CHAR(160)," ")))),Start!$H$6:$H$22,0))),"","Decision evidence/basis missing; ")&amp;IF(AND(LEN(UPPER(TRIM(CLEAN(SUBSTITUTE(G11,CHAR(160)," ")))))&gt;0,LEFT(UPPER(TRIM(G11)),10)&lt;&gt;"UNRESOLVED",ISERROR(MATCH(UPPER(TRIM(CLEAN(SUBSTITUTE(G11,CHAR(160)," ")))),Start!$H$6:$H$22,0))),"","Date/transition basis missing; ")&amp;IF(AND(LEN(UPPER(TRIM(CLEAN(SUBSTITUTE(H11,CHAR(160)," ")))))&gt;0,LEFT(UPPER(TRIM(H11)),10)&lt;&gt;"UNRESOLVED",ISERROR(MATCH(UPPER(TRIM(CLEAN(SUBSTITUTE(H11,CHAR(160)," ")))),Start!$H$6:$H$22,0))),"","Method/evidence basis missing; ")&amp;IF(AND(LEN(UPPER(TRIM(CLEAN(SUBSTITUTE(I11,CHAR(160)," ")))))&gt;0,LEFT(UPPER(TRIM(I11)),10)&lt;&gt;"UNRESOLVED",ISERROR(MATCH(UPPER(TRIM(CLEAN(SUBSTITUTE(I11,CHAR(160)," ")))),Start!$H$6:$H$22,0))),"","Mapping or justified exclusion missing; ")&amp;IF(AND(LEN(UPPER(TRIM(CLEAN(SUBSTITUTE(J11,CHAR(160)," ")))))&gt;0,LEFT(UPPER(TRIM(J11)),10)&lt;&gt;"UNRESOLVED",ISERROR(MATCH(UPPER(TRIM(CLEAN(SUBSTITUTE(J11,CHAR(160)," ")))),Start!$H$6:$H$22,0))),"","Conclusion/evidence missing; ")&amp;IF(AND(LEN(UPPER(TRIM(CLEAN(SUBSTITUTE(K11,CHAR(160)," ")))))&gt;0,LEFT(UPPER(TRIM(K11)),10)&lt;&gt;"UNRESOLVED",ISERROR(MATCH(UPPER(TRIM(CLEAN(SUBSTITUTE(K11,CHAR(160)," ")))),Start!$H$6:$H$22,0))),"","Reviewer/date missing; ")&amp;"")),"Invalid status; use a listed value")</f>
        <v>Applicability unresolved; assign an owner and next action</v>
      </c>
    </row>
    <row r="12" ht="70" customHeight="1">
      <c r="A12" s="58" t="str">
        <v>PSC-1200.1(c)(3)</v>
      </c>
      <c r="B12" s="58" t="str">
        <v>PSC</v>
      </c>
      <c r="C12" s="61" t="str">
        <v>P01 | 1200.1(c)(3)</v>
      </c>
      <c r="D12" s="61"/>
      <c r="E12" s="61" t="str">
        <v>Unresolved</v>
      </c>
      <c r="F12" s="61"/>
      <c r="G12" s="61" t="inlineStr">
        <is>
          <t xml:space="preserve">General 180 day transition; verify exact provision and Q01/Q10</t>
        </is>
      </c>
      <c r="H12" s="61" t="inlineStr">
        <is>
          <t xml:space="preserve">Interpretation/administration. Obtain exact required method and evidence from the controlling text. Context and definition rows explain control requirements.</t>
        </is>
      </c>
      <c r="I12" s="61" t="str">
        <v>C01</v>
      </c>
      <c r="J12" s="61"/>
      <c r="K12" s="61"/>
      <c r="L12" s="61" t="str">
        <v>Confirm entity/system coverage, obtain the current controlling instrument and map every applicable part before conclusions.</v>
      </c>
      <c r="M12" s="63" t="str">
        <f>IF(OR(EXACT(E12,"Unresolved"),EXACT(E12,"Applicable"),EXACT(E12,"Excluded with basis"),EXACT(E12,"Context only")),IF(E12="Unresolved","Applicability unresolved; assign an owner and next action",IF(LEN(IF(AND(LEN(UPPER(TRIM(CLEAN(SUBSTITUTE(C12,CHAR(160)," ")))))&gt;0,LEFT(UPPER(TRIM(C12)),10)&lt;&gt;"UNRESOLVED",ISERROR(MATCH(UPPER(TRIM(CLEAN(SUBSTITUTE(C12,CHAR(160)," ")))),Start!$H$6:$H$22,0))),"","Exact clause/version missing; ")&amp;IF(AND(LEN(UPPER(TRIM(CLEAN(SUBSTITUTE(D12,CHAR(160)," ")))))&gt;0,LEFT(UPPER(TRIM(D12)),10)&lt;&gt;"UNRESOLVED",ISERROR(MATCH(UPPER(TRIM(CLEAN(SUBSTITUTE(D12,CHAR(160)," ")))),Start!$H$6:$H$22,0))),"","Entity/system/period missing; ")&amp;IF(AND(LEN(UPPER(TRIM(CLEAN(SUBSTITUTE(F12,CHAR(160)," ")))))&gt;0,LEFT(UPPER(TRIM(F12)),10)&lt;&gt;"UNRESOLVED",ISERROR(MATCH(UPPER(TRIM(CLEAN(SUBSTITUTE(F12,CHAR(160)," ")))),Start!$H$6:$H$22,0))),"","Decision evidence/basis missing; ")&amp;IF(AND(LEN(UPPER(TRIM(CLEAN(SUBSTITUTE(G12,CHAR(160)," ")))))&gt;0,LEFT(UPPER(TRIM(G12)),10)&lt;&gt;"UNRESOLVED",ISERROR(MATCH(UPPER(TRIM(CLEAN(SUBSTITUTE(G12,CHAR(160)," ")))),Start!$H$6:$H$22,0))),"","Date/transition basis missing; ")&amp;IF(AND(LEN(UPPER(TRIM(CLEAN(SUBSTITUTE(H12,CHAR(160)," ")))))&gt;0,LEFT(UPPER(TRIM(H12)),10)&lt;&gt;"UNRESOLVED",ISERROR(MATCH(UPPER(TRIM(CLEAN(SUBSTITUTE(H12,CHAR(160)," ")))),Start!$H$6:$H$22,0))),"","Method/evidence basis missing; ")&amp;IF(AND(LEN(UPPER(TRIM(CLEAN(SUBSTITUTE(I12,CHAR(160)," ")))))&gt;0,LEFT(UPPER(TRIM(I12)),10)&lt;&gt;"UNRESOLVED",ISERROR(MATCH(UPPER(TRIM(CLEAN(SUBSTITUTE(I12,CHAR(160)," ")))),Start!$H$6:$H$22,0))),"","Mapping or justified exclusion missing; ")&amp;IF(AND(LEN(UPPER(TRIM(CLEAN(SUBSTITUTE(J12,CHAR(160)," ")))))&gt;0,LEFT(UPPER(TRIM(J12)),10)&lt;&gt;"UNRESOLVED",ISERROR(MATCH(UPPER(TRIM(CLEAN(SUBSTITUTE(J12,CHAR(160)," ")))),Start!$H$6:$H$22,0))),"","Conclusion/evidence missing; ")&amp;IF(AND(LEN(UPPER(TRIM(CLEAN(SUBSTITUTE(K12,CHAR(160)," ")))))&gt;0,LEFT(UPPER(TRIM(K12)),10)&lt;&gt;"UNRESOLVED",ISERROR(MATCH(UPPER(TRIM(CLEAN(SUBSTITUTE(K12,CHAR(160)," ")))),Start!$H$6:$H$22,0))),"","Reviewer/date missing; ")&amp;"")=0,"Documentation recorded; review required",IF(AND(LEN(UPPER(TRIM(CLEAN(SUBSTITUTE(C12,CHAR(160)," ")))))&gt;0,LEFT(UPPER(TRIM(C12)),10)&lt;&gt;"UNRESOLVED",ISERROR(MATCH(UPPER(TRIM(CLEAN(SUBSTITUTE(C12,CHAR(160)," ")))),Start!$H$6:$H$22,0))),"","Exact clause/version missing; ")&amp;IF(AND(LEN(UPPER(TRIM(CLEAN(SUBSTITUTE(D12,CHAR(160)," ")))))&gt;0,LEFT(UPPER(TRIM(D12)),10)&lt;&gt;"UNRESOLVED",ISERROR(MATCH(UPPER(TRIM(CLEAN(SUBSTITUTE(D12,CHAR(160)," ")))),Start!$H$6:$H$22,0))),"","Entity/system/period missing; ")&amp;IF(AND(LEN(UPPER(TRIM(CLEAN(SUBSTITUTE(F12,CHAR(160)," ")))))&gt;0,LEFT(UPPER(TRIM(F12)),10)&lt;&gt;"UNRESOLVED",ISERROR(MATCH(UPPER(TRIM(CLEAN(SUBSTITUTE(F12,CHAR(160)," ")))),Start!$H$6:$H$22,0))),"","Decision evidence/basis missing; ")&amp;IF(AND(LEN(UPPER(TRIM(CLEAN(SUBSTITUTE(G12,CHAR(160)," ")))))&gt;0,LEFT(UPPER(TRIM(G12)),10)&lt;&gt;"UNRESOLVED",ISERROR(MATCH(UPPER(TRIM(CLEAN(SUBSTITUTE(G12,CHAR(160)," ")))),Start!$H$6:$H$22,0))),"","Date/transition basis missing; ")&amp;IF(AND(LEN(UPPER(TRIM(CLEAN(SUBSTITUTE(H12,CHAR(160)," ")))))&gt;0,LEFT(UPPER(TRIM(H12)),10)&lt;&gt;"UNRESOLVED",ISERROR(MATCH(UPPER(TRIM(CLEAN(SUBSTITUTE(H12,CHAR(160)," ")))),Start!$H$6:$H$22,0))),"","Method/evidence basis missing; ")&amp;IF(AND(LEN(UPPER(TRIM(CLEAN(SUBSTITUTE(I12,CHAR(160)," ")))))&gt;0,LEFT(UPPER(TRIM(I12)),10)&lt;&gt;"UNRESOLVED",ISERROR(MATCH(UPPER(TRIM(CLEAN(SUBSTITUTE(I12,CHAR(160)," ")))),Start!$H$6:$H$22,0))),"","Mapping or justified exclusion missing; ")&amp;IF(AND(LEN(UPPER(TRIM(CLEAN(SUBSTITUTE(J12,CHAR(160)," ")))))&gt;0,LEFT(UPPER(TRIM(J12)),10)&lt;&gt;"UNRESOLVED",ISERROR(MATCH(UPPER(TRIM(CLEAN(SUBSTITUTE(J12,CHAR(160)," ")))),Start!$H$6:$H$22,0))),"","Conclusion/evidence missing; ")&amp;IF(AND(LEN(UPPER(TRIM(CLEAN(SUBSTITUTE(K12,CHAR(160)," ")))))&gt;0,LEFT(UPPER(TRIM(K12)),10)&lt;&gt;"UNRESOLVED",ISERROR(MATCH(UPPER(TRIM(CLEAN(SUBSTITUTE(K12,CHAR(160)," ")))),Start!$H$6:$H$22,0))),"","Reviewer/date missing; ")&amp;"")),"Invalid status; use a listed value")</f>
        <v>Applicability unresolved; assign an owner and next action</v>
      </c>
    </row>
    <row r="13" ht="70" customHeight="1">
      <c r="A13" s="56" t="str">
        <v>PSC-1200.1(c)(4)</v>
      </c>
      <c r="B13" s="56" t="str">
        <v>PSC</v>
      </c>
      <c r="C13" s="61" t="str">
        <v>P01 | 1200.1(c)(4)</v>
      </c>
      <c r="D13" s="61"/>
      <c r="E13" s="61" t="str">
        <v>Unresolved</v>
      </c>
      <c r="F13" s="61"/>
      <c r="G13" s="61" t="inlineStr">
        <is>
          <t xml:space="preserve">General 180 day transition; verify exact provision and Q01/Q10</t>
        </is>
      </c>
      <c r="H13" s="61" t="inlineStr">
        <is>
          <t xml:space="preserve">Interpretation/administration. Obtain exact required method and evidence from the controlling text. Context and definition rows explain control requirements.</t>
        </is>
      </c>
      <c r="I13" s="61" t="str">
        <v>C01</v>
      </c>
      <c r="J13" s="61"/>
      <c r="K13" s="61"/>
      <c r="L13" s="61" t="str">
        <v>Confirm entity/system coverage, obtain the current controlling instrument and map every applicable part before conclusions.</v>
      </c>
      <c r="M13" s="63" t="str">
        <f>IF(OR(EXACT(E13,"Unresolved"),EXACT(E13,"Applicable"),EXACT(E13,"Excluded with basis"),EXACT(E13,"Context only")),IF(E13="Unresolved","Applicability unresolved; assign an owner and next action",IF(LEN(IF(AND(LEN(UPPER(TRIM(CLEAN(SUBSTITUTE(C13,CHAR(160)," ")))))&gt;0,LEFT(UPPER(TRIM(C13)),10)&lt;&gt;"UNRESOLVED",ISERROR(MATCH(UPPER(TRIM(CLEAN(SUBSTITUTE(C13,CHAR(160)," ")))),Start!$H$6:$H$22,0))),"","Exact clause/version missing; ")&amp;IF(AND(LEN(UPPER(TRIM(CLEAN(SUBSTITUTE(D13,CHAR(160)," ")))))&gt;0,LEFT(UPPER(TRIM(D13)),10)&lt;&gt;"UNRESOLVED",ISERROR(MATCH(UPPER(TRIM(CLEAN(SUBSTITUTE(D13,CHAR(160)," ")))),Start!$H$6:$H$22,0))),"","Entity/system/period missing; ")&amp;IF(AND(LEN(UPPER(TRIM(CLEAN(SUBSTITUTE(F13,CHAR(160)," ")))))&gt;0,LEFT(UPPER(TRIM(F13)),10)&lt;&gt;"UNRESOLVED",ISERROR(MATCH(UPPER(TRIM(CLEAN(SUBSTITUTE(F13,CHAR(160)," ")))),Start!$H$6:$H$22,0))),"","Decision evidence/basis missing; ")&amp;IF(AND(LEN(UPPER(TRIM(CLEAN(SUBSTITUTE(G13,CHAR(160)," ")))))&gt;0,LEFT(UPPER(TRIM(G13)),10)&lt;&gt;"UNRESOLVED",ISERROR(MATCH(UPPER(TRIM(CLEAN(SUBSTITUTE(G13,CHAR(160)," ")))),Start!$H$6:$H$22,0))),"","Date/transition basis missing; ")&amp;IF(AND(LEN(UPPER(TRIM(CLEAN(SUBSTITUTE(H13,CHAR(160)," ")))))&gt;0,LEFT(UPPER(TRIM(H13)),10)&lt;&gt;"UNRESOLVED",ISERROR(MATCH(UPPER(TRIM(CLEAN(SUBSTITUTE(H13,CHAR(160)," ")))),Start!$H$6:$H$22,0))),"","Method/evidence basis missing; ")&amp;IF(AND(LEN(UPPER(TRIM(CLEAN(SUBSTITUTE(I13,CHAR(160)," ")))))&gt;0,LEFT(UPPER(TRIM(I13)),10)&lt;&gt;"UNRESOLVED",ISERROR(MATCH(UPPER(TRIM(CLEAN(SUBSTITUTE(I13,CHAR(160)," ")))),Start!$H$6:$H$22,0))),"","Mapping or justified exclusion missing; ")&amp;IF(AND(LEN(UPPER(TRIM(CLEAN(SUBSTITUTE(J13,CHAR(160)," ")))))&gt;0,LEFT(UPPER(TRIM(J13)),10)&lt;&gt;"UNRESOLVED",ISERROR(MATCH(UPPER(TRIM(CLEAN(SUBSTITUTE(J13,CHAR(160)," ")))),Start!$H$6:$H$22,0))),"","Conclusion/evidence missing; ")&amp;IF(AND(LEN(UPPER(TRIM(CLEAN(SUBSTITUTE(K13,CHAR(160)," ")))))&gt;0,LEFT(UPPER(TRIM(K13)),10)&lt;&gt;"UNRESOLVED",ISERROR(MATCH(UPPER(TRIM(CLEAN(SUBSTITUTE(K13,CHAR(160)," ")))),Start!$H$6:$H$22,0))),"","Reviewer/date missing; ")&amp;"")=0,"Documentation recorded; review required",IF(AND(LEN(UPPER(TRIM(CLEAN(SUBSTITUTE(C13,CHAR(160)," ")))))&gt;0,LEFT(UPPER(TRIM(C13)),10)&lt;&gt;"UNRESOLVED",ISERROR(MATCH(UPPER(TRIM(CLEAN(SUBSTITUTE(C13,CHAR(160)," ")))),Start!$H$6:$H$22,0))),"","Exact clause/version missing; ")&amp;IF(AND(LEN(UPPER(TRIM(CLEAN(SUBSTITUTE(D13,CHAR(160)," ")))))&gt;0,LEFT(UPPER(TRIM(D13)),10)&lt;&gt;"UNRESOLVED",ISERROR(MATCH(UPPER(TRIM(CLEAN(SUBSTITUTE(D13,CHAR(160)," ")))),Start!$H$6:$H$22,0))),"","Entity/system/period missing; ")&amp;IF(AND(LEN(UPPER(TRIM(CLEAN(SUBSTITUTE(F13,CHAR(160)," ")))))&gt;0,LEFT(UPPER(TRIM(F13)),10)&lt;&gt;"UNRESOLVED",ISERROR(MATCH(UPPER(TRIM(CLEAN(SUBSTITUTE(F13,CHAR(160)," ")))),Start!$H$6:$H$22,0))),"","Decision evidence/basis missing; ")&amp;IF(AND(LEN(UPPER(TRIM(CLEAN(SUBSTITUTE(G13,CHAR(160)," ")))))&gt;0,LEFT(UPPER(TRIM(G13)),10)&lt;&gt;"UNRESOLVED",ISERROR(MATCH(UPPER(TRIM(CLEAN(SUBSTITUTE(G13,CHAR(160)," ")))),Start!$H$6:$H$22,0))),"","Date/transition basis missing; ")&amp;IF(AND(LEN(UPPER(TRIM(CLEAN(SUBSTITUTE(H13,CHAR(160)," ")))))&gt;0,LEFT(UPPER(TRIM(H13)),10)&lt;&gt;"UNRESOLVED",ISERROR(MATCH(UPPER(TRIM(CLEAN(SUBSTITUTE(H13,CHAR(160)," ")))),Start!$H$6:$H$22,0))),"","Method/evidence basis missing; ")&amp;IF(AND(LEN(UPPER(TRIM(CLEAN(SUBSTITUTE(I13,CHAR(160)," ")))))&gt;0,LEFT(UPPER(TRIM(I13)),10)&lt;&gt;"UNRESOLVED",ISERROR(MATCH(UPPER(TRIM(CLEAN(SUBSTITUTE(I13,CHAR(160)," ")))),Start!$H$6:$H$22,0))),"","Mapping or justified exclusion missing; ")&amp;IF(AND(LEN(UPPER(TRIM(CLEAN(SUBSTITUTE(J13,CHAR(160)," ")))))&gt;0,LEFT(UPPER(TRIM(J13)),10)&lt;&gt;"UNRESOLVED",ISERROR(MATCH(UPPER(TRIM(CLEAN(SUBSTITUTE(J13,CHAR(160)," ")))),Start!$H$6:$H$22,0))),"","Conclusion/evidence missing; ")&amp;IF(AND(LEN(UPPER(TRIM(CLEAN(SUBSTITUTE(K13,CHAR(160)," ")))))&gt;0,LEFT(UPPER(TRIM(K13)),10)&lt;&gt;"UNRESOLVED",ISERROR(MATCH(UPPER(TRIM(CLEAN(SUBSTITUTE(K13,CHAR(160)," ")))),Start!$H$6:$H$22,0))),"","Reviewer/date missing; ")&amp;"")),"Invalid status; use a listed value")</f>
        <v>Applicability unresolved; assign an owner and next action</v>
      </c>
    </row>
    <row r="14" ht="70" customHeight="1">
      <c r="A14" s="58" t="str">
        <v>PSC-1200.1(c)(5)</v>
      </c>
      <c r="B14" s="58" t="str">
        <v>PSC</v>
      </c>
      <c r="C14" s="61" t="str">
        <v>P01 | 1200.1(c)(5)</v>
      </c>
      <c r="D14" s="61"/>
      <c r="E14" s="61" t="str">
        <v>Unresolved</v>
      </c>
      <c r="F14" s="61"/>
      <c r="G14" s="61" t="inlineStr">
        <is>
          <t xml:space="preserve">General 180 day transition; verify exact provision and Q01/Q10</t>
        </is>
      </c>
      <c r="H14" s="61" t="inlineStr">
        <is>
          <t xml:space="preserve">Interpretation/administration. Obtain exact required method and evidence from the controlling text. Context and definition rows explain control requirements.</t>
        </is>
      </c>
      <c r="I14" s="61" t="str">
        <v>C01</v>
      </c>
      <c r="J14" s="61"/>
      <c r="K14" s="61"/>
      <c r="L14" s="61" t="str">
        <v>Confirm entity/system coverage, obtain the current controlling instrument and map every applicable part before conclusions.</v>
      </c>
      <c r="M14" s="63" t="str">
        <f>IF(OR(EXACT(E14,"Unresolved"),EXACT(E14,"Applicable"),EXACT(E14,"Excluded with basis"),EXACT(E14,"Context only")),IF(E14="Unresolved","Applicability unresolved; assign an owner and next action",IF(LEN(IF(AND(LEN(UPPER(TRIM(CLEAN(SUBSTITUTE(C14,CHAR(160)," ")))))&gt;0,LEFT(UPPER(TRIM(C14)),10)&lt;&gt;"UNRESOLVED",ISERROR(MATCH(UPPER(TRIM(CLEAN(SUBSTITUTE(C14,CHAR(160)," ")))),Start!$H$6:$H$22,0))),"","Exact clause/version missing; ")&amp;IF(AND(LEN(UPPER(TRIM(CLEAN(SUBSTITUTE(D14,CHAR(160)," ")))))&gt;0,LEFT(UPPER(TRIM(D14)),10)&lt;&gt;"UNRESOLVED",ISERROR(MATCH(UPPER(TRIM(CLEAN(SUBSTITUTE(D14,CHAR(160)," ")))),Start!$H$6:$H$22,0))),"","Entity/system/period missing; ")&amp;IF(AND(LEN(UPPER(TRIM(CLEAN(SUBSTITUTE(F14,CHAR(160)," ")))))&gt;0,LEFT(UPPER(TRIM(F14)),10)&lt;&gt;"UNRESOLVED",ISERROR(MATCH(UPPER(TRIM(CLEAN(SUBSTITUTE(F14,CHAR(160)," ")))),Start!$H$6:$H$22,0))),"","Decision evidence/basis missing; ")&amp;IF(AND(LEN(UPPER(TRIM(CLEAN(SUBSTITUTE(G14,CHAR(160)," ")))))&gt;0,LEFT(UPPER(TRIM(G14)),10)&lt;&gt;"UNRESOLVED",ISERROR(MATCH(UPPER(TRIM(CLEAN(SUBSTITUTE(G14,CHAR(160)," ")))),Start!$H$6:$H$22,0))),"","Date/transition basis missing; ")&amp;IF(AND(LEN(UPPER(TRIM(CLEAN(SUBSTITUTE(H14,CHAR(160)," ")))))&gt;0,LEFT(UPPER(TRIM(H14)),10)&lt;&gt;"UNRESOLVED",ISERROR(MATCH(UPPER(TRIM(CLEAN(SUBSTITUTE(H14,CHAR(160)," ")))),Start!$H$6:$H$22,0))),"","Method/evidence basis missing; ")&amp;IF(AND(LEN(UPPER(TRIM(CLEAN(SUBSTITUTE(I14,CHAR(160)," ")))))&gt;0,LEFT(UPPER(TRIM(I14)),10)&lt;&gt;"UNRESOLVED",ISERROR(MATCH(UPPER(TRIM(CLEAN(SUBSTITUTE(I14,CHAR(160)," ")))),Start!$H$6:$H$22,0))),"","Mapping or justified exclusion missing; ")&amp;IF(AND(LEN(UPPER(TRIM(CLEAN(SUBSTITUTE(J14,CHAR(160)," ")))))&gt;0,LEFT(UPPER(TRIM(J14)),10)&lt;&gt;"UNRESOLVED",ISERROR(MATCH(UPPER(TRIM(CLEAN(SUBSTITUTE(J14,CHAR(160)," ")))),Start!$H$6:$H$22,0))),"","Conclusion/evidence missing; ")&amp;IF(AND(LEN(UPPER(TRIM(CLEAN(SUBSTITUTE(K14,CHAR(160)," ")))))&gt;0,LEFT(UPPER(TRIM(K14)),10)&lt;&gt;"UNRESOLVED",ISERROR(MATCH(UPPER(TRIM(CLEAN(SUBSTITUTE(K14,CHAR(160)," ")))),Start!$H$6:$H$22,0))),"","Reviewer/date missing; ")&amp;"")=0,"Documentation recorded; review required",IF(AND(LEN(UPPER(TRIM(CLEAN(SUBSTITUTE(C14,CHAR(160)," ")))))&gt;0,LEFT(UPPER(TRIM(C14)),10)&lt;&gt;"UNRESOLVED",ISERROR(MATCH(UPPER(TRIM(CLEAN(SUBSTITUTE(C14,CHAR(160)," ")))),Start!$H$6:$H$22,0))),"","Exact clause/version missing; ")&amp;IF(AND(LEN(UPPER(TRIM(CLEAN(SUBSTITUTE(D14,CHAR(160)," ")))))&gt;0,LEFT(UPPER(TRIM(D14)),10)&lt;&gt;"UNRESOLVED",ISERROR(MATCH(UPPER(TRIM(CLEAN(SUBSTITUTE(D14,CHAR(160)," ")))),Start!$H$6:$H$22,0))),"","Entity/system/period missing; ")&amp;IF(AND(LEN(UPPER(TRIM(CLEAN(SUBSTITUTE(F14,CHAR(160)," ")))))&gt;0,LEFT(UPPER(TRIM(F14)),10)&lt;&gt;"UNRESOLVED",ISERROR(MATCH(UPPER(TRIM(CLEAN(SUBSTITUTE(F14,CHAR(160)," ")))),Start!$H$6:$H$22,0))),"","Decision evidence/basis missing; ")&amp;IF(AND(LEN(UPPER(TRIM(CLEAN(SUBSTITUTE(G14,CHAR(160)," ")))))&gt;0,LEFT(UPPER(TRIM(G14)),10)&lt;&gt;"UNRESOLVED",ISERROR(MATCH(UPPER(TRIM(CLEAN(SUBSTITUTE(G14,CHAR(160)," ")))),Start!$H$6:$H$22,0))),"","Date/transition basis missing; ")&amp;IF(AND(LEN(UPPER(TRIM(CLEAN(SUBSTITUTE(H14,CHAR(160)," ")))))&gt;0,LEFT(UPPER(TRIM(H14)),10)&lt;&gt;"UNRESOLVED",ISERROR(MATCH(UPPER(TRIM(CLEAN(SUBSTITUTE(H14,CHAR(160)," ")))),Start!$H$6:$H$22,0))),"","Method/evidence basis missing; ")&amp;IF(AND(LEN(UPPER(TRIM(CLEAN(SUBSTITUTE(I14,CHAR(160)," ")))))&gt;0,LEFT(UPPER(TRIM(I14)),10)&lt;&gt;"UNRESOLVED",ISERROR(MATCH(UPPER(TRIM(CLEAN(SUBSTITUTE(I14,CHAR(160)," ")))),Start!$H$6:$H$22,0))),"","Mapping or justified exclusion missing; ")&amp;IF(AND(LEN(UPPER(TRIM(CLEAN(SUBSTITUTE(J14,CHAR(160)," ")))))&gt;0,LEFT(UPPER(TRIM(J14)),10)&lt;&gt;"UNRESOLVED",ISERROR(MATCH(UPPER(TRIM(CLEAN(SUBSTITUTE(J14,CHAR(160)," ")))),Start!$H$6:$H$22,0))),"","Conclusion/evidence missing; ")&amp;IF(AND(LEN(UPPER(TRIM(CLEAN(SUBSTITUTE(K14,CHAR(160)," ")))))&gt;0,LEFT(UPPER(TRIM(K14)),10)&lt;&gt;"UNRESOLVED",ISERROR(MATCH(UPPER(TRIM(CLEAN(SUBSTITUTE(K14,CHAR(160)," ")))),Start!$H$6:$H$22,0))),"","Reviewer/date missing; ")&amp;"")),"Invalid status; use a listed value")</f>
        <v>Applicability unresolved; assign an owner and next action</v>
      </c>
    </row>
    <row r="15" ht="70" customHeight="1">
      <c r="A15" s="56" t="str">
        <v>PSC-1200.1(c)(6)</v>
      </c>
      <c r="B15" s="56" t="str">
        <v>PSC</v>
      </c>
      <c r="C15" s="61" t="str">
        <v>P01 | 1200.1(c)(6)</v>
      </c>
      <c r="D15" s="61"/>
      <c r="E15" s="61" t="str">
        <v>Unresolved</v>
      </c>
      <c r="F15" s="61"/>
      <c r="G15" s="61" t="inlineStr">
        <is>
          <t xml:space="preserve">General 180 day transition; verify exact provision and Q01/Q10</t>
        </is>
      </c>
      <c r="H15" s="61" t="inlineStr">
        <is>
          <t xml:space="preserve">Interpretation/administration. Obtain exact required method and evidence from the controlling text. Context and definition rows explain control requirements.</t>
        </is>
      </c>
      <c r="I15" s="61" t="str">
        <v>C01</v>
      </c>
      <c r="J15" s="61"/>
      <c r="K15" s="61"/>
      <c r="L15" s="61" t="str">
        <v>Confirm entity/system coverage, obtain the current controlling instrument and map every applicable part before conclusions.</v>
      </c>
      <c r="M15" s="63" t="str">
        <f>IF(OR(EXACT(E15,"Unresolved"),EXACT(E15,"Applicable"),EXACT(E15,"Excluded with basis"),EXACT(E15,"Context only")),IF(E15="Unresolved","Applicability unresolved; assign an owner and next action",IF(LEN(IF(AND(LEN(UPPER(TRIM(CLEAN(SUBSTITUTE(C15,CHAR(160)," ")))))&gt;0,LEFT(UPPER(TRIM(C15)),10)&lt;&gt;"UNRESOLVED",ISERROR(MATCH(UPPER(TRIM(CLEAN(SUBSTITUTE(C15,CHAR(160)," ")))),Start!$H$6:$H$22,0))),"","Exact clause/version missing; ")&amp;IF(AND(LEN(UPPER(TRIM(CLEAN(SUBSTITUTE(D15,CHAR(160)," ")))))&gt;0,LEFT(UPPER(TRIM(D15)),10)&lt;&gt;"UNRESOLVED",ISERROR(MATCH(UPPER(TRIM(CLEAN(SUBSTITUTE(D15,CHAR(160)," ")))),Start!$H$6:$H$22,0))),"","Entity/system/period missing; ")&amp;IF(AND(LEN(UPPER(TRIM(CLEAN(SUBSTITUTE(F15,CHAR(160)," ")))))&gt;0,LEFT(UPPER(TRIM(F15)),10)&lt;&gt;"UNRESOLVED",ISERROR(MATCH(UPPER(TRIM(CLEAN(SUBSTITUTE(F15,CHAR(160)," ")))),Start!$H$6:$H$22,0))),"","Decision evidence/basis missing; ")&amp;IF(AND(LEN(UPPER(TRIM(CLEAN(SUBSTITUTE(G15,CHAR(160)," ")))))&gt;0,LEFT(UPPER(TRIM(G15)),10)&lt;&gt;"UNRESOLVED",ISERROR(MATCH(UPPER(TRIM(CLEAN(SUBSTITUTE(G15,CHAR(160)," ")))),Start!$H$6:$H$22,0))),"","Date/transition basis missing; ")&amp;IF(AND(LEN(UPPER(TRIM(CLEAN(SUBSTITUTE(H15,CHAR(160)," ")))))&gt;0,LEFT(UPPER(TRIM(H15)),10)&lt;&gt;"UNRESOLVED",ISERROR(MATCH(UPPER(TRIM(CLEAN(SUBSTITUTE(H15,CHAR(160)," ")))),Start!$H$6:$H$22,0))),"","Method/evidence basis missing; ")&amp;IF(AND(LEN(UPPER(TRIM(CLEAN(SUBSTITUTE(I15,CHAR(160)," ")))))&gt;0,LEFT(UPPER(TRIM(I15)),10)&lt;&gt;"UNRESOLVED",ISERROR(MATCH(UPPER(TRIM(CLEAN(SUBSTITUTE(I15,CHAR(160)," ")))),Start!$H$6:$H$22,0))),"","Mapping or justified exclusion missing; ")&amp;IF(AND(LEN(UPPER(TRIM(CLEAN(SUBSTITUTE(J15,CHAR(160)," ")))))&gt;0,LEFT(UPPER(TRIM(J15)),10)&lt;&gt;"UNRESOLVED",ISERROR(MATCH(UPPER(TRIM(CLEAN(SUBSTITUTE(J15,CHAR(160)," ")))),Start!$H$6:$H$22,0))),"","Conclusion/evidence missing; ")&amp;IF(AND(LEN(UPPER(TRIM(CLEAN(SUBSTITUTE(K15,CHAR(160)," ")))))&gt;0,LEFT(UPPER(TRIM(K15)),10)&lt;&gt;"UNRESOLVED",ISERROR(MATCH(UPPER(TRIM(CLEAN(SUBSTITUTE(K15,CHAR(160)," ")))),Start!$H$6:$H$22,0))),"","Reviewer/date missing; ")&amp;"")=0,"Documentation recorded; review required",IF(AND(LEN(UPPER(TRIM(CLEAN(SUBSTITUTE(C15,CHAR(160)," ")))))&gt;0,LEFT(UPPER(TRIM(C15)),10)&lt;&gt;"UNRESOLVED",ISERROR(MATCH(UPPER(TRIM(CLEAN(SUBSTITUTE(C15,CHAR(160)," ")))),Start!$H$6:$H$22,0))),"","Exact clause/version missing; ")&amp;IF(AND(LEN(UPPER(TRIM(CLEAN(SUBSTITUTE(D15,CHAR(160)," ")))))&gt;0,LEFT(UPPER(TRIM(D15)),10)&lt;&gt;"UNRESOLVED",ISERROR(MATCH(UPPER(TRIM(CLEAN(SUBSTITUTE(D15,CHAR(160)," ")))),Start!$H$6:$H$22,0))),"","Entity/system/period missing; ")&amp;IF(AND(LEN(UPPER(TRIM(CLEAN(SUBSTITUTE(F15,CHAR(160)," ")))))&gt;0,LEFT(UPPER(TRIM(F15)),10)&lt;&gt;"UNRESOLVED",ISERROR(MATCH(UPPER(TRIM(CLEAN(SUBSTITUTE(F15,CHAR(160)," ")))),Start!$H$6:$H$22,0))),"","Decision evidence/basis missing; ")&amp;IF(AND(LEN(UPPER(TRIM(CLEAN(SUBSTITUTE(G15,CHAR(160)," ")))))&gt;0,LEFT(UPPER(TRIM(G15)),10)&lt;&gt;"UNRESOLVED",ISERROR(MATCH(UPPER(TRIM(CLEAN(SUBSTITUTE(G15,CHAR(160)," ")))),Start!$H$6:$H$22,0))),"","Date/transition basis missing; ")&amp;IF(AND(LEN(UPPER(TRIM(CLEAN(SUBSTITUTE(H15,CHAR(160)," ")))))&gt;0,LEFT(UPPER(TRIM(H15)),10)&lt;&gt;"UNRESOLVED",ISERROR(MATCH(UPPER(TRIM(CLEAN(SUBSTITUTE(H15,CHAR(160)," ")))),Start!$H$6:$H$22,0))),"","Method/evidence basis missing; ")&amp;IF(AND(LEN(UPPER(TRIM(CLEAN(SUBSTITUTE(I15,CHAR(160)," ")))))&gt;0,LEFT(UPPER(TRIM(I15)),10)&lt;&gt;"UNRESOLVED",ISERROR(MATCH(UPPER(TRIM(CLEAN(SUBSTITUTE(I15,CHAR(160)," ")))),Start!$H$6:$H$22,0))),"","Mapping or justified exclusion missing; ")&amp;IF(AND(LEN(UPPER(TRIM(CLEAN(SUBSTITUTE(J15,CHAR(160)," ")))))&gt;0,LEFT(UPPER(TRIM(J15)),10)&lt;&gt;"UNRESOLVED",ISERROR(MATCH(UPPER(TRIM(CLEAN(SUBSTITUTE(J15,CHAR(160)," ")))),Start!$H$6:$H$22,0))),"","Conclusion/evidence missing; ")&amp;IF(AND(LEN(UPPER(TRIM(CLEAN(SUBSTITUTE(K15,CHAR(160)," ")))))&gt;0,LEFT(UPPER(TRIM(K15)),10)&lt;&gt;"UNRESOLVED",ISERROR(MATCH(UPPER(TRIM(CLEAN(SUBSTITUTE(K15,CHAR(160)," ")))),Start!$H$6:$H$22,0))),"","Reviewer/date missing; ")&amp;"")),"Invalid status; use a listed value")</f>
        <v>Applicability unresolved; assign an owner and next action</v>
      </c>
    </row>
    <row r="16" ht="70" customHeight="1">
      <c r="A16" s="58" t="str">
        <v>PSC-1200.1(c)(7)</v>
      </c>
      <c r="B16" s="58" t="str">
        <v>PSC</v>
      </c>
      <c r="C16" s="61" t="str">
        <v>P01 | 1200.1(c)(7)</v>
      </c>
      <c r="D16" s="61"/>
      <c r="E16" s="61" t="str">
        <v>Unresolved</v>
      </c>
      <c r="F16" s="61"/>
      <c r="G16" s="61" t="inlineStr">
        <is>
          <t xml:space="preserve">General 180 day transition; verify exact provision and Q01/Q10</t>
        </is>
      </c>
      <c r="H16" s="61" t="inlineStr">
        <is>
          <t xml:space="preserve">Interpretation/administration. Obtain exact required method and evidence from the controlling text. Context and definition rows explain control requirements.</t>
        </is>
      </c>
      <c r="I16" s="61" t="str">
        <v>C01</v>
      </c>
      <c r="J16" s="61"/>
      <c r="K16" s="61"/>
      <c r="L16" s="61" t="str">
        <v>Confirm entity/system coverage, obtain the current controlling instrument and map every applicable part before conclusions.</v>
      </c>
      <c r="M16" s="63" t="str">
        <f>IF(OR(EXACT(E16,"Unresolved"),EXACT(E16,"Applicable"),EXACT(E16,"Excluded with basis"),EXACT(E16,"Context only")),IF(E16="Unresolved","Applicability unresolved; assign an owner and next action",IF(LEN(IF(AND(LEN(UPPER(TRIM(CLEAN(SUBSTITUTE(C16,CHAR(160)," ")))))&gt;0,LEFT(UPPER(TRIM(C16)),10)&lt;&gt;"UNRESOLVED",ISERROR(MATCH(UPPER(TRIM(CLEAN(SUBSTITUTE(C16,CHAR(160)," ")))),Start!$H$6:$H$22,0))),"","Exact clause/version missing; ")&amp;IF(AND(LEN(UPPER(TRIM(CLEAN(SUBSTITUTE(D16,CHAR(160)," ")))))&gt;0,LEFT(UPPER(TRIM(D16)),10)&lt;&gt;"UNRESOLVED",ISERROR(MATCH(UPPER(TRIM(CLEAN(SUBSTITUTE(D16,CHAR(160)," ")))),Start!$H$6:$H$22,0))),"","Entity/system/period missing; ")&amp;IF(AND(LEN(UPPER(TRIM(CLEAN(SUBSTITUTE(F16,CHAR(160)," ")))))&gt;0,LEFT(UPPER(TRIM(F16)),10)&lt;&gt;"UNRESOLVED",ISERROR(MATCH(UPPER(TRIM(CLEAN(SUBSTITUTE(F16,CHAR(160)," ")))),Start!$H$6:$H$22,0))),"","Decision evidence/basis missing; ")&amp;IF(AND(LEN(UPPER(TRIM(CLEAN(SUBSTITUTE(G16,CHAR(160)," ")))))&gt;0,LEFT(UPPER(TRIM(G16)),10)&lt;&gt;"UNRESOLVED",ISERROR(MATCH(UPPER(TRIM(CLEAN(SUBSTITUTE(G16,CHAR(160)," ")))),Start!$H$6:$H$22,0))),"","Date/transition basis missing; ")&amp;IF(AND(LEN(UPPER(TRIM(CLEAN(SUBSTITUTE(H16,CHAR(160)," ")))))&gt;0,LEFT(UPPER(TRIM(H16)),10)&lt;&gt;"UNRESOLVED",ISERROR(MATCH(UPPER(TRIM(CLEAN(SUBSTITUTE(H16,CHAR(160)," ")))),Start!$H$6:$H$22,0))),"","Method/evidence basis missing; ")&amp;IF(AND(LEN(UPPER(TRIM(CLEAN(SUBSTITUTE(I16,CHAR(160)," ")))))&gt;0,LEFT(UPPER(TRIM(I16)),10)&lt;&gt;"UNRESOLVED",ISERROR(MATCH(UPPER(TRIM(CLEAN(SUBSTITUTE(I16,CHAR(160)," ")))),Start!$H$6:$H$22,0))),"","Mapping or justified exclusion missing; ")&amp;IF(AND(LEN(UPPER(TRIM(CLEAN(SUBSTITUTE(J16,CHAR(160)," ")))))&gt;0,LEFT(UPPER(TRIM(J16)),10)&lt;&gt;"UNRESOLVED",ISERROR(MATCH(UPPER(TRIM(CLEAN(SUBSTITUTE(J16,CHAR(160)," ")))),Start!$H$6:$H$22,0))),"","Conclusion/evidence missing; ")&amp;IF(AND(LEN(UPPER(TRIM(CLEAN(SUBSTITUTE(K16,CHAR(160)," ")))))&gt;0,LEFT(UPPER(TRIM(K16)),10)&lt;&gt;"UNRESOLVED",ISERROR(MATCH(UPPER(TRIM(CLEAN(SUBSTITUTE(K16,CHAR(160)," ")))),Start!$H$6:$H$22,0))),"","Reviewer/date missing; ")&amp;"")=0,"Documentation recorded; review required",IF(AND(LEN(UPPER(TRIM(CLEAN(SUBSTITUTE(C16,CHAR(160)," ")))))&gt;0,LEFT(UPPER(TRIM(C16)),10)&lt;&gt;"UNRESOLVED",ISERROR(MATCH(UPPER(TRIM(CLEAN(SUBSTITUTE(C16,CHAR(160)," ")))),Start!$H$6:$H$22,0))),"","Exact clause/version missing; ")&amp;IF(AND(LEN(UPPER(TRIM(CLEAN(SUBSTITUTE(D16,CHAR(160)," ")))))&gt;0,LEFT(UPPER(TRIM(D16)),10)&lt;&gt;"UNRESOLVED",ISERROR(MATCH(UPPER(TRIM(CLEAN(SUBSTITUTE(D16,CHAR(160)," ")))),Start!$H$6:$H$22,0))),"","Entity/system/period missing; ")&amp;IF(AND(LEN(UPPER(TRIM(CLEAN(SUBSTITUTE(F16,CHAR(160)," ")))))&gt;0,LEFT(UPPER(TRIM(F16)),10)&lt;&gt;"UNRESOLVED",ISERROR(MATCH(UPPER(TRIM(CLEAN(SUBSTITUTE(F16,CHAR(160)," ")))),Start!$H$6:$H$22,0))),"","Decision evidence/basis missing; ")&amp;IF(AND(LEN(UPPER(TRIM(CLEAN(SUBSTITUTE(G16,CHAR(160)," ")))))&gt;0,LEFT(UPPER(TRIM(G16)),10)&lt;&gt;"UNRESOLVED",ISERROR(MATCH(UPPER(TRIM(CLEAN(SUBSTITUTE(G16,CHAR(160)," ")))),Start!$H$6:$H$22,0))),"","Date/transition basis missing; ")&amp;IF(AND(LEN(UPPER(TRIM(CLEAN(SUBSTITUTE(H16,CHAR(160)," ")))))&gt;0,LEFT(UPPER(TRIM(H16)),10)&lt;&gt;"UNRESOLVED",ISERROR(MATCH(UPPER(TRIM(CLEAN(SUBSTITUTE(H16,CHAR(160)," ")))),Start!$H$6:$H$22,0))),"","Method/evidence basis missing; ")&amp;IF(AND(LEN(UPPER(TRIM(CLEAN(SUBSTITUTE(I16,CHAR(160)," ")))))&gt;0,LEFT(UPPER(TRIM(I16)),10)&lt;&gt;"UNRESOLVED",ISERROR(MATCH(UPPER(TRIM(CLEAN(SUBSTITUTE(I16,CHAR(160)," ")))),Start!$H$6:$H$22,0))),"","Mapping or justified exclusion missing; ")&amp;IF(AND(LEN(UPPER(TRIM(CLEAN(SUBSTITUTE(J16,CHAR(160)," ")))))&gt;0,LEFT(UPPER(TRIM(J16)),10)&lt;&gt;"UNRESOLVED",ISERROR(MATCH(UPPER(TRIM(CLEAN(SUBSTITUTE(J16,CHAR(160)," ")))),Start!$H$6:$H$22,0))),"","Conclusion/evidence missing; ")&amp;IF(AND(LEN(UPPER(TRIM(CLEAN(SUBSTITUTE(K16,CHAR(160)," ")))))&gt;0,LEFT(UPPER(TRIM(K16)),10)&lt;&gt;"UNRESOLVED",ISERROR(MATCH(UPPER(TRIM(CLEAN(SUBSTITUTE(K16,CHAR(160)," ")))),Start!$H$6:$H$22,0))),"","Reviewer/date missing; ")&amp;"")),"Invalid status; use a listed value")</f>
        <v>Applicability unresolved; assign an owner and next action</v>
      </c>
    </row>
    <row r="17" ht="70" customHeight="1">
      <c r="A17" s="56" t="str">
        <v>PSC-1200.1(d)</v>
      </c>
      <c r="B17" s="56" t="str">
        <v>PSC</v>
      </c>
      <c r="C17" s="61" t="str">
        <v>P01 | 1200.1(d)</v>
      </c>
      <c r="D17" s="61"/>
      <c r="E17" s="61" t="str">
        <v>Unresolved</v>
      </c>
      <c r="F17" s="61"/>
      <c r="G17" s="61" t="inlineStr">
        <is>
          <t xml:space="preserve">General 180 day transition; verify exact provision and Q01/Q10</t>
        </is>
      </c>
      <c r="H17" s="61" t="inlineStr">
        <is>
          <t xml:space="preserve">Interpretation/administration. Obtain exact required method and evidence from the controlling text. Context and definition rows explain control requirements.</t>
        </is>
      </c>
      <c r="I17" s="61" t="str">
        <v>C01</v>
      </c>
      <c r="J17" s="61"/>
      <c r="K17" s="61"/>
      <c r="L17" s="61" t="str">
        <v>Confirm entity/system coverage, obtain the current controlling instrument and map every applicable part before conclusions.</v>
      </c>
      <c r="M17" s="63" t="str">
        <f>IF(OR(EXACT(E17,"Unresolved"),EXACT(E17,"Applicable"),EXACT(E17,"Excluded with basis"),EXACT(E17,"Context only")),IF(E17="Unresolved","Applicability unresolved; assign an owner and next action",IF(LEN(IF(AND(LEN(UPPER(TRIM(CLEAN(SUBSTITUTE(C17,CHAR(160)," ")))))&gt;0,LEFT(UPPER(TRIM(C17)),10)&lt;&gt;"UNRESOLVED",ISERROR(MATCH(UPPER(TRIM(CLEAN(SUBSTITUTE(C17,CHAR(160)," ")))),Start!$H$6:$H$22,0))),"","Exact clause/version missing; ")&amp;IF(AND(LEN(UPPER(TRIM(CLEAN(SUBSTITUTE(D17,CHAR(160)," ")))))&gt;0,LEFT(UPPER(TRIM(D17)),10)&lt;&gt;"UNRESOLVED",ISERROR(MATCH(UPPER(TRIM(CLEAN(SUBSTITUTE(D17,CHAR(160)," ")))),Start!$H$6:$H$22,0))),"","Entity/system/period missing; ")&amp;IF(AND(LEN(UPPER(TRIM(CLEAN(SUBSTITUTE(F17,CHAR(160)," ")))))&gt;0,LEFT(UPPER(TRIM(F17)),10)&lt;&gt;"UNRESOLVED",ISERROR(MATCH(UPPER(TRIM(CLEAN(SUBSTITUTE(F17,CHAR(160)," ")))),Start!$H$6:$H$22,0))),"","Decision evidence/basis missing; ")&amp;IF(AND(LEN(UPPER(TRIM(CLEAN(SUBSTITUTE(G17,CHAR(160)," ")))))&gt;0,LEFT(UPPER(TRIM(G17)),10)&lt;&gt;"UNRESOLVED",ISERROR(MATCH(UPPER(TRIM(CLEAN(SUBSTITUTE(G17,CHAR(160)," ")))),Start!$H$6:$H$22,0))),"","Date/transition basis missing; ")&amp;IF(AND(LEN(UPPER(TRIM(CLEAN(SUBSTITUTE(H17,CHAR(160)," ")))))&gt;0,LEFT(UPPER(TRIM(H17)),10)&lt;&gt;"UNRESOLVED",ISERROR(MATCH(UPPER(TRIM(CLEAN(SUBSTITUTE(H17,CHAR(160)," ")))),Start!$H$6:$H$22,0))),"","Method/evidence basis missing; ")&amp;IF(AND(LEN(UPPER(TRIM(CLEAN(SUBSTITUTE(I17,CHAR(160)," ")))))&gt;0,LEFT(UPPER(TRIM(I17)),10)&lt;&gt;"UNRESOLVED",ISERROR(MATCH(UPPER(TRIM(CLEAN(SUBSTITUTE(I17,CHAR(160)," ")))),Start!$H$6:$H$22,0))),"","Mapping or justified exclusion missing; ")&amp;IF(AND(LEN(UPPER(TRIM(CLEAN(SUBSTITUTE(J17,CHAR(160)," ")))))&gt;0,LEFT(UPPER(TRIM(J17)),10)&lt;&gt;"UNRESOLVED",ISERROR(MATCH(UPPER(TRIM(CLEAN(SUBSTITUTE(J17,CHAR(160)," ")))),Start!$H$6:$H$22,0))),"","Conclusion/evidence missing; ")&amp;IF(AND(LEN(UPPER(TRIM(CLEAN(SUBSTITUTE(K17,CHAR(160)," ")))))&gt;0,LEFT(UPPER(TRIM(K17)),10)&lt;&gt;"UNRESOLVED",ISERROR(MATCH(UPPER(TRIM(CLEAN(SUBSTITUTE(K17,CHAR(160)," ")))),Start!$H$6:$H$22,0))),"","Reviewer/date missing; ")&amp;"")=0,"Documentation recorded; review required",IF(AND(LEN(UPPER(TRIM(CLEAN(SUBSTITUTE(C17,CHAR(160)," ")))))&gt;0,LEFT(UPPER(TRIM(C17)),10)&lt;&gt;"UNRESOLVED",ISERROR(MATCH(UPPER(TRIM(CLEAN(SUBSTITUTE(C17,CHAR(160)," ")))),Start!$H$6:$H$22,0))),"","Exact clause/version missing; ")&amp;IF(AND(LEN(UPPER(TRIM(CLEAN(SUBSTITUTE(D17,CHAR(160)," ")))))&gt;0,LEFT(UPPER(TRIM(D17)),10)&lt;&gt;"UNRESOLVED",ISERROR(MATCH(UPPER(TRIM(CLEAN(SUBSTITUTE(D17,CHAR(160)," ")))),Start!$H$6:$H$22,0))),"","Entity/system/period missing; ")&amp;IF(AND(LEN(UPPER(TRIM(CLEAN(SUBSTITUTE(F17,CHAR(160)," ")))))&gt;0,LEFT(UPPER(TRIM(F17)),10)&lt;&gt;"UNRESOLVED",ISERROR(MATCH(UPPER(TRIM(CLEAN(SUBSTITUTE(F17,CHAR(160)," ")))),Start!$H$6:$H$22,0))),"","Decision evidence/basis missing; ")&amp;IF(AND(LEN(UPPER(TRIM(CLEAN(SUBSTITUTE(G17,CHAR(160)," ")))))&gt;0,LEFT(UPPER(TRIM(G17)),10)&lt;&gt;"UNRESOLVED",ISERROR(MATCH(UPPER(TRIM(CLEAN(SUBSTITUTE(G17,CHAR(160)," ")))),Start!$H$6:$H$22,0))),"","Date/transition basis missing; ")&amp;IF(AND(LEN(UPPER(TRIM(CLEAN(SUBSTITUTE(H17,CHAR(160)," ")))))&gt;0,LEFT(UPPER(TRIM(H17)),10)&lt;&gt;"UNRESOLVED",ISERROR(MATCH(UPPER(TRIM(CLEAN(SUBSTITUTE(H17,CHAR(160)," ")))),Start!$H$6:$H$22,0))),"","Method/evidence basis missing; ")&amp;IF(AND(LEN(UPPER(TRIM(CLEAN(SUBSTITUTE(I17,CHAR(160)," ")))))&gt;0,LEFT(UPPER(TRIM(I17)),10)&lt;&gt;"UNRESOLVED",ISERROR(MATCH(UPPER(TRIM(CLEAN(SUBSTITUTE(I17,CHAR(160)," ")))),Start!$H$6:$H$22,0))),"","Mapping or justified exclusion missing; ")&amp;IF(AND(LEN(UPPER(TRIM(CLEAN(SUBSTITUTE(J17,CHAR(160)," ")))))&gt;0,LEFT(UPPER(TRIM(J17)),10)&lt;&gt;"UNRESOLVED",ISERROR(MATCH(UPPER(TRIM(CLEAN(SUBSTITUTE(J17,CHAR(160)," ")))),Start!$H$6:$H$22,0))),"","Conclusion/evidence missing; ")&amp;IF(AND(LEN(UPPER(TRIM(CLEAN(SUBSTITUTE(K17,CHAR(160)," ")))))&gt;0,LEFT(UPPER(TRIM(K17)),10)&lt;&gt;"UNRESOLVED",ISERROR(MATCH(UPPER(TRIM(CLEAN(SUBSTITUTE(K17,CHAR(160)," ")))),Start!$H$6:$H$22,0))),"","Reviewer/date missing; ")&amp;"")),"Invalid status; use a listed value")</f>
        <v>Applicability unresolved; assign an owner and next action</v>
      </c>
    </row>
    <row r="18" ht="70" customHeight="1">
      <c r="A18" s="58" t="str">
        <v>PSC-1200.1(d)(1)</v>
      </c>
      <c r="B18" s="58" t="str">
        <v>PSC</v>
      </c>
      <c r="C18" s="61" t="str">
        <v>P01 | 1200.1(d)(1)</v>
      </c>
      <c r="D18" s="61"/>
      <c r="E18" s="61" t="str">
        <v>Unresolved</v>
      </c>
      <c r="F18" s="61"/>
      <c r="G18" s="61" t="inlineStr">
        <is>
          <t xml:space="preserve">General 180 day transition; verify exact provision and Q01/Q10</t>
        </is>
      </c>
      <c r="H18" s="61" t="inlineStr">
        <is>
          <t xml:space="preserve">Interpretation/administration. Obtain exact required method and evidence from the controlling text. Context and definition rows explain control requirements.</t>
        </is>
      </c>
      <c r="I18" s="61" t="str">
        <v>C01</v>
      </c>
      <c r="J18" s="61"/>
      <c r="K18" s="61"/>
      <c r="L18" s="61" t="str">
        <v>Confirm entity/system coverage, obtain the current controlling instrument and map every applicable part before conclusions.</v>
      </c>
      <c r="M18" s="63" t="str">
        <f>IF(OR(EXACT(E18,"Unresolved"),EXACT(E18,"Applicable"),EXACT(E18,"Excluded with basis"),EXACT(E18,"Context only")),IF(E18="Unresolved","Applicability unresolved; assign an owner and next action",IF(LEN(IF(AND(LEN(UPPER(TRIM(CLEAN(SUBSTITUTE(C18,CHAR(160)," ")))))&gt;0,LEFT(UPPER(TRIM(C18)),10)&lt;&gt;"UNRESOLVED",ISERROR(MATCH(UPPER(TRIM(CLEAN(SUBSTITUTE(C18,CHAR(160)," ")))),Start!$H$6:$H$22,0))),"","Exact clause/version missing; ")&amp;IF(AND(LEN(UPPER(TRIM(CLEAN(SUBSTITUTE(D18,CHAR(160)," ")))))&gt;0,LEFT(UPPER(TRIM(D18)),10)&lt;&gt;"UNRESOLVED",ISERROR(MATCH(UPPER(TRIM(CLEAN(SUBSTITUTE(D18,CHAR(160)," ")))),Start!$H$6:$H$22,0))),"","Entity/system/period missing; ")&amp;IF(AND(LEN(UPPER(TRIM(CLEAN(SUBSTITUTE(F18,CHAR(160)," ")))))&gt;0,LEFT(UPPER(TRIM(F18)),10)&lt;&gt;"UNRESOLVED",ISERROR(MATCH(UPPER(TRIM(CLEAN(SUBSTITUTE(F18,CHAR(160)," ")))),Start!$H$6:$H$22,0))),"","Decision evidence/basis missing; ")&amp;IF(AND(LEN(UPPER(TRIM(CLEAN(SUBSTITUTE(G18,CHAR(160)," ")))))&gt;0,LEFT(UPPER(TRIM(G18)),10)&lt;&gt;"UNRESOLVED",ISERROR(MATCH(UPPER(TRIM(CLEAN(SUBSTITUTE(G18,CHAR(160)," ")))),Start!$H$6:$H$22,0))),"","Date/transition basis missing; ")&amp;IF(AND(LEN(UPPER(TRIM(CLEAN(SUBSTITUTE(H18,CHAR(160)," ")))))&gt;0,LEFT(UPPER(TRIM(H18)),10)&lt;&gt;"UNRESOLVED",ISERROR(MATCH(UPPER(TRIM(CLEAN(SUBSTITUTE(H18,CHAR(160)," ")))),Start!$H$6:$H$22,0))),"","Method/evidence basis missing; ")&amp;IF(AND(LEN(UPPER(TRIM(CLEAN(SUBSTITUTE(I18,CHAR(160)," ")))))&gt;0,LEFT(UPPER(TRIM(I18)),10)&lt;&gt;"UNRESOLVED",ISERROR(MATCH(UPPER(TRIM(CLEAN(SUBSTITUTE(I18,CHAR(160)," ")))),Start!$H$6:$H$22,0))),"","Mapping or justified exclusion missing; ")&amp;IF(AND(LEN(UPPER(TRIM(CLEAN(SUBSTITUTE(J18,CHAR(160)," ")))))&gt;0,LEFT(UPPER(TRIM(J18)),10)&lt;&gt;"UNRESOLVED",ISERROR(MATCH(UPPER(TRIM(CLEAN(SUBSTITUTE(J18,CHAR(160)," ")))),Start!$H$6:$H$22,0))),"","Conclusion/evidence missing; ")&amp;IF(AND(LEN(UPPER(TRIM(CLEAN(SUBSTITUTE(K18,CHAR(160)," ")))))&gt;0,LEFT(UPPER(TRIM(K18)),10)&lt;&gt;"UNRESOLVED",ISERROR(MATCH(UPPER(TRIM(CLEAN(SUBSTITUTE(K18,CHAR(160)," ")))),Start!$H$6:$H$22,0))),"","Reviewer/date missing; ")&amp;"")=0,"Documentation recorded; review required",IF(AND(LEN(UPPER(TRIM(CLEAN(SUBSTITUTE(C18,CHAR(160)," ")))))&gt;0,LEFT(UPPER(TRIM(C18)),10)&lt;&gt;"UNRESOLVED",ISERROR(MATCH(UPPER(TRIM(CLEAN(SUBSTITUTE(C18,CHAR(160)," ")))),Start!$H$6:$H$22,0))),"","Exact clause/version missing; ")&amp;IF(AND(LEN(UPPER(TRIM(CLEAN(SUBSTITUTE(D18,CHAR(160)," ")))))&gt;0,LEFT(UPPER(TRIM(D18)),10)&lt;&gt;"UNRESOLVED",ISERROR(MATCH(UPPER(TRIM(CLEAN(SUBSTITUTE(D18,CHAR(160)," ")))),Start!$H$6:$H$22,0))),"","Entity/system/period missing; ")&amp;IF(AND(LEN(UPPER(TRIM(CLEAN(SUBSTITUTE(F18,CHAR(160)," ")))))&gt;0,LEFT(UPPER(TRIM(F18)),10)&lt;&gt;"UNRESOLVED",ISERROR(MATCH(UPPER(TRIM(CLEAN(SUBSTITUTE(F18,CHAR(160)," ")))),Start!$H$6:$H$22,0))),"","Decision evidence/basis missing; ")&amp;IF(AND(LEN(UPPER(TRIM(CLEAN(SUBSTITUTE(G18,CHAR(160)," ")))))&gt;0,LEFT(UPPER(TRIM(G18)),10)&lt;&gt;"UNRESOLVED",ISERROR(MATCH(UPPER(TRIM(CLEAN(SUBSTITUTE(G18,CHAR(160)," ")))),Start!$H$6:$H$22,0))),"","Date/transition basis missing; ")&amp;IF(AND(LEN(UPPER(TRIM(CLEAN(SUBSTITUTE(H18,CHAR(160)," ")))))&gt;0,LEFT(UPPER(TRIM(H18)),10)&lt;&gt;"UNRESOLVED",ISERROR(MATCH(UPPER(TRIM(CLEAN(SUBSTITUTE(H18,CHAR(160)," ")))),Start!$H$6:$H$22,0))),"","Method/evidence basis missing; ")&amp;IF(AND(LEN(UPPER(TRIM(CLEAN(SUBSTITUTE(I18,CHAR(160)," ")))))&gt;0,LEFT(UPPER(TRIM(I18)),10)&lt;&gt;"UNRESOLVED",ISERROR(MATCH(UPPER(TRIM(CLEAN(SUBSTITUTE(I18,CHAR(160)," ")))),Start!$H$6:$H$22,0))),"","Mapping or justified exclusion missing; ")&amp;IF(AND(LEN(UPPER(TRIM(CLEAN(SUBSTITUTE(J18,CHAR(160)," ")))))&gt;0,LEFT(UPPER(TRIM(J18)),10)&lt;&gt;"UNRESOLVED",ISERROR(MATCH(UPPER(TRIM(CLEAN(SUBSTITUTE(J18,CHAR(160)," ")))),Start!$H$6:$H$22,0))),"","Conclusion/evidence missing; ")&amp;IF(AND(LEN(UPPER(TRIM(CLEAN(SUBSTITUTE(K18,CHAR(160)," ")))))&gt;0,LEFT(UPPER(TRIM(K18)),10)&lt;&gt;"UNRESOLVED",ISERROR(MATCH(UPPER(TRIM(CLEAN(SUBSTITUTE(K18,CHAR(160)," ")))),Start!$H$6:$H$22,0))),"","Reviewer/date missing; ")&amp;"")),"Invalid status; use a listed value")</f>
        <v>Applicability unresolved; assign an owner and next action</v>
      </c>
    </row>
    <row r="19" ht="70" customHeight="1">
      <c r="A19" s="56" t="str">
        <v>PSC-1200.1(d)(2)</v>
      </c>
      <c r="B19" s="56" t="str">
        <v>PSC</v>
      </c>
      <c r="C19" s="61" t="str">
        <v>P01 | 1200.1(d)(2)</v>
      </c>
      <c r="D19" s="61"/>
      <c r="E19" s="61" t="str">
        <v>Unresolved</v>
      </c>
      <c r="F19" s="61"/>
      <c r="G19" s="61" t="inlineStr">
        <is>
          <t xml:space="preserve">General 180 day transition; verify exact provision and Q01/Q10</t>
        </is>
      </c>
      <c r="H19" s="61" t="inlineStr">
        <is>
          <t xml:space="preserve">Interpretation/administration. Obtain exact required method and evidence from the controlling text. Context and definition rows explain control requirements.</t>
        </is>
      </c>
      <c r="I19" s="61" t="str">
        <v>C01</v>
      </c>
      <c r="J19" s="61"/>
      <c r="K19" s="61"/>
      <c r="L19" s="61" t="str">
        <v>Confirm entity/system coverage, obtain the current controlling instrument and map every applicable part before conclusions.</v>
      </c>
      <c r="M19" s="63" t="str">
        <f>IF(OR(EXACT(E19,"Unresolved"),EXACT(E19,"Applicable"),EXACT(E19,"Excluded with basis"),EXACT(E19,"Context only")),IF(E19="Unresolved","Applicability unresolved; assign an owner and next action",IF(LEN(IF(AND(LEN(UPPER(TRIM(CLEAN(SUBSTITUTE(C19,CHAR(160)," ")))))&gt;0,LEFT(UPPER(TRIM(C19)),10)&lt;&gt;"UNRESOLVED",ISERROR(MATCH(UPPER(TRIM(CLEAN(SUBSTITUTE(C19,CHAR(160)," ")))),Start!$H$6:$H$22,0))),"","Exact clause/version missing; ")&amp;IF(AND(LEN(UPPER(TRIM(CLEAN(SUBSTITUTE(D19,CHAR(160)," ")))))&gt;0,LEFT(UPPER(TRIM(D19)),10)&lt;&gt;"UNRESOLVED",ISERROR(MATCH(UPPER(TRIM(CLEAN(SUBSTITUTE(D19,CHAR(160)," ")))),Start!$H$6:$H$22,0))),"","Entity/system/period missing; ")&amp;IF(AND(LEN(UPPER(TRIM(CLEAN(SUBSTITUTE(F19,CHAR(160)," ")))))&gt;0,LEFT(UPPER(TRIM(F19)),10)&lt;&gt;"UNRESOLVED",ISERROR(MATCH(UPPER(TRIM(CLEAN(SUBSTITUTE(F19,CHAR(160)," ")))),Start!$H$6:$H$22,0))),"","Decision evidence/basis missing; ")&amp;IF(AND(LEN(UPPER(TRIM(CLEAN(SUBSTITUTE(G19,CHAR(160)," ")))))&gt;0,LEFT(UPPER(TRIM(G19)),10)&lt;&gt;"UNRESOLVED",ISERROR(MATCH(UPPER(TRIM(CLEAN(SUBSTITUTE(G19,CHAR(160)," ")))),Start!$H$6:$H$22,0))),"","Date/transition basis missing; ")&amp;IF(AND(LEN(UPPER(TRIM(CLEAN(SUBSTITUTE(H19,CHAR(160)," ")))))&gt;0,LEFT(UPPER(TRIM(H19)),10)&lt;&gt;"UNRESOLVED",ISERROR(MATCH(UPPER(TRIM(CLEAN(SUBSTITUTE(H19,CHAR(160)," ")))),Start!$H$6:$H$22,0))),"","Method/evidence basis missing; ")&amp;IF(AND(LEN(UPPER(TRIM(CLEAN(SUBSTITUTE(I19,CHAR(160)," ")))))&gt;0,LEFT(UPPER(TRIM(I19)),10)&lt;&gt;"UNRESOLVED",ISERROR(MATCH(UPPER(TRIM(CLEAN(SUBSTITUTE(I19,CHAR(160)," ")))),Start!$H$6:$H$22,0))),"","Mapping or justified exclusion missing; ")&amp;IF(AND(LEN(UPPER(TRIM(CLEAN(SUBSTITUTE(J19,CHAR(160)," ")))))&gt;0,LEFT(UPPER(TRIM(J19)),10)&lt;&gt;"UNRESOLVED",ISERROR(MATCH(UPPER(TRIM(CLEAN(SUBSTITUTE(J19,CHAR(160)," ")))),Start!$H$6:$H$22,0))),"","Conclusion/evidence missing; ")&amp;IF(AND(LEN(UPPER(TRIM(CLEAN(SUBSTITUTE(K19,CHAR(160)," ")))))&gt;0,LEFT(UPPER(TRIM(K19)),10)&lt;&gt;"UNRESOLVED",ISERROR(MATCH(UPPER(TRIM(CLEAN(SUBSTITUTE(K19,CHAR(160)," ")))),Start!$H$6:$H$22,0))),"","Reviewer/date missing; ")&amp;"")=0,"Documentation recorded; review required",IF(AND(LEN(UPPER(TRIM(CLEAN(SUBSTITUTE(C19,CHAR(160)," ")))))&gt;0,LEFT(UPPER(TRIM(C19)),10)&lt;&gt;"UNRESOLVED",ISERROR(MATCH(UPPER(TRIM(CLEAN(SUBSTITUTE(C19,CHAR(160)," ")))),Start!$H$6:$H$22,0))),"","Exact clause/version missing; ")&amp;IF(AND(LEN(UPPER(TRIM(CLEAN(SUBSTITUTE(D19,CHAR(160)," ")))))&gt;0,LEFT(UPPER(TRIM(D19)),10)&lt;&gt;"UNRESOLVED",ISERROR(MATCH(UPPER(TRIM(CLEAN(SUBSTITUTE(D19,CHAR(160)," ")))),Start!$H$6:$H$22,0))),"","Entity/system/period missing; ")&amp;IF(AND(LEN(UPPER(TRIM(CLEAN(SUBSTITUTE(F19,CHAR(160)," ")))))&gt;0,LEFT(UPPER(TRIM(F19)),10)&lt;&gt;"UNRESOLVED",ISERROR(MATCH(UPPER(TRIM(CLEAN(SUBSTITUTE(F19,CHAR(160)," ")))),Start!$H$6:$H$22,0))),"","Decision evidence/basis missing; ")&amp;IF(AND(LEN(UPPER(TRIM(CLEAN(SUBSTITUTE(G19,CHAR(160)," ")))))&gt;0,LEFT(UPPER(TRIM(G19)),10)&lt;&gt;"UNRESOLVED",ISERROR(MATCH(UPPER(TRIM(CLEAN(SUBSTITUTE(G19,CHAR(160)," ")))),Start!$H$6:$H$22,0))),"","Date/transition basis missing; ")&amp;IF(AND(LEN(UPPER(TRIM(CLEAN(SUBSTITUTE(H19,CHAR(160)," ")))))&gt;0,LEFT(UPPER(TRIM(H19)),10)&lt;&gt;"UNRESOLVED",ISERROR(MATCH(UPPER(TRIM(CLEAN(SUBSTITUTE(H19,CHAR(160)," ")))),Start!$H$6:$H$22,0))),"","Method/evidence basis missing; ")&amp;IF(AND(LEN(UPPER(TRIM(CLEAN(SUBSTITUTE(I19,CHAR(160)," ")))))&gt;0,LEFT(UPPER(TRIM(I19)),10)&lt;&gt;"UNRESOLVED",ISERROR(MATCH(UPPER(TRIM(CLEAN(SUBSTITUTE(I19,CHAR(160)," ")))),Start!$H$6:$H$22,0))),"","Mapping or justified exclusion missing; ")&amp;IF(AND(LEN(UPPER(TRIM(CLEAN(SUBSTITUTE(J19,CHAR(160)," ")))))&gt;0,LEFT(UPPER(TRIM(J19)),10)&lt;&gt;"UNRESOLVED",ISERROR(MATCH(UPPER(TRIM(CLEAN(SUBSTITUTE(J19,CHAR(160)," ")))),Start!$H$6:$H$22,0))),"","Conclusion/evidence missing; ")&amp;IF(AND(LEN(UPPER(TRIM(CLEAN(SUBSTITUTE(K19,CHAR(160)," ")))))&gt;0,LEFT(UPPER(TRIM(K19)),10)&lt;&gt;"UNRESOLVED",ISERROR(MATCH(UPPER(TRIM(CLEAN(SUBSTITUTE(K19,CHAR(160)," ")))),Start!$H$6:$H$22,0))),"","Reviewer/date missing; ")&amp;"")),"Invalid status; use a listed value")</f>
        <v>Applicability unresolved; assign an owner and next action</v>
      </c>
    </row>
    <row r="20" ht="70" customHeight="1">
      <c r="A20" s="58" t="str">
        <v>PSC-1200.1(e)</v>
      </c>
      <c r="B20" s="58" t="str">
        <v>PSC</v>
      </c>
      <c r="C20" s="61" t="str">
        <v>P01 | 1200.1(e)</v>
      </c>
      <c r="D20" s="61"/>
      <c r="E20" s="61" t="str">
        <v>Unresolved</v>
      </c>
      <c r="F20" s="61"/>
      <c r="G20" s="61" t="inlineStr">
        <is>
          <t xml:space="preserve">General 180 day transition; verify exact provision and Q01/Q10</t>
        </is>
      </c>
      <c r="H20" s="61" t="inlineStr">
        <is>
          <t xml:space="preserve">Interpretation/administration. Obtain exact required method and evidence from the controlling text. Context and definition rows explain control requirements.</t>
        </is>
      </c>
      <c r="I20" s="61" t="str">
        <v>C01</v>
      </c>
      <c r="J20" s="61"/>
      <c r="K20" s="61"/>
      <c r="L20" s="61" t="str">
        <v>Confirm entity/system coverage, obtain the current controlling instrument and map every applicable part before conclusions.</v>
      </c>
      <c r="M20" s="63" t="str">
        <f>IF(OR(EXACT(E20,"Unresolved"),EXACT(E20,"Applicable"),EXACT(E20,"Excluded with basis"),EXACT(E20,"Context only")),IF(E20="Unresolved","Applicability unresolved; assign an owner and next action",IF(LEN(IF(AND(LEN(UPPER(TRIM(CLEAN(SUBSTITUTE(C20,CHAR(160)," ")))))&gt;0,LEFT(UPPER(TRIM(C20)),10)&lt;&gt;"UNRESOLVED",ISERROR(MATCH(UPPER(TRIM(CLEAN(SUBSTITUTE(C20,CHAR(160)," ")))),Start!$H$6:$H$22,0))),"","Exact clause/version missing; ")&amp;IF(AND(LEN(UPPER(TRIM(CLEAN(SUBSTITUTE(D20,CHAR(160)," ")))))&gt;0,LEFT(UPPER(TRIM(D20)),10)&lt;&gt;"UNRESOLVED",ISERROR(MATCH(UPPER(TRIM(CLEAN(SUBSTITUTE(D20,CHAR(160)," ")))),Start!$H$6:$H$22,0))),"","Entity/system/period missing; ")&amp;IF(AND(LEN(UPPER(TRIM(CLEAN(SUBSTITUTE(F20,CHAR(160)," ")))))&gt;0,LEFT(UPPER(TRIM(F20)),10)&lt;&gt;"UNRESOLVED",ISERROR(MATCH(UPPER(TRIM(CLEAN(SUBSTITUTE(F20,CHAR(160)," ")))),Start!$H$6:$H$22,0))),"","Decision evidence/basis missing; ")&amp;IF(AND(LEN(UPPER(TRIM(CLEAN(SUBSTITUTE(G20,CHAR(160)," ")))))&gt;0,LEFT(UPPER(TRIM(G20)),10)&lt;&gt;"UNRESOLVED",ISERROR(MATCH(UPPER(TRIM(CLEAN(SUBSTITUTE(G20,CHAR(160)," ")))),Start!$H$6:$H$22,0))),"","Date/transition basis missing; ")&amp;IF(AND(LEN(UPPER(TRIM(CLEAN(SUBSTITUTE(H20,CHAR(160)," ")))))&gt;0,LEFT(UPPER(TRIM(H20)),10)&lt;&gt;"UNRESOLVED",ISERROR(MATCH(UPPER(TRIM(CLEAN(SUBSTITUTE(H20,CHAR(160)," ")))),Start!$H$6:$H$22,0))),"","Method/evidence basis missing; ")&amp;IF(AND(LEN(UPPER(TRIM(CLEAN(SUBSTITUTE(I20,CHAR(160)," ")))))&gt;0,LEFT(UPPER(TRIM(I20)),10)&lt;&gt;"UNRESOLVED",ISERROR(MATCH(UPPER(TRIM(CLEAN(SUBSTITUTE(I20,CHAR(160)," ")))),Start!$H$6:$H$22,0))),"","Mapping or justified exclusion missing; ")&amp;IF(AND(LEN(UPPER(TRIM(CLEAN(SUBSTITUTE(J20,CHAR(160)," ")))))&gt;0,LEFT(UPPER(TRIM(J20)),10)&lt;&gt;"UNRESOLVED",ISERROR(MATCH(UPPER(TRIM(CLEAN(SUBSTITUTE(J20,CHAR(160)," ")))),Start!$H$6:$H$22,0))),"","Conclusion/evidence missing; ")&amp;IF(AND(LEN(UPPER(TRIM(CLEAN(SUBSTITUTE(K20,CHAR(160)," ")))))&gt;0,LEFT(UPPER(TRIM(K20)),10)&lt;&gt;"UNRESOLVED",ISERROR(MATCH(UPPER(TRIM(CLEAN(SUBSTITUTE(K20,CHAR(160)," ")))),Start!$H$6:$H$22,0))),"","Reviewer/date missing; ")&amp;"")=0,"Documentation recorded; review required",IF(AND(LEN(UPPER(TRIM(CLEAN(SUBSTITUTE(C20,CHAR(160)," ")))))&gt;0,LEFT(UPPER(TRIM(C20)),10)&lt;&gt;"UNRESOLVED",ISERROR(MATCH(UPPER(TRIM(CLEAN(SUBSTITUTE(C20,CHAR(160)," ")))),Start!$H$6:$H$22,0))),"","Exact clause/version missing; ")&amp;IF(AND(LEN(UPPER(TRIM(CLEAN(SUBSTITUTE(D20,CHAR(160)," ")))))&gt;0,LEFT(UPPER(TRIM(D20)),10)&lt;&gt;"UNRESOLVED",ISERROR(MATCH(UPPER(TRIM(CLEAN(SUBSTITUTE(D20,CHAR(160)," ")))),Start!$H$6:$H$22,0))),"","Entity/system/period missing; ")&amp;IF(AND(LEN(UPPER(TRIM(CLEAN(SUBSTITUTE(F20,CHAR(160)," ")))))&gt;0,LEFT(UPPER(TRIM(F20)),10)&lt;&gt;"UNRESOLVED",ISERROR(MATCH(UPPER(TRIM(CLEAN(SUBSTITUTE(F20,CHAR(160)," ")))),Start!$H$6:$H$22,0))),"","Decision evidence/basis missing; ")&amp;IF(AND(LEN(UPPER(TRIM(CLEAN(SUBSTITUTE(G20,CHAR(160)," ")))))&gt;0,LEFT(UPPER(TRIM(G20)),10)&lt;&gt;"UNRESOLVED",ISERROR(MATCH(UPPER(TRIM(CLEAN(SUBSTITUTE(G20,CHAR(160)," ")))),Start!$H$6:$H$22,0))),"","Date/transition basis missing; ")&amp;IF(AND(LEN(UPPER(TRIM(CLEAN(SUBSTITUTE(H20,CHAR(160)," ")))))&gt;0,LEFT(UPPER(TRIM(H20)),10)&lt;&gt;"UNRESOLVED",ISERROR(MATCH(UPPER(TRIM(CLEAN(SUBSTITUTE(H20,CHAR(160)," ")))),Start!$H$6:$H$22,0))),"","Method/evidence basis missing; ")&amp;IF(AND(LEN(UPPER(TRIM(CLEAN(SUBSTITUTE(I20,CHAR(160)," ")))))&gt;0,LEFT(UPPER(TRIM(I20)),10)&lt;&gt;"UNRESOLVED",ISERROR(MATCH(UPPER(TRIM(CLEAN(SUBSTITUTE(I20,CHAR(160)," ")))),Start!$H$6:$H$22,0))),"","Mapping or justified exclusion missing; ")&amp;IF(AND(LEN(UPPER(TRIM(CLEAN(SUBSTITUTE(J20,CHAR(160)," ")))))&gt;0,LEFT(UPPER(TRIM(J20)),10)&lt;&gt;"UNRESOLVED",ISERROR(MATCH(UPPER(TRIM(CLEAN(SUBSTITUTE(J20,CHAR(160)," ")))),Start!$H$6:$H$22,0))),"","Conclusion/evidence missing; ")&amp;IF(AND(LEN(UPPER(TRIM(CLEAN(SUBSTITUTE(K20,CHAR(160)," ")))))&gt;0,LEFT(UPPER(TRIM(K20)),10)&lt;&gt;"UNRESOLVED",ISERROR(MATCH(UPPER(TRIM(CLEAN(SUBSTITUTE(K20,CHAR(160)," ")))),Start!$H$6:$H$22,0))),"","Reviewer/date missing; ")&amp;"")),"Invalid status; use a listed value")</f>
        <v>Applicability unresolved; assign an owner and next action</v>
      </c>
    </row>
    <row r="21" ht="70" customHeight="1">
      <c r="A21" s="56" t="str">
        <v>PSC-1200.1(e)(1)</v>
      </c>
      <c r="B21" s="56" t="str">
        <v>PSC</v>
      </c>
      <c r="C21" s="61" t="str">
        <v>P01 | 1200.1(e)(1)</v>
      </c>
      <c r="D21" s="61"/>
      <c r="E21" s="61" t="str">
        <v>Unresolved</v>
      </c>
      <c r="F21" s="61"/>
      <c r="G21" s="61" t="inlineStr">
        <is>
          <t xml:space="preserve">General 180 day transition; verify exact provision and Q01/Q10</t>
        </is>
      </c>
      <c r="H21" s="61" t="inlineStr">
        <is>
          <t xml:space="preserve">Interpretation/administration. Obtain exact required method and evidence from the controlling text. Context and definition rows explain control requirements.</t>
        </is>
      </c>
      <c r="I21" s="61" t="str">
        <v>C01</v>
      </c>
      <c r="J21" s="61"/>
      <c r="K21" s="61"/>
      <c r="L21" s="61" t="str">
        <v>Confirm entity/system coverage, obtain the current controlling instrument and map every applicable part before conclusions.</v>
      </c>
      <c r="M21" s="63" t="str">
        <f>IF(OR(EXACT(E21,"Unresolved"),EXACT(E21,"Applicable"),EXACT(E21,"Excluded with basis"),EXACT(E21,"Context only")),IF(E21="Unresolved","Applicability unresolved; assign an owner and next action",IF(LEN(IF(AND(LEN(UPPER(TRIM(CLEAN(SUBSTITUTE(C21,CHAR(160)," ")))))&gt;0,LEFT(UPPER(TRIM(C21)),10)&lt;&gt;"UNRESOLVED",ISERROR(MATCH(UPPER(TRIM(CLEAN(SUBSTITUTE(C21,CHAR(160)," ")))),Start!$H$6:$H$22,0))),"","Exact clause/version missing; ")&amp;IF(AND(LEN(UPPER(TRIM(CLEAN(SUBSTITUTE(D21,CHAR(160)," ")))))&gt;0,LEFT(UPPER(TRIM(D21)),10)&lt;&gt;"UNRESOLVED",ISERROR(MATCH(UPPER(TRIM(CLEAN(SUBSTITUTE(D21,CHAR(160)," ")))),Start!$H$6:$H$22,0))),"","Entity/system/period missing; ")&amp;IF(AND(LEN(UPPER(TRIM(CLEAN(SUBSTITUTE(F21,CHAR(160)," ")))))&gt;0,LEFT(UPPER(TRIM(F21)),10)&lt;&gt;"UNRESOLVED",ISERROR(MATCH(UPPER(TRIM(CLEAN(SUBSTITUTE(F21,CHAR(160)," ")))),Start!$H$6:$H$22,0))),"","Decision evidence/basis missing; ")&amp;IF(AND(LEN(UPPER(TRIM(CLEAN(SUBSTITUTE(G21,CHAR(160)," ")))))&gt;0,LEFT(UPPER(TRIM(G21)),10)&lt;&gt;"UNRESOLVED",ISERROR(MATCH(UPPER(TRIM(CLEAN(SUBSTITUTE(G21,CHAR(160)," ")))),Start!$H$6:$H$22,0))),"","Date/transition basis missing; ")&amp;IF(AND(LEN(UPPER(TRIM(CLEAN(SUBSTITUTE(H21,CHAR(160)," ")))))&gt;0,LEFT(UPPER(TRIM(H21)),10)&lt;&gt;"UNRESOLVED",ISERROR(MATCH(UPPER(TRIM(CLEAN(SUBSTITUTE(H21,CHAR(160)," ")))),Start!$H$6:$H$22,0))),"","Method/evidence basis missing; ")&amp;IF(AND(LEN(UPPER(TRIM(CLEAN(SUBSTITUTE(I21,CHAR(160)," ")))))&gt;0,LEFT(UPPER(TRIM(I21)),10)&lt;&gt;"UNRESOLVED",ISERROR(MATCH(UPPER(TRIM(CLEAN(SUBSTITUTE(I21,CHAR(160)," ")))),Start!$H$6:$H$22,0))),"","Mapping or justified exclusion missing; ")&amp;IF(AND(LEN(UPPER(TRIM(CLEAN(SUBSTITUTE(J21,CHAR(160)," ")))))&gt;0,LEFT(UPPER(TRIM(J21)),10)&lt;&gt;"UNRESOLVED",ISERROR(MATCH(UPPER(TRIM(CLEAN(SUBSTITUTE(J21,CHAR(160)," ")))),Start!$H$6:$H$22,0))),"","Conclusion/evidence missing; ")&amp;IF(AND(LEN(UPPER(TRIM(CLEAN(SUBSTITUTE(K21,CHAR(160)," ")))))&gt;0,LEFT(UPPER(TRIM(K21)),10)&lt;&gt;"UNRESOLVED",ISERROR(MATCH(UPPER(TRIM(CLEAN(SUBSTITUTE(K21,CHAR(160)," ")))),Start!$H$6:$H$22,0))),"","Reviewer/date missing; ")&amp;"")=0,"Documentation recorded; review required",IF(AND(LEN(UPPER(TRIM(CLEAN(SUBSTITUTE(C21,CHAR(160)," ")))))&gt;0,LEFT(UPPER(TRIM(C21)),10)&lt;&gt;"UNRESOLVED",ISERROR(MATCH(UPPER(TRIM(CLEAN(SUBSTITUTE(C21,CHAR(160)," ")))),Start!$H$6:$H$22,0))),"","Exact clause/version missing; ")&amp;IF(AND(LEN(UPPER(TRIM(CLEAN(SUBSTITUTE(D21,CHAR(160)," ")))))&gt;0,LEFT(UPPER(TRIM(D21)),10)&lt;&gt;"UNRESOLVED",ISERROR(MATCH(UPPER(TRIM(CLEAN(SUBSTITUTE(D21,CHAR(160)," ")))),Start!$H$6:$H$22,0))),"","Entity/system/period missing; ")&amp;IF(AND(LEN(UPPER(TRIM(CLEAN(SUBSTITUTE(F21,CHAR(160)," ")))))&gt;0,LEFT(UPPER(TRIM(F21)),10)&lt;&gt;"UNRESOLVED",ISERROR(MATCH(UPPER(TRIM(CLEAN(SUBSTITUTE(F21,CHAR(160)," ")))),Start!$H$6:$H$22,0))),"","Decision evidence/basis missing; ")&amp;IF(AND(LEN(UPPER(TRIM(CLEAN(SUBSTITUTE(G21,CHAR(160)," ")))))&gt;0,LEFT(UPPER(TRIM(G21)),10)&lt;&gt;"UNRESOLVED",ISERROR(MATCH(UPPER(TRIM(CLEAN(SUBSTITUTE(G21,CHAR(160)," ")))),Start!$H$6:$H$22,0))),"","Date/transition basis missing; ")&amp;IF(AND(LEN(UPPER(TRIM(CLEAN(SUBSTITUTE(H21,CHAR(160)," ")))))&gt;0,LEFT(UPPER(TRIM(H21)),10)&lt;&gt;"UNRESOLVED",ISERROR(MATCH(UPPER(TRIM(CLEAN(SUBSTITUTE(H21,CHAR(160)," ")))),Start!$H$6:$H$22,0))),"","Method/evidence basis missing; ")&amp;IF(AND(LEN(UPPER(TRIM(CLEAN(SUBSTITUTE(I21,CHAR(160)," ")))))&gt;0,LEFT(UPPER(TRIM(I21)),10)&lt;&gt;"UNRESOLVED",ISERROR(MATCH(UPPER(TRIM(CLEAN(SUBSTITUTE(I21,CHAR(160)," ")))),Start!$H$6:$H$22,0))),"","Mapping or justified exclusion missing; ")&amp;IF(AND(LEN(UPPER(TRIM(CLEAN(SUBSTITUTE(J21,CHAR(160)," ")))))&gt;0,LEFT(UPPER(TRIM(J21)),10)&lt;&gt;"UNRESOLVED",ISERROR(MATCH(UPPER(TRIM(CLEAN(SUBSTITUTE(J21,CHAR(160)," ")))),Start!$H$6:$H$22,0))),"","Conclusion/evidence missing; ")&amp;IF(AND(LEN(UPPER(TRIM(CLEAN(SUBSTITUTE(K21,CHAR(160)," ")))))&gt;0,LEFT(UPPER(TRIM(K21)),10)&lt;&gt;"UNRESOLVED",ISERROR(MATCH(UPPER(TRIM(CLEAN(SUBSTITUTE(K21,CHAR(160)," ")))),Start!$H$6:$H$22,0))),"","Reviewer/date missing; ")&amp;"")),"Invalid status; use a listed value")</f>
        <v>Applicability unresolved; assign an owner and next action</v>
      </c>
    </row>
    <row r="22" ht="70" customHeight="1">
      <c r="A22" s="58" t="str">
        <v>PSC-1200.1(e)(2)</v>
      </c>
      <c r="B22" s="58" t="str">
        <v>PSC</v>
      </c>
      <c r="C22" s="61" t="str">
        <v>P01 | 1200.1(e)(2)</v>
      </c>
      <c r="D22" s="61"/>
      <c r="E22" s="61" t="str">
        <v>Unresolved</v>
      </c>
      <c r="F22" s="61"/>
      <c r="G22" s="61" t="inlineStr">
        <is>
          <t xml:space="preserve">General 180 day transition; verify exact provision and Q01/Q10</t>
        </is>
      </c>
      <c r="H22" s="61" t="inlineStr">
        <is>
          <t xml:space="preserve">Interpretation/administration. Obtain exact required method and evidence from the controlling text. Context and definition rows explain control requirements.</t>
        </is>
      </c>
      <c r="I22" s="61" t="str">
        <v>C01</v>
      </c>
      <c r="J22" s="61"/>
      <c r="K22" s="61"/>
      <c r="L22" s="61" t="str">
        <v>Confirm entity/system coverage, obtain the current controlling instrument and map every applicable part before conclusions.</v>
      </c>
      <c r="M22" s="63" t="str">
        <f>IF(OR(EXACT(E22,"Unresolved"),EXACT(E22,"Applicable"),EXACT(E22,"Excluded with basis"),EXACT(E22,"Context only")),IF(E22="Unresolved","Applicability unresolved; assign an owner and next action",IF(LEN(IF(AND(LEN(UPPER(TRIM(CLEAN(SUBSTITUTE(C22,CHAR(160)," ")))))&gt;0,LEFT(UPPER(TRIM(C22)),10)&lt;&gt;"UNRESOLVED",ISERROR(MATCH(UPPER(TRIM(CLEAN(SUBSTITUTE(C22,CHAR(160)," ")))),Start!$H$6:$H$22,0))),"","Exact clause/version missing; ")&amp;IF(AND(LEN(UPPER(TRIM(CLEAN(SUBSTITUTE(D22,CHAR(160)," ")))))&gt;0,LEFT(UPPER(TRIM(D22)),10)&lt;&gt;"UNRESOLVED",ISERROR(MATCH(UPPER(TRIM(CLEAN(SUBSTITUTE(D22,CHAR(160)," ")))),Start!$H$6:$H$22,0))),"","Entity/system/period missing; ")&amp;IF(AND(LEN(UPPER(TRIM(CLEAN(SUBSTITUTE(F22,CHAR(160)," ")))))&gt;0,LEFT(UPPER(TRIM(F22)),10)&lt;&gt;"UNRESOLVED",ISERROR(MATCH(UPPER(TRIM(CLEAN(SUBSTITUTE(F22,CHAR(160)," ")))),Start!$H$6:$H$22,0))),"","Decision evidence/basis missing; ")&amp;IF(AND(LEN(UPPER(TRIM(CLEAN(SUBSTITUTE(G22,CHAR(160)," ")))))&gt;0,LEFT(UPPER(TRIM(G22)),10)&lt;&gt;"UNRESOLVED",ISERROR(MATCH(UPPER(TRIM(CLEAN(SUBSTITUTE(G22,CHAR(160)," ")))),Start!$H$6:$H$22,0))),"","Date/transition basis missing; ")&amp;IF(AND(LEN(UPPER(TRIM(CLEAN(SUBSTITUTE(H22,CHAR(160)," ")))))&gt;0,LEFT(UPPER(TRIM(H22)),10)&lt;&gt;"UNRESOLVED",ISERROR(MATCH(UPPER(TRIM(CLEAN(SUBSTITUTE(H22,CHAR(160)," ")))),Start!$H$6:$H$22,0))),"","Method/evidence basis missing; ")&amp;IF(AND(LEN(UPPER(TRIM(CLEAN(SUBSTITUTE(I22,CHAR(160)," ")))))&gt;0,LEFT(UPPER(TRIM(I22)),10)&lt;&gt;"UNRESOLVED",ISERROR(MATCH(UPPER(TRIM(CLEAN(SUBSTITUTE(I22,CHAR(160)," ")))),Start!$H$6:$H$22,0))),"","Mapping or justified exclusion missing; ")&amp;IF(AND(LEN(UPPER(TRIM(CLEAN(SUBSTITUTE(J22,CHAR(160)," ")))))&gt;0,LEFT(UPPER(TRIM(J22)),10)&lt;&gt;"UNRESOLVED",ISERROR(MATCH(UPPER(TRIM(CLEAN(SUBSTITUTE(J22,CHAR(160)," ")))),Start!$H$6:$H$22,0))),"","Conclusion/evidence missing; ")&amp;IF(AND(LEN(UPPER(TRIM(CLEAN(SUBSTITUTE(K22,CHAR(160)," ")))))&gt;0,LEFT(UPPER(TRIM(K22)),10)&lt;&gt;"UNRESOLVED",ISERROR(MATCH(UPPER(TRIM(CLEAN(SUBSTITUTE(K22,CHAR(160)," ")))),Start!$H$6:$H$22,0))),"","Reviewer/date missing; ")&amp;"")=0,"Documentation recorded; review required",IF(AND(LEN(UPPER(TRIM(CLEAN(SUBSTITUTE(C22,CHAR(160)," ")))))&gt;0,LEFT(UPPER(TRIM(C22)),10)&lt;&gt;"UNRESOLVED",ISERROR(MATCH(UPPER(TRIM(CLEAN(SUBSTITUTE(C22,CHAR(160)," ")))),Start!$H$6:$H$22,0))),"","Exact clause/version missing; ")&amp;IF(AND(LEN(UPPER(TRIM(CLEAN(SUBSTITUTE(D22,CHAR(160)," ")))))&gt;0,LEFT(UPPER(TRIM(D22)),10)&lt;&gt;"UNRESOLVED",ISERROR(MATCH(UPPER(TRIM(CLEAN(SUBSTITUTE(D22,CHAR(160)," ")))),Start!$H$6:$H$22,0))),"","Entity/system/period missing; ")&amp;IF(AND(LEN(UPPER(TRIM(CLEAN(SUBSTITUTE(F22,CHAR(160)," ")))))&gt;0,LEFT(UPPER(TRIM(F22)),10)&lt;&gt;"UNRESOLVED",ISERROR(MATCH(UPPER(TRIM(CLEAN(SUBSTITUTE(F22,CHAR(160)," ")))),Start!$H$6:$H$22,0))),"","Decision evidence/basis missing; ")&amp;IF(AND(LEN(UPPER(TRIM(CLEAN(SUBSTITUTE(G22,CHAR(160)," ")))))&gt;0,LEFT(UPPER(TRIM(G22)),10)&lt;&gt;"UNRESOLVED",ISERROR(MATCH(UPPER(TRIM(CLEAN(SUBSTITUTE(G22,CHAR(160)," ")))),Start!$H$6:$H$22,0))),"","Date/transition basis missing; ")&amp;IF(AND(LEN(UPPER(TRIM(CLEAN(SUBSTITUTE(H22,CHAR(160)," ")))))&gt;0,LEFT(UPPER(TRIM(H22)),10)&lt;&gt;"UNRESOLVED",ISERROR(MATCH(UPPER(TRIM(CLEAN(SUBSTITUTE(H22,CHAR(160)," ")))),Start!$H$6:$H$22,0))),"","Method/evidence basis missing; ")&amp;IF(AND(LEN(UPPER(TRIM(CLEAN(SUBSTITUTE(I22,CHAR(160)," ")))))&gt;0,LEFT(UPPER(TRIM(I22)),10)&lt;&gt;"UNRESOLVED",ISERROR(MATCH(UPPER(TRIM(CLEAN(SUBSTITUTE(I22,CHAR(160)," ")))),Start!$H$6:$H$22,0))),"","Mapping or justified exclusion missing; ")&amp;IF(AND(LEN(UPPER(TRIM(CLEAN(SUBSTITUTE(J22,CHAR(160)," ")))))&gt;0,LEFT(UPPER(TRIM(J22)),10)&lt;&gt;"UNRESOLVED",ISERROR(MATCH(UPPER(TRIM(CLEAN(SUBSTITUTE(J22,CHAR(160)," ")))),Start!$H$6:$H$22,0))),"","Conclusion/evidence missing; ")&amp;IF(AND(LEN(UPPER(TRIM(CLEAN(SUBSTITUTE(K22,CHAR(160)," ")))))&gt;0,LEFT(UPPER(TRIM(K22)),10)&lt;&gt;"UNRESOLVED",ISERROR(MATCH(UPPER(TRIM(CLEAN(SUBSTITUTE(K22,CHAR(160)," ")))),Start!$H$6:$H$22,0))),"","Reviewer/date missing; ")&amp;"")),"Invalid status; use a listed value")</f>
        <v>Applicability unresolved; assign an owner and next action</v>
      </c>
    </row>
    <row r="23" ht="70" customHeight="1">
      <c r="A23" s="56" t="str">
        <v>PSC-1200.1(e)(3)</v>
      </c>
      <c r="B23" s="56" t="str">
        <v>PSC</v>
      </c>
      <c r="C23" s="61" t="str">
        <v>P01 | 1200.1(e)(3)</v>
      </c>
      <c r="D23" s="61"/>
      <c r="E23" s="61" t="str">
        <v>Unresolved</v>
      </c>
      <c r="F23" s="61"/>
      <c r="G23" s="61" t="inlineStr">
        <is>
          <t xml:space="preserve">General 180 day transition; verify exact provision and Q01/Q10</t>
        </is>
      </c>
      <c r="H23" s="61" t="inlineStr">
        <is>
          <t xml:space="preserve">Interpretation/administration. Obtain exact required method and evidence from the controlling text. Context and definition rows explain control requirements.</t>
        </is>
      </c>
      <c r="I23" s="61" t="str">
        <v>C01</v>
      </c>
      <c r="J23" s="61"/>
      <c r="K23" s="61"/>
      <c r="L23" s="61" t="str">
        <v>Confirm entity/system coverage, obtain the current controlling instrument and map every applicable part before conclusions.</v>
      </c>
      <c r="M23" s="63" t="str">
        <f>IF(OR(EXACT(E23,"Unresolved"),EXACT(E23,"Applicable"),EXACT(E23,"Excluded with basis"),EXACT(E23,"Context only")),IF(E23="Unresolved","Applicability unresolved; assign an owner and next action",IF(LEN(IF(AND(LEN(UPPER(TRIM(CLEAN(SUBSTITUTE(C23,CHAR(160)," ")))))&gt;0,LEFT(UPPER(TRIM(C23)),10)&lt;&gt;"UNRESOLVED",ISERROR(MATCH(UPPER(TRIM(CLEAN(SUBSTITUTE(C23,CHAR(160)," ")))),Start!$H$6:$H$22,0))),"","Exact clause/version missing; ")&amp;IF(AND(LEN(UPPER(TRIM(CLEAN(SUBSTITUTE(D23,CHAR(160)," ")))))&gt;0,LEFT(UPPER(TRIM(D23)),10)&lt;&gt;"UNRESOLVED",ISERROR(MATCH(UPPER(TRIM(CLEAN(SUBSTITUTE(D23,CHAR(160)," ")))),Start!$H$6:$H$22,0))),"","Entity/system/period missing; ")&amp;IF(AND(LEN(UPPER(TRIM(CLEAN(SUBSTITUTE(F23,CHAR(160)," ")))))&gt;0,LEFT(UPPER(TRIM(F23)),10)&lt;&gt;"UNRESOLVED",ISERROR(MATCH(UPPER(TRIM(CLEAN(SUBSTITUTE(F23,CHAR(160)," ")))),Start!$H$6:$H$22,0))),"","Decision evidence/basis missing; ")&amp;IF(AND(LEN(UPPER(TRIM(CLEAN(SUBSTITUTE(G23,CHAR(160)," ")))))&gt;0,LEFT(UPPER(TRIM(G23)),10)&lt;&gt;"UNRESOLVED",ISERROR(MATCH(UPPER(TRIM(CLEAN(SUBSTITUTE(G23,CHAR(160)," ")))),Start!$H$6:$H$22,0))),"","Date/transition basis missing; ")&amp;IF(AND(LEN(UPPER(TRIM(CLEAN(SUBSTITUTE(H23,CHAR(160)," ")))))&gt;0,LEFT(UPPER(TRIM(H23)),10)&lt;&gt;"UNRESOLVED",ISERROR(MATCH(UPPER(TRIM(CLEAN(SUBSTITUTE(H23,CHAR(160)," ")))),Start!$H$6:$H$22,0))),"","Method/evidence basis missing; ")&amp;IF(AND(LEN(UPPER(TRIM(CLEAN(SUBSTITUTE(I23,CHAR(160)," ")))))&gt;0,LEFT(UPPER(TRIM(I23)),10)&lt;&gt;"UNRESOLVED",ISERROR(MATCH(UPPER(TRIM(CLEAN(SUBSTITUTE(I23,CHAR(160)," ")))),Start!$H$6:$H$22,0))),"","Mapping or justified exclusion missing; ")&amp;IF(AND(LEN(UPPER(TRIM(CLEAN(SUBSTITUTE(J23,CHAR(160)," ")))))&gt;0,LEFT(UPPER(TRIM(J23)),10)&lt;&gt;"UNRESOLVED",ISERROR(MATCH(UPPER(TRIM(CLEAN(SUBSTITUTE(J23,CHAR(160)," ")))),Start!$H$6:$H$22,0))),"","Conclusion/evidence missing; ")&amp;IF(AND(LEN(UPPER(TRIM(CLEAN(SUBSTITUTE(K23,CHAR(160)," ")))))&gt;0,LEFT(UPPER(TRIM(K23)),10)&lt;&gt;"UNRESOLVED",ISERROR(MATCH(UPPER(TRIM(CLEAN(SUBSTITUTE(K23,CHAR(160)," ")))),Start!$H$6:$H$22,0))),"","Reviewer/date missing; ")&amp;"")=0,"Documentation recorded; review required",IF(AND(LEN(UPPER(TRIM(CLEAN(SUBSTITUTE(C23,CHAR(160)," ")))))&gt;0,LEFT(UPPER(TRIM(C23)),10)&lt;&gt;"UNRESOLVED",ISERROR(MATCH(UPPER(TRIM(CLEAN(SUBSTITUTE(C23,CHAR(160)," ")))),Start!$H$6:$H$22,0))),"","Exact clause/version missing; ")&amp;IF(AND(LEN(UPPER(TRIM(CLEAN(SUBSTITUTE(D23,CHAR(160)," ")))))&gt;0,LEFT(UPPER(TRIM(D23)),10)&lt;&gt;"UNRESOLVED",ISERROR(MATCH(UPPER(TRIM(CLEAN(SUBSTITUTE(D23,CHAR(160)," ")))),Start!$H$6:$H$22,0))),"","Entity/system/period missing; ")&amp;IF(AND(LEN(UPPER(TRIM(CLEAN(SUBSTITUTE(F23,CHAR(160)," ")))))&gt;0,LEFT(UPPER(TRIM(F23)),10)&lt;&gt;"UNRESOLVED",ISERROR(MATCH(UPPER(TRIM(CLEAN(SUBSTITUTE(F23,CHAR(160)," ")))),Start!$H$6:$H$22,0))),"","Decision evidence/basis missing; ")&amp;IF(AND(LEN(UPPER(TRIM(CLEAN(SUBSTITUTE(G23,CHAR(160)," ")))))&gt;0,LEFT(UPPER(TRIM(G23)),10)&lt;&gt;"UNRESOLVED",ISERROR(MATCH(UPPER(TRIM(CLEAN(SUBSTITUTE(G23,CHAR(160)," ")))),Start!$H$6:$H$22,0))),"","Date/transition basis missing; ")&amp;IF(AND(LEN(UPPER(TRIM(CLEAN(SUBSTITUTE(H23,CHAR(160)," ")))))&gt;0,LEFT(UPPER(TRIM(H23)),10)&lt;&gt;"UNRESOLVED",ISERROR(MATCH(UPPER(TRIM(CLEAN(SUBSTITUTE(H23,CHAR(160)," ")))),Start!$H$6:$H$22,0))),"","Method/evidence basis missing; ")&amp;IF(AND(LEN(UPPER(TRIM(CLEAN(SUBSTITUTE(I23,CHAR(160)," ")))))&gt;0,LEFT(UPPER(TRIM(I23)),10)&lt;&gt;"UNRESOLVED",ISERROR(MATCH(UPPER(TRIM(CLEAN(SUBSTITUTE(I23,CHAR(160)," ")))),Start!$H$6:$H$22,0))),"","Mapping or justified exclusion missing; ")&amp;IF(AND(LEN(UPPER(TRIM(CLEAN(SUBSTITUTE(J23,CHAR(160)," ")))))&gt;0,LEFT(UPPER(TRIM(J23)),10)&lt;&gt;"UNRESOLVED",ISERROR(MATCH(UPPER(TRIM(CLEAN(SUBSTITUTE(J23,CHAR(160)," ")))),Start!$H$6:$H$22,0))),"","Conclusion/evidence missing; ")&amp;IF(AND(LEN(UPPER(TRIM(CLEAN(SUBSTITUTE(K23,CHAR(160)," ")))))&gt;0,LEFT(UPPER(TRIM(K23)),10)&lt;&gt;"UNRESOLVED",ISERROR(MATCH(UPPER(TRIM(CLEAN(SUBSTITUTE(K23,CHAR(160)," ")))),Start!$H$6:$H$22,0))),"","Reviewer/date missing; ")&amp;"")),"Invalid status; use a listed value")</f>
        <v>Applicability unresolved; assign an owner and next action</v>
      </c>
    </row>
    <row r="24" ht="70" customHeight="1">
      <c r="A24" s="58" t="str">
        <v>PSC-1200.1(e)(4)</v>
      </c>
      <c r="B24" s="58" t="str">
        <v>PSC</v>
      </c>
      <c r="C24" s="61" t="str">
        <v>P01 | 1200.1(e)(4)</v>
      </c>
      <c r="D24" s="61"/>
      <c r="E24" s="61" t="str">
        <v>Unresolved</v>
      </c>
      <c r="F24" s="61"/>
      <c r="G24" s="61" t="inlineStr">
        <is>
          <t xml:space="preserve">General 180 day transition; verify exact provision and Q01/Q10</t>
        </is>
      </c>
      <c r="H24" s="61" t="inlineStr">
        <is>
          <t xml:space="preserve">Interpretation/administration. Obtain exact required method and evidence from the controlling text. Context and definition rows explain control requirements.</t>
        </is>
      </c>
      <c r="I24" s="61" t="str">
        <v>C01</v>
      </c>
      <c r="J24" s="61"/>
      <c r="K24" s="61"/>
      <c r="L24" s="61" t="str">
        <v>Confirm entity/system coverage, obtain the current controlling instrument and map every applicable part before conclusions.</v>
      </c>
      <c r="M24" s="63" t="str">
        <f>IF(OR(EXACT(E24,"Unresolved"),EXACT(E24,"Applicable"),EXACT(E24,"Excluded with basis"),EXACT(E24,"Context only")),IF(E24="Unresolved","Applicability unresolved; assign an owner and next action",IF(LEN(IF(AND(LEN(UPPER(TRIM(CLEAN(SUBSTITUTE(C24,CHAR(160)," ")))))&gt;0,LEFT(UPPER(TRIM(C24)),10)&lt;&gt;"UNRESOLVED",ISERROR(MATCH(UPPER(TRIM(CLEAN(SUBSTITUTE(C24,CHAR(160)," ")))),Start!$H$6:$H$22,0))),"","Exact clause/version missing; ")&amp;IF(AND(LEN(UPPER(TRIM(CLEAN(SUBSTITUTE(D24,CHAR(160)," ")))))&gt;0,LEFT(UPPER(TRIM(D24)),10)&lt;&gt;"UNRESOLVED",ISERROR(MATCH(UPPER(TRIM(CLEAN(SUBSTITUTE(D24,CHAR(160)," ")))),Start!$H$6:$H$22,0))),"","Entity/system/period missing; ")&amp;IF(AND(LEN(UPPER(TRIM(CLEAN(SUBSTITUTE(F24,CHAR(160)," ")))))&gt;0,LEFT(UPPER(TRIM(F24)),10)&lt;&gt;"UNRESOLVED",ISERROR(MATCH(UPPER(TRIM(CLEAN(SUBSTITUTE(F24,CHAR(160)," ")))),Start!$H$6:$H$22,0))),"","Decision evidence/basis missing; ")&amp;IF(AND(LEN(UPPER(TRIM(CLEAN(SUBSTITUTE(G24,CHAR(160)," ")))))&gt;0,LEFT(UPPER(TRIM(G24)),10)&lt;&gt;"UNRESOLVED",ISERROR(MATCH(UPPER(TRIM(CLEAN(SUBSTITUTE(G24,CHAR(160)," ")))),Start!$H$6:$H$22,0))),"","Date/transition basis missing; ")&amp;IF(AND(LEN(UPPER(TRIM(CLEAN(SUBSTITUTE(H24,CHAR(160)," ")))))&gt;0,LEFT(UPPER(TRIM(H24)),10)&lt;&gt;"UNRESOLVED",ISERROR(MATCH(UPPER(TRIM(CLEAN(SUBSTITUTE(H24,CHAR(160)," ")))),Start!$H$6:$H$22,0))),"","Method/evidence basis missing; ")&amp;IF(AND(LEN(UPPER(TRIM(CLEAN(SUBSTITUTE(I24,CHAR(160)," ")))))&gt;0,LEFT(UPPER(TRIM(I24)),10)&lt;&gt;"UNRESOLVED",ISERROR(MATCH(UPPER(TRIM(CLEAN(SUBSTITUTE(I24,CHAR(160)," ")))),Start!$H$6:$H$22,0))),"","Mapping or justified exclusion missing; ")&amp;IF(AND(LEN(UPPER(TRIM(CLEAN(SUBSTITUTE(J24,CHAR(160)," ")))))&gt;0,LEFT(UPPER(TRIM(J24)),10)&lt;&gt;"UNRESOLVED",ISERROR(MATCH(UPPER(TRIM(CLEAN(SUBSTITUTE(J24,CHAR(160)," ")))),Start!$H$6:$H$22,0))),"","Conclusion/evidence missing; ")&amp;IF(AND(LEN(UPPER(TRIM(CLEAN(SUBSTITUTE(K24,CHAR(160)," ")))))&gt;0,LEFT(UPPER(TRIM(K24)),10)&lt;&gt;"UNRESOLVED",ISERROR(MATCH(UPPER(TRIM(CLEAN(SUBSTITUTE(K24,CHAR(160)," ")))),Start!$H$6:$H$22,0))),"","Reviewer/date missing; ")&amp;"")=0,"Documentation recorded; review required",IF(AND(LEN(UPPER(TRIM(CLEAN(SUBSTITUTE(C24,CHAR(160)," ")))))&gt;0,LEFT(UPPER(TRIM(C24)),10)&lt;&gt;"UNRESOLVED",ISERROR(MATCH(UPPER(TRIM(CLEAN(SUBSTITUTE(C24,CHAR(160)," ")))),Start!$H$6:$H$22,0))),"","Exact clause/version missing; ")&amp;IF(AND(LEN(UPPER(TRIM(CLEAN(SUBSTITUTE(D24,CHAR(160)," ")))))&gt;0,LEFT(UPPER(TRIM(D24)),10)&lt;&gt;"UNRESOLVED",ISERROR(MATCH(UPPER(TRIM(CLEAN(SUBSTITUTE(D24,CHAR(160)," ")))),Start!$H$6:$H$22,0))),"","Entity/system/period missing; ")&amp;IF(AND(LEN(UPPER(TRIM(CLEAN(SUBSTITUTE(F24,CHAR(160)," ")))))&gt;0,LEFT(UPPER(TRIM(F24)),10)&lt;&gt;"UNRESOLVED",ISERROR(MATCH(UPPER(TRIM(CLEAN(SUBSTITUTE(F24,CHAR(160)," ")))),Start!$H$6:$H$22,0))),"","Decision evidence/basis missing; ")&amp;IF(AND(LEN(UPPER(TRIM(CLEAN(SUBSTITUTE(G24,CHAR(160)," ")))))&gt;0,LEFT(UPPER(TRIM(G24)),10)&lt;&gt;"UNRESOLVED",ISERROR(MATCH(UPPER(TRIM(CLEAN(SUBSTITUTE(G24,CHAR(160)," ")))),Start!$H$6:$H$22,0))),"","Date/transition basis missing; ")&amp;IF(AND(LEN(UPPER(TRIM(CLEAN(SUBSTITUTE(H24,CHAR(160)," ")))))&gt;0,LEFT(UPPER(TRIM(H24)),10)&lt;&gt;"UNRESOLVED",ISERROR(MATCH(UPPER(TRIM(CLEAN(SUBSTITUTE(H24,CHAR(160)," ")))),Start!$H$6:$H$22,0))),"","Method/evidence basis missing; ")&amp;IF(AND(LEN(UPPER(TRIM(CLEAN(SUBSTITUTE(I24,CHAR(160)," ")))))&gt;0,LEFT(UPPER(TRIM(I24)),10)&lt;&gt;"UNRESOLVED",ISERROR(MATCH(UPPER(TRIM(CLEAN(SUBSTITUTE(I24,CHAR(160)," ")))),Start!$H$6:$H$22,0))),"","Mapping or justified exclusion missing; ")&amp;IF(AND(LEN(UPPER(TRIM(CLEAN(SUBSTITUTE(J24,CHAR(160)," ")))))&gt;0,LEFT(UPPER(TRIM(J24)),10)&lt;&gt;"UNRESOLVED",ISERROR(MATCH(UPPER(TRIM(CLEAN(SUBSTITUTE(J24,CHAR(160)," ")))),Start!$H$6:$H$22,0))),"","Conclusion/evidence missing; ")&amp;IF(AND(LEN(UPPER(TRIM(CLEAN(SUBSTITUTE(K24,CHAR(160)," ")))))&gt;0,LEFT(UPPER(TRIM(K24)),10)&lt;&gt;"UNRESOLVED",ISERROR(MATCH(UPPER(TRIM(CLEAN(SUBSTITUTE(K24,CHAR(160)," ")))),Start!$H$6:$H$22,0))),"","Reviewer/date missing; ")&amp;"")),"Invalid status; use a listed value")</f>
        <v>Applicability unresolved; assign an owner and next action</v>
      </c>
    </row>
    <row r="25" ht="70" customHeight="1">
      <c r="A25" s="56" t="str">
        <v>PSC-1200.1(e)(5)</v>
      </c>
      <c r="B25" s="56" t="str">
        <v>PSC</v>
      </c>
      <c r="C25" s="61" t="str">
        <v>P01 | 1200.1(e)(5)</v>
      </c>
      <c r="D25" s="61"/>
      <c r="E25" s="61" t="str">
        <v>Unresolved</v>
      </c>
      <c r="F25" s="61"/>
      <c r="G25" s="61" t="inlineStr">
        <is>
          <t xml:space="preserve">General 180 day transition; verify exact provision and Q01/Q10</t>
        </is>
      </c>
      <c r="H25" s="61" t="inlineStr">
        <is>
          <t xml:space="preserve">Interpretation/administration. Obtain exact required method and evidence from the controlling text. Context and definition rows explain control requirements.</t>
        </is>
      </c>
      <c r="I25" s="61" t="str">
        <v>C01</v>
      </c>
      <c r="J25" s="61"/>
      <c r="K25" s="61"/>
      <c r="L25" s="61" t="str">
        <v>Confirm entity/system coverage, obtain the current controlling instrument and map every applicable part before conclusions.</v>
      </c>
      <c r="M25" s="63" t="str">
        <f>IF(OR(EXACT(E25,"Unresolved"),EXACT(E25,"Applicable"),EXACT(E25,"Excluded with basis"),EXACT(E25,"Context only")),IF(E25="Unresolved","Applicability unresolved; assign an owner and next action",IF(LEN(IF(AND(LEN(UPPER(TRIM(CLEAN(SUBSTITUTE(C25,CHAR(160)," ")))))&gt;0,LEFT(UPPER(TRIM(C25)),10)&lt;&gt;"UNRESOLVED",ISERROR(MATCH(UPPER(TRIM(CLEAN(SUBSTITUTE(C25,CHAR(160)," ")))),Start!$H$6:$H$22,0))),"","Exact clause/version missing; ")&amp;IF(AND(LEN(UPPER(TRIM(CLEAN(SUBSTITUTE(D25,CHAR(160)," ")))))&gt;0,LEFT(UPPER(TRIM(D25)),10)&lt;&gt;"UNRESOLVED",ISERROR(MATCH(UPPER(TRIM(CLEAN(SUBSTITUTE(D25,CHAR(160)," ")))),Start!$H$6:$H$22,0))),"","Entity/system/period missing; ")&amp;IF(AND(LEN(UPPER(TRIM(CLEAN(SUBSTITUTE(F25,CHAR(160)," ")))))&gt;0,LEFT(UPPER(TRIM(F25)),10)&lt;&gt;"UNRESOLVED",ISERROR(MATCH(UPPER(TRIM(CLEAN(SUBSTITUTE(F25,CHAR(160)," ")))),Start!$H$6:$H$22,0))),"","Decision evidence/basis missing; ")&amp;IF(AND(LEN(UPPER(TRIM(CLEAN(SUBSTITUTE(G25,CHAR(160)," ")))))&gt;0,LEFT(UPPER(TRIM(G25)),10)&lt;&gt;"UNRESOLVED",ISERROR(MATCH(UPPER(TRIM(CLEAN(SUBSTITUTE(G25,CHAR(160)," ")))),Start!$H$6:$H$22,0))),"","Date/transition basis missing; ")&amp;IF(AND(LEN(UPPER(TRIM(CLEAN(SUBSTITUTE(H25,CHAR(160)," ")))))&gt;0,LEFT(UPPER(TRIM(H25)),10)&lt;&gt;"UNRESOLVED",ISERROR(MATCH(UPPER(TRIM(CLEAN(SUBSTITUTE(H25,CHAR(160)," ")))),Start!$H$6:$H$22,0))),"","Method/evidence basis missing; ")&amp;IF(AND(LEN(UPPER(TRIM(CLEAN(SUBSTITUTE(I25,CHAR(160)," ")))))&gt;0,LEFT(UPPER(TRIM(I25)),10)&lt;&gt;"UNRESOLVED",ISERROR(MATCH(UPPER(TRIM(CLEAN(SUBSTITUTE(I25,CHAR(160)," ")))),Start!$H$6:$H$22,0))),"","Mapping or justified exclusion missing; ")&amp;IF(AND(LEN(UPPER(TRIM(CLEAN(SUBSTITUTE(J25,CHAR(160)," ")))))&gt;0,LEFT(UPPER(TRIM(J25)),10)&lt;&gt;"UNRESOLVED",ISERROR(MATCH(UPPER(TRIM(CLEAN(SUBSTITUTE(J25,CHAR(160)," ")))),Start!$H$6:$H$22,0))),"","Conclusion/evidence missing; ")&amp;IF(AND(LEN(UPPER(TRIM(CLEAN(SUBSTITUTE(K25,CHAR(160)," ")))))&gt;0,LEFT(UPPER(TRIM(K25)),10)&lt;&gt;"UNRESOLVED",ISERROR(MATCH(UPPER(TRIM(CLEAN(SUBSTITUTE(K25,CHAR(160)," ")))),Start!$H$6:$H$22,0))),"","Reviewer/date missing; ")&amp;"")=0,"Documentation recorded; review required",IF(AND(LEN(UPPER(TRIM(CLEAN(SUBSTITUTE(C25,CHAR(160)," ")))))&gt;0,LEFT(UPPER(TRIM(C25)),10)&lt;&gt;"UNRESOLVED",ISERROR(MATCH(UPPER(TRIM(CLEAN(SUBSTITUTE(C25,CHAR(160)," ")))),Start!$H$6:$H$22,0))),"","Exact clause/version missing; ")&amp;IF(AND(LEN(UPPER(TRIM(CLEAN(SUBSTITUTE(D25,CHAR(160)," ")))))&gt;0,LEFT(UPPER(TRIM(D25)),10)&lt;&gt;"UNRESOLVED",ISERROR(MATCH(UPPER(TRIM(CLEAN(SUBSTITUTE(D25,CHAR(160)," ")))),Start!$H$6:$H$22,0))),"","Entity/system/period missing; ")&amp;IF(AND(LEN(UPPER(TRIM(CLEAN(SUBSTITUTE(F25,CHAR(160)," ")))))&gt;0,LEFT(UPPER(TRIM(F25)),10)&lt;&gt;"UNRESOLVED",ISERROR(MATCH(UPPER(TRIM(CLEAN(SUBSTITUTE(F25,CHAR(160)," ")))),Start!$H$6:$H$22,0))),"","Decision evidence/basis missing; ")&amp;IF(AND(LEN(UPPER(TRIM(CLEAN(SUBSTITUTE(G25,CHAR(160)," ")))))&gt;0,LEFT(UPPER(TRIM(G25)),10)&lt;&gt;"UNRESOLVED",ISERROR(MATCH(UPPER(TRIM(CLEAN(SUBSTITUTE(G25,CHAR(160)," ")))),Start!$H$6:$H$22,0))),"","Date/transition basis missing; ")&amp;IF(AND(LEN(UPPER(TRIM(CLEAN(SUBSTITUTE(H25,CHAR(160)," ")))))&gt;0,LEFT(UPPER(TRIM(H25)),10)&lt;&gt;"UNRESOLVED",ISERROR(MATCH(UPPER(TRIM(CLEAN(SUBSTITUTE(H25,CHAR(160)," ")))),Start!$H$6:$H$22,0))),"","Method/evidence basis missing; ")&amp;IF(AND(LEN(UPPER(TRIM(CLEAN(SUBSTITUTE(I25,CHAR(160)," ")))))&gt;0,LEFT(UPPER(TRIM(I25)),10)&lt;&gt;"UNRESOLVED",ISERROR(MATCH(UPPER(TRIM(CLEAN(SUBSTITUTE(I25,CHAR(160)," ")))),Start!$H$6:$H$22,0))),"","Mapping or justified exclusion missing; ")&amp;IF(AND(LEN(UPPER(TRIM(CLEAN(SUBSTITUTE(J25,CHAR(160)," ")))))&gt;0,LEFT(UPPER(TRIM(J25)),10)&lt;&gt;"UNRESOLVED",ISERROR(MATCH(UPPER(TRIM(CLEAN(SUBSTITUTE(J25,CHAR(160)," ")))),Start!$H$6:$H$22,0))),"","Conclusion/evidence missing; ")&amp;IF(AND(LEN(UPPER(TRIM(CLEAN(SUBSTITUTE(K25,CHAR(160)," ")))))&gt;0,LEFT(UPPER(TRIM(K25)),10)&lt;&gt;"UNRESOLVED",ISERROR(MATCH(UPPER(TRIM(CLEAN(SUBSTITUTE(K25,CHAR(160)," ")))),Start!$H$6:$H$22,0))),"","Reviewer/date missing; ")&amp;"")),"Invalid status; use a listed value")</f>
        <v>Applicability unresolved; assign an owner and next action</v>
      </c>
    </row>
    <row r="26" ht="70" customHeight="1">
      <c r="A26" s="58" t="str">
        <v>PSC-1200.1(e)(6)</v>
      </c>
      <c r="B26" s="58" t="str">
        <v>PSC</v>
      </c>
      <c r="C26" s="61" t="str">
        <v>P01 | 1200.1(e)(6)</v>
      </c>
      <c r="D26" s="61"/>
      <c r="E26" s="61" t="str">
        <v>Unresolved</v>
      </c>
      <c r="F26" s="61"/>
      <c r="G26" s="61" t="inlineStr">
        <is>
          <t xml:space="preserve">General 180 day transition; verify exact provision and Q01/Q10</t>
        </is>
      </c>
      <c r="H26" s="61" t="inlineStr">
        <is>
          <t xml:space="preserve">Interpretation/administration. Obtain exact required method and evidence from the controlling text. Context and definition rows explain control requirements.</t>
        </is>
      </c>
      <c r="I26" s="61" t="str">
        <v>C01</v>
      </c>
      <c r="J26" s="61"/>
      <c r="K26" s="61"/>
      <c r="L26" s="61" t="str">
        <v>Confirm entity/system coverage, obtain the current controlling instrument and map every applicable part before conclusions.</v>
      </c>
      <c r="M26" s="63" t="str">
        <f>IF(OR(EXACT(E26,"Unresolved"),EXACT(E26,"Applicable"),EXACT(E26,"Excluded with basis"),EXACT(E26,"Context only")),IF(E26="Unresolved","Applicability unresolved; assign an owner and next action",IF(LEN(IF(AND(LEN(UPPER(TRIM(CLEAN(SUBSTITUTE(C26,CHAR(160)," ")))))&gt;0,LEFT(UPPER(TRIM(C26)),10)&lt;&gt;"UNRESOLVED",ISERROR(MATCH(UPPER(TRIM(CLEAN(SUBSTITUTE(C26,CHAR(160)," ")))),Start!$H$6:$H$22,0))),"","Exact clause/version missing; ")&amp;IF(AND(LEN(UPPER(TRIM(CLEAN(SUBSTITUTE(D26,CHAR(160)," ")))))&gt;0,LEFT(UPPER(TRIM(D26)),10)&lt;&gt;"UNRESOLVED",ISERROR(MATCH(UPPER(TRIM(CLEAN(SUBSTITUTE(D26,CHAR(160)," ")))),Start!$H$6:$H$22,0))),"","Entity/system/period missing; ")&amp;IF(AND(LEN(UPPER(TRIM(CLEAN(SUBSTITUTE(F26,CHAR(160)," ")))))&gt;0,LEFT(UPPER(TRIM(F26)),10)&lt;&gt;"UNRESOLVED",ISERROR(MATCH(UPPER(TRIM(CLEAN(SUBSTITUTE(F26,CHAR(160)," ")))),Start!$H$6:$H$22,0))),"","Decision evidence/basis missing; ")&amp;IF(AND(LEN(UPPER(TRIM(CLEAN(SUBSTITUTE(G26,CHAR(160)," ")))))&gt;0,LEFT(UPPER(TRIM(G26)),10)&lt;&gt;"UNRESOLVED",ISERROR(MATCH(UPPER(TRIM(CLEAN(SUBSTITUTE(G26,CHAR(160)," ")))),Start!$H$6:$H$22,0))),"","Date/transition basis missing; ")&amp;IF(AND(LEN(UPPER(TRIM(CLEAN(SUBSTITUTE(H26,CHAR(160)," ")))))&gt;0,LEFT(UPPER(TRIM(H26)),10)&lt;&gt;"UNRESOLVED",ISERROR(MATCH(UPPER(TRIM(CLEAN(SUBSTITUTE(H26,CHAR(160)," ")))),Start!$H$6:$H$22,0))),"","Method/evidence basis missing; ")&amp;IF(AND(LEN(UPPER(TRIM(CLEAN(SUBSTITUTE(I26,CHAR(160)," ")))))&gt;0,LEFT(UPPER(TRIM(I26)),10)&lt;&gt;"UNRESOLVED",ISERROR(MATCH(UPPER(TRIM(CLEAN(SUBSTITUTE(I26,CHAR(160)," ")))),Start!$H$6:$H$22,0))),"","Mapping or justified exclusion missing; ")&amp;IF(AND(LEN(UPPER(TRIM(CLEAN(SUBSTITUTE(J26,CHAR(160)," ")))))&gt;0,LEFT(UPPER(TRIM(J26)),10)&lt;&gt;"UNRESOLVED",ISERROR(MATCH(UPPER(TRIM(CLEAN(SUBSTITUTE(J26,CHAR(160)," ")))),Start!$H$6:$H$22,0))),"","Conclusion/evidence missing; ")&amp;IF(AND(LEN(UPPER(TRIM(CLEAN(SUBSTITUTE(K26,CHAR(160)," ")))))&gt;0,LEFT(UPPER(TRIM(K26)),10)&lt;&gt;"UNRESOLVED",ISERROR(MATCH(UPPER(TRIM(CLEAN(SUBSTITUTE(K26,CHAR(160)," ")))),Start!$H$6:$H$22,0))),"","Reviewer/date missing; ")&amp;"")=0,"Documentation recorded; review required",IF(AND(LEN(UPPER(TRIM(CLEAN(SUBSTITUTE(C26,CHAR(160)," ")))))&gt;0,LEFT(UPPER(TRIM(C26)),10)&lt;&gt;"UNRESOLVED",ISERROR(MATCH(UPPER(TRIM(CLEAN(SUBSTITUTE(C26,CHAR(160)," ")))),Start!$H$6:$H$22,0))),"","Exact clause/version missing; ")&amp;IF(AND(LEN(UPPER(TRIM(CLEAN(SUBSTITUTE(D26,CHAR(160)," ")))))&gt;0,LEFT(UPPER(TRIM(D26)),10)&lt;&gt;"UNRESOLVED",ISERROR(MATCH(UPPER(TRIM(CLEAN(SUBSTITUTE(D26,CHAR(160)," ")))),Start!$H$6:$H$22,0))),"","Entity/system/period missing; ")&amp;IF(AND(LEN(UPPER(TRIM(CLEAN(SUBSTITUTE(F26,CHAR(160)," ")))))&gt;0,LEFT(UPPER(TRIM(F26)),10)&lt;&gt;"UNRESOLVED",ISERROR(MATCH(UPPER(TRIM(CLEAN(SUBSTITUTE(F26,CHAR(160)," ")))),Start!$H$6:$H$22,0))),"","Decision evidence/basis missing; ")&amp;IF(AND(LEN(UPPER(TRIM(CLEAN(SUBSTITUTE(G26,CHAR(160)," ")))))&gt;0,LEFT(UPPER(TRIM(G26)),10)&lt;&gt;"UNRESOLVED",ISERROR(MATCH(UPPER(TRIM(CLEAN(SUBSTITUTE(G26,CHAR(160)," ")))),Start!$H$6:$H$22,0))),"","Date/transition basis missing; ")&amp;IF(AND(LEN(UPPER(TRIM(CLEAN(SUBSTITUTE(H26,CHAR(160)," ")))))&gt;0,LEFT(UPPER(TRIM(H26)),10)&lt;&gt;"UNRESOLVED",ISERROR(MATCH(UPPER(TRIM(CLEAN(SUBSTITUTE(H26,CHAR(160)," ")))),Start!$H$6:$H$22,0))),"","Method/evidence basis missing; ")&amp;IF(AND(LEN(UPPER(TRIM(CLEAN(SUBSTITUTE(I26,CHAR(160)," ")))))&gt;0,LEFT(UPPER(TRIM(I26)),10)&lt;&gt;"UNRESOLVED",ISERROR(MATCH(UPPER(TRIM(CLEAN(SUBSTITUTE(I26,CHAR(160)," ")))),Start!$H$6:$H$22,0))),"","Mapping or justified exclusion missing; ")&amp;IF(AND(LEN(UPPER(TRIM(CLEAN(SUBSTITUTE(J26,CHAR(160)," ")))))&gt;0,LEFT(UPPER(TRIM(J26)),10)&lt;&gt;"UNRESOLVED",ISERROR(MATCH(UPPER(TRIM(CLEAN(SUBSTITUTE(J26,CHAR(160)," ")))),Start!$H$6:$H$22,0))),"","Conclusion/evidence missing; ")&amp;IF(AND(LEN(UPPER(TRIM(CLEAN(SUBSTITUTE(K26,CHAR(160)," ")))))&gt;0,LEFT(UPPER(TRIM(K26)),10)&lt;&gt;"UNRESOLVED",ISERROR(MATCH(UPPER(TRIM(CLEAN(SUBSTITUTE(K26,CHAR(160)," ")))),Start!$H$6:$H$22,0))),"","Reviewer/date missing; ")&amp;"")),"Invalid status; use a listed value")</f>
        <v>Applicability unresolved; assign an owner and next action</v>
      </c>
    </row>
    <row r="27" ht="70" customHeight="1">
      <c r="A27" s="56" t="str">
        <v>PSC-1200.1(f)</v>
      </c>
      <c r="B27" s="56" t="str">
        <v>PSC</v>
      </c>
      <c r="C27" s="61" t="str">
        <v>P01 | 1200.1(f)</v>
      </c>
      <c r="D27" s="61"/>
      <c r="E27" s="61" t="str">
        <v>Unresolved</v>
      </c>
      <c r="F27" s="61"/>
      <c r="G27" s="61" t="inlineStr">
        <is>
          <t xml:space="preserve">General 180 day transition; verify exact provision and Q01/Q10</t>
        </is>
      </c>
      <c r="H27" s="61" t="inlineStr">
        <is>
          <t xml:space="preserve">Interpretation/administration. Obtain exact required method and evidence from the controlling text. Context and definition rows explain control requirements.</t>
        </is>
      </c>
      <c r="I27" s="61" t="str">
        <v>C01</v>
      </c>
      <c r="J27" s="61"/>
      <c r="K27" s="61"/>
      <c r="L27" s="61" t="str">
        <v>Confirm entity/system coverage, obtain the current controlling instrument and map every applicable part before conclusions.</v>
      </c>
      <c r="M27" s="63" t="str">
        <f>IF(OR(EXACT(E27,"Unresolved"),EXACT(E27,"Applicable"),EXACT(E27,"Excluded with basis"),EXACT(E27,"Context only")),IF(E27="Unresolved","Applicability unresolved; assign an owner and next action",IF(LEN(IF(AND(LEN(UPPER(TRIM(CLEAN(SUBSTITUTE(C27,CHAR(160)," ")))))&gt;0,LEFT(UPPER(TRIM(C27)),10)&lt;&gt;"UNRESOLVED",ISERROR(MATCH(UPPER(TRIM(CLEAN(SUBSTITUTE(C27,CHAR(160)," ")))),Start!$H$6:$H$22,0))),"","Exact clause/version missing; ")&amp;IF(AND(LEN(UPPER(TRIM(CLEAN(SUBSTITUTE(D27,CHAR(160)," ")))))&gt;0,LEFT(UPPER(TRIM(D27)),10)&lt;&gt;"UNRESOLVED",ISERROR(MATCH(UPPER(TRIM(CLEAN(SUBSTITUTE(D27,CHAR(160)," ")))),Start!$H$6:$H$22,0))),"","Entity/system/period missing; ")&amp;IF(AND(LEN(UPPER(TRIM(CLEAN(SUBSTITUTE(F27,CHAR(160)," ")))))&gt;0,LEFT(UPPER(TRIM(F27)),10)&lt;&gt;"UNRESOLVED",ISERROR(MATCH(UPPER(TRIM(CLEAN(SUBSTITUTE(F27,CHAR(160)," ")))),Start!$H$6:$H$22,0))),"","Decision evidence/basis missing; ")&amp;IF(AND(LEN(UPPER(TRIM(CLEAN(SUBSTITUTE(G27,CHAR(160)," ")))))&gt;0,LEFT(UPPER(TRIM(G27)),10)&lt;&gt;"UNRESOLVED",ISERROR(MATCH(UPPER(TRIM(CLEAN(SUBSTITUTE(G27,CHAR(160)," ")))),Start!$H$6:$H$22,0))),"","Date/transition basis missing; ")&amp;IF(AND(LEN(UPPER(TRIM(CLEAN(SUBSTITUTE(H27,CHAR(160)," ")))))&gt;0,LEFT(UPPER(TRIM(H27)),10)&lt;&gt;"UNRESOLVED",ISERROR(MATCH(UPPER(TRIM(CLEAN(SUBSTITUTE(H27,CHAR(160)," ")))),Start!$H$6:$H$22,0))),"","Method/evidence basis missing; ")&amp;IF(AND(LEN(UPPER(TRIM(CLEAN(SUBSTITUTE(I27,CHAR(160)," ")))))&gt;0,LEFT(UPPER(TRIM(I27)),10)&lt;&gt;"UNRESOLVED",ISERROR(MATCH(UPPER(TRIM(CLEAN(SUBSTITUTE(I27,CHAR(160)," ")))),Start!$H$6:$H$22,0))),"","Mapping or justified exclusion missing; ")&amp;IF(AND(LEN(UPPER(TRIM(CLEAN(SUBSTITUTE(J27,CHAR(160)," ")))))&gt;0,LEFT(UPPER(TRIM(J27)),10)&lt;&gt;"UNRESOLVED",ISERROR(MATCH(UPPER(TRIM(CLEAN(SUBSTITUTE(J27,CHAR(160)," ")))),Start!$H$6:$H$22,0))),"","Conclusion/evidence missing; ")&amp;IF(AND(LEN(UPPER(TRIM(CLEAN(SUBSTITUTE(K27,CHAR(160)," ")))))&gt;0,LEFT(UPPER(TRIM(K27)),10)&lt;&gt;"UNRESOLVED",ISERROR(MATCH(UPPER(TRIM(CLEAN(SUBSTITUTE(K27,CHAR(160)," ")))),Start!$H$6:$H$22,0))),"","Reviewer/date missing; ")&amp;"")=0,"Documentation recorded; review required",IF(AND(LEN(UPPER(TRIM(CLEAN(SUBSTITUTE(C27,CHAR(160)," ")))))&gt;0,LEFT(UPPER(TRIM(C27)),10)&lt;&gt;"UNRESOLVED",ISERROR(MATCH(UPPER(TRIM(CLEAN(SUBSTITUTE(C27,CHAR(160)," ")))),Start!$H$6:$H$22,0))),"","Exact clause/version missing; ")&amp;IF(AND(LEN(UPPER(TRIM(CLEAN(SUBSTITUTE(D27,CHAR(160)," ")))))&gt;0,LEFT(UPPER(TRIM(D27)),10)&lt;&gt;"UNRESOLVED",ISERROR(MATCH(UPPER(TRIM(CLEAN(SUBSTITUTE(D27,CHAR(160)," ")))),Start!$H$6:$H$22,0))),"","Entity/system/period missing; ")&amp;IF(AND(LEN(UPPER(TRIM(CLEAN(SUBSTITUTE(F27,CHAR(160)," ")))))&gt;0,LEFT(UPPER(TRIM(F27)),10)&lt;&gt;"UNRESOLVED",ISERROR(MATCH(UPPER(TRIM(CLEAN(SUBSTITUTE(F27,CHAR(160)," ")))),Start!$H$6:$H$22,0))),"","Decision evidence/basis missing; ")&amp;IF(AND(LEN(UPPER(TRIM(CLEAN(SUBSTITUTE(G27,CHAR(160)," ")))))&gt;0,LEFT(UPPER(TRIM(G27)),10)&lt;&gt;"UNRESOLVED",ISERROR(MATCH(UPPER(TRIM(CLEAN(SUBSTITUTE(G27,CHAR(160)," ")))),Start!$H$6:$H$22,0))),"","Date/transition basis missing; ")&amp;IF(AND(LEN(UPPER(TRIM(CLEAN(SUBSTITUTE(H27,CHAR(160)," ")))))&gt;0,LEFT(UPPER(TRIM(H27)),10)&lt;&gt;"UNRESOLVED",ISERROR(MATCH(UPPER(TRIM(CLEAN(SUBSTITUTE(H27,CHAR(160)," ")))),Start!$H$6:$H$22,0))),"","Method/evidence basis missing; ")&amp;IF(AND(LEN(UPPER(TRIM(CLEAN(SUBSTITUTE(I27,CHAR(160)," ")))))&gt;0,LEFT(UPPER(TRIM(I27)),10)&lt;&gt;"UNRESOLVED",ISERROR(MATCH(UPPER(TRIM(CLEAN(SUBSTITUTE(I27,CHAR(160)," ")))),Start!$H$6:$H$22,0))),"","Mapping or justified exclusion missing; ")&amp;IF(AND(LEN(UPPER(TRIM(CLEAN(SUBSTITUTE(J27,CHAR(160)," ")))))&gt;0,LEFT(UPPER(TRIM(J27)),10)&lt;&gt;"UNRESOLVED",ISERROR(MATCH(UPPER(TRIM(CLEAN(SUBSTITUTE(J27,CHAR(160)," ")))),Start!$H$6:$H$22,0))),"","Conclusion/evidence missing; ")&amp;IF(AND(LEN(UPPER(TRIM(CLEAN(SUBSTITUTE(K27,CHAR(160)," ")))))&gt;0,LEFT(UPPER(TRIM(K27)),10)&lt;&gt;"UNRESOLVED",ISERROR(MATCH(UPPER(TRIM(CLEAN(SUBSTITUTE(K27,CHAR(160)," ")))),Start!$H$6:$H$22,0))),"","Reviewer/date missing; ")&amp;"")),"Invalid status; use a listed value")</f>
        <v>Applicability unresolved; assign an owner and next action</v>
      </c>
    </row>
    <row r="28" ht="70" customHeight="1">
      <c r="A28" s="58" t="str">
        <v>PSC-1200.1(g)</v>
      </c>
      <c r="B28" s="58" t="str">
        <v>PSC</v>
      </c>
      <c r="C28" s="61" t="str">
        <v>P01 | 1200.1(g)</v>
      </c>
      <c r="D28" s="61"/>
      <c r="E28" s="61" t="str">
        <v>Unresolved</v>
      </c>
      <c r="F28" s="61"/>
      <c r="G28" s="61" t="inlineStr">
        <is>
          <t xml:space="preserve">General 180 day transition; verify exact provision and Q01/Q10</t>
        </is>
      </c>
      <c r="H28" s="61" t="inlineStr">
        <is>
          <t xml:space="preserve">Interpretation/administration. Obtain exact required method and evidence from the controlling text. Context and definition rows explain control requirements.</t>
        </is>
      </c>
      <c r="I28" s="61" t="str">
        <v>C01</v>
      </c>
      <c r="J28" s="61"/>
      <c r="K28" s="61"/>
      <c r="L28" s="61" t="str">
        <v>Confirm entity/system coverage, obtain the current controlling instrument and map every applicable part before conclusions.</v>
      </c>
      <c r="M28" s="63" t="str">
        <f>IF(OR(EXACT(E28,"Unresolved"),EXACT(E28,"Applicable"),EXACT(E28,"Excluded with basis"),EXACT(E28,"Context only")),IF(E28="Unresolved","Applicability unresolved; assign an owner and next action",IF(LEN(IF(AND(LEN(UPPER(TRIM(CLEAN(SUBSTITUTE(C28,CHAR(160)," ")))))&gt;0,LEFT(UPPER(TRIM(C28)),10)&lt;&gt;"UNRESOLVED",ISERROR(MATCH(UPPER(TRIM(CLEAN(SUBSTITUTE(C28,CHAR(160)," ")))),Start!$H$6:$H$22,0))),"","Exact clause/version missing; ")&amp;IF(AND(LEN(UPPER(TRIM(CLEAN(SUBSTITUTE(D28,CHAR(160)," ")))))&gt;0,LEFT(UPPER(TRIM(D28)),10)&lt;&gt;"UNRESOLVED",ISERROR(MATCH(UPPER(TRIM(CLEAN(SUBSTITUTE(D28,CHAR(160)," ")))),Start!$H$6:$H$22,0))),"","Entity/system/period missing; ")&amp;IF(AND(LEN(UPPER(TRIM(CLEAN(SUBSTITUTE(F28,CHAR(160)," ")))))&gt;0,LEFT(UPPER(TRIM(F28)),10)&lt;&gt;"UNRESOLVED",ISERROR(MATCH(UPPER(TRIM(CLEAN(SUBSTITUTE(F28,CHAR(160)," ")))),Start!$H$6:$H$22,0))),"","Decision evidence/basis missing; ")&amp;IF(AND(LEN(UPPER(TRIM(CLEAN(SUBSTITUTE(G28,CHAR(160)," ")))))&gt;0,LEFT(UPPER(TRIM(G28)),10)&lt;&gt;"UNRESOLVED",ISERROR(MATCH(UPPER(TRIM(CLEAN(SUBSTITUTE(G28,CHAR(160)," ")))),Start!$H$6:$H$22,0))),"","Date/transition basis missing; ")&amp;IF(AND(LEN(UPPER(TRIM(CLEAN(SUBSTITUTE(H28,CHAR(160)," ")))))&gt;0,LEFT(UPPER(TRIM(H28)),10)&lt;&gt;"UNRESOLVED",ISERROR(MATCH(UPPER(TRIM(CLEAN(SUBSTITUTE(H28,CHAR(160)," ")))),Start!$H$6:$H$22,0))),"","Method/evidence basis missing; ")&amp;IF(AND(LEN(UPPER(TRIM(CLEAN(SUBSTITUTE(I28,CHAR(160)," ")))))&gt;0,LEFT(UPPER(TRIM(I28)),10)&lt;&gt;"UNRESOLVED",ISERROR(MATCH(UPPER(TRIM(CLEAN(SUBSTITUTE(I28,CHAR(160)," ")))),Start!$H$6:$H$22,0))),"","Mapping or justified exclusion missing; ")&amp;IF(AND(LEN(UPPER(TRIM(CLEAN(SUBSTITUTE(J28,CHAR(160)," ")))))&gt;0,LEFT(UPPER(TRIM(J28)),10)&lt;&gt;"UNRESOLVED",ISERROR(MATCH(UPPER(TRIM(CLEAN(SUBSTITUTE(J28,CHAR(160)," ")))),Start!$H$6:$H$22,0))),"","Conclusion/evidence missing; ")&amp;IF(AND(LEN(UPPER(TRIM(CLEAN(SUBSTITUTE(K28,CHAR(160)," ")))))&gt;0,LEFT(UPPER(TRIM(K28)),10)&lt;&gt;"UNRESOLVED",ISERROR(MATCH(UPPER(TRIM(CLEAN(SUBSTITUTE(K28,CHAR(160)," ")))),Start!$H$6:$H$22,0))),"","Reviewer/date missing; ")&amp;"")=0,"Documentation recorded; review required",IF(AND(LEN(UPPER(TRIM(CLEAN(SUBSTITUTE(C28,CHAR(160)," ")))))&gt;0,LEFT(UPPER(TRIM(C28)),10)&lt;&gt;"UNRESOLVED",ISERROR(MATCH(UPPER(TRIM(CLEAN(SUBSTITUTE(C28,CHAR(160)," ")))),Start!$H$6:$H$22,0))),"","Exact clause/version missing; ")&amp;IF(AND(LEN(UPPER(TRIM(CLEAN(SUBSTITUTE(D28,CHAR(160)," ")))))&gt;0,LEFT(UPPER(TRIM(D28)),10)&lt;&gt;"UNRESOLVED",ISERROR(MATCH(UPPER(TRIM(CLEAN(SUBSTITUTE(D28,CHAR(160)," ")))),Start!$H$6:$H$22,0))),"","Entity/system/period missing; ")&amp;IF(AND(LEN(UPPER(TRIM(CLEAN(SUBSTITUTE(F28,CHAR(160)," ")))))&gt;0,LEFT(UPPER(TRIM(F28)),10)&lt;&gt;"UNRESOLVED",ISERROR(MATCH(UPPER(TRIM(CLEAN(SUBSTITUTE(F28,CHAR(160)," ")))),Start!$H$6:$H$22,0))),"","Decision evidence/basis missing; ")&amp;IF(AND(LEN(UPPER(TRIM(CLEAN(SUBSTITUTE(G28,CHAR(160)," ")))))&gt;0,LEFT(UPPER(TRIM(G28)),10)&lt;&gt;"UNRESOLVED",ISERROR(MATCH(UPPER(TRIM(CLEAN(SUBSTITUTE(G28,CHAR(160)," ")))),Start!$H$6:$H$22,0))),"","Date/transition basis missing; ")&amp;IF(AND(LEN(UPPER(TRIM(CLEAN(SUBSTITUTE(H28,CHAR(160)," ")))))&gt;0,LEFT(UPPER(TRIM(H28)),10)&lt;&gt;"UNRESOLVED",ISERROR(MATCH(UPPER(TRIM(CLEAN(SUBSTITUTE(H28,CHAR(160)," ")))),Start!$H$6:$H$22,0))),"","Method/evidence basis missing; ")&amp;IF(AND(LEN(UPPER(TRIM(CLEAN(SUBSTITUTE(I28,CHAR(160)," ")))))&gt;0,LEFT(UPPER(TRIM(I28)),10)&lt;&gt;"UNRESOLVED",ISERROR(MATCH(UPPER(TRIM(CLEAN(SUBSTITUTE(I28,CHAR(160)," ")))),Start!$H$6:$H$22,0))),"","Mapping or justified exclusion missing; ")&amp;IF(AND(LEN(UPPER(TRIM(CLEAN(SUBSTITUTE(J28,CHAR(160)," ")))))&gt;0,LEFT(UPPER(TRIM(J28)),10)&lt;&gt;"UNRESOLVED",ISERROR(MATCH(UPPER(TRIM(CLEAN(SUBSTITUTE(J28,CHAR(160)," ")))),Start!$H$6:$H$22,0))),"","Conclusion/evidence missing; ")&amp;IF(AND(LEN(UPPER(TRIM(CLEAN(SUBSTITUTE(K28,CHAR(160)," ")))))&gt;0,LEFT(UPPER(TRIM(K28)),10)&lt;&gt;"UNRESOLVED",ISERROR(MATCH(UPPER(TRIM(CLEAN(SUBSTITUTE(K28,CHAR(160)," ")))),Start!$H$6:$H$22,0))),"","Reviewer/date missing; ")&amp;"")),"Invalid status; use a listed value")</f>
        <v>Applicability unresolved; assign an owner and next action</v>
      </c>
    </row>
    <row r="29" ht="70" customHeight="1">
      <c r="A29" s="56" t="str">
        <v>PSC-1200.1(h)</v>
      </c>
      <c r="B29" s="56" t="str">
        <v>PSC</v>
      </c>
      <c r="C29" s="61" t="str">
        <v>P01 | 1200.1(h)</v>
      </c>
      <c r="D29" s="61"/>
      <c r="E29" s="61" t="str">
        <v>Unresolved</v>
      </c>
      <c r="F29" s="61"/>
      <c r="G29" s="61" t="inlineStr">
        <is>
          <t xml:space="preserve">General 180 day transition; verify exact provision and Q01/Q10</t>
        </is>
      </c>
      <c r="H29" s="61" t="inlineStr">
        <is>
          <t xml:space="preserve">Interpretation/administration. Obtain exact required method and evidence from the controlling text. Context and definition rows explain control requirements.</t>
        </is>
      </c>
      <c r="I29" s="61" t="str">
        <v>C01</v>
      </c>
      <c r="J29" s="61"/>
      <c r="K29" s="61"/>
      <c r="L29" s="61" t="str">
        <v>Confirm entity/system coverage, obtain the current controlling instrument and map every applicable part before conclusions.</v>
      </c>
      <c r="M29" s="63" t="str">
        <f>IF(OR(EXACT(E29,"Unresolved"),EXACT(E29,"Applicable"),EXACT(E29,"Excluded with basis"),EXACT(E29,"Context only")),IF(E29="Unresolved","Applicability unresolved; assign an owner and next action",IF(LEN(IF(AND(LEN(UPPER(TRIM(CLEAN(SUBSTITUTE(C29,CHAR(160)," ")))))&gt;0,LEFT(UPPER(TRIM(C29)),10)&lt;&gt;"UNRESOLVED",ISERROR(MATCH(UPPER(TRIM(CLEAN(SUBSTITUTE(C29,CHAR(160)," ")))),Start!$H$6:$H$22,0))),"","Exact clause/version missing; ")&amp;IF(AND(LEN(UPPER(TRIM(CLEAN(SUBSTITUTE(D29,CHAR(160)," ")))))&gt;0,LEFT(UPPER(TRIM(D29)),10)&lt;&gt;"UNRESOLVED",ISERROR(MATCH(UPPER(TRIM(CLEAN(SUBSTITUTE(D29,CHAR(160)," ")))),Start!$H$6:$H$22,0))),"","Entity/system/period missing; ")&amp;IF(AND(LEN(UPPER(TRIM(CLEAN(SUBSTITUTE(F29,CHAR(160)," ")))))&gt;0,LEFT(UPPER(TRIM(F29)),10)&lt;&gt;"UNRESOLVED",ISERROR(MATCH(UPPER(TRIM(CLEAN(SUBSTITUTE(F29,CHAR(160)," ")))),Start!$H$6:$H$22,0))),"","Decision evidence/basis missing; ")&amp;IF(AND(LEN(UPPER(TRIM(CLEAN(SUBSTITUTE(G29,CHAR(160)," ")))))&gt;0,LEFT(UPPER(TRIM(G29)),10)&lt;&gt;"UNRESOLVED",ISERROR(MATCH(UPPER(TRIM(CLEAN(SUBSTITUTE(G29,CHAR(160)," ")))),Start!$H$6:$H$22,0))),"","Date/transition basis missing; ")&amp;IF(AND(LEN(UPPER(TRIM(CLEAN(SUBSTITUTE(H29,CHAR(160)," ")))))&gt;0,LEFT(UPPER(TRIM(H29)),10)&lt;&gt;"UNRESOLVED",ISERROR(MATCH(UPPER(TRIM(CLEAN(SUBSTITUTE(H29,CHAR(160)," ")))),Start!$H$6:$H$22,0))),"","Method/evidence basis missing; ")&amp;IF(AND(LEN(UPPER(TRIM(CLEAN(SUBSTITUTE(I29,CHAR(160)," ")))))&gt;0,LEFT(UPPER(TRIM(I29)),10)&lt;&gt;"UNRESOLVED",ISERROR(MATCH(UPPER(TRIM(CLEAN(SUBSTITUTE(I29,CHAR(160)," ")))),Start!$H$6:$H$22,0))),"","Mapping or justified exclusion missing; ")&amp;IF(AND(LEN(UPPER(TRIM(CLEAN(SUBSTITUTE(J29,CHAR(160)," ")))))&gt;0,LEFT(UPPER(TRIM(J29)),10)&lt;&gt;"UNRESOLVED",ISERROR(MATCH(UPPER(TRIM(CLEAN(SUBSTITUTE(J29,CHAR(160)," ")))),Start!$H$6:$H$22,0))),"","Conclusion/evidence missing; ")&amp;IF(AND(LEN(UPPER(TRIM(CLEAN(SUBSTITUTE(K29,CHAR(160)," ")))))&gt;0,LEFT(UPPER(TRIM(K29)),10)&lt;&gt;"UNRESOLVED",ISERROR(MATCH(UPPER(TRIM(CLEAN(SUBSTITUTE(K29,CHAR(160)," ")))),Start!$H$6:$H$22,0))),"","Reviewer/date missing; ")&amp;"")=0,"Documentation recorded; review required",IF(AND(LEN(UPPER(TRIM(CLEAN(SUBSTITUTE(C29,CHAR(160)," ")))))&gt;0,LEFT(UPPER(TRIM(C29)),10)&lt;&gt;"UNRESOLVED",ISERROR(MATCH(UPPER(TRIM(CLEAN(SUBSTITUTE(C29,CHAR(160)," ")))),Start!$H$6:$H$22,0))),"","Exact clause/version missing; ")&amp;IF(AND(LEN(UPPER(TRIM(CLEAN(SUBSTITUTE(D29,CHAR(160)," ")))))&gt;0,LEFT(UPPER(TRIM(D29)),10)&lt;&gt;"UNRESOLVED",ISERROR(MATCH(UPPER(TRIM(CLEAN(SUBSTITUTE(D29,CHAR(160)," ")))),Start!$H$6:$H$22,0))),"","Entity/system/period missing; ")&amp;IF(AND(LEN(UPPER(TRIM(CLEAN(SUBSTITUTE(F29,CHAR(160)," ")))))&gt;0,LEFT(UPPER(TRIM(F29)),10)&lt;&gt;"UNRESOLVED",ISERROR(MATCH(UPPER(TRIM(CLEAN(SUBSTITUTE(F29,CHAR(160)," ")))),Start!$H$6:$H$22,0))),"","Decision evidence/basis missing; ")&amp;IF(AND(LEN(UPPER(TRIM(CLEAN(SUBSTITUTE(G29,CHAR(160)," ")))))&gt;0,LEFT(UPPER(TRIM(G29)),10)&lt;&gt;"UNRESOLVED",ISERROR(MATCH(UPPER(TRIM(CLEAN(SUBSTITUTE(G29,CHAR(160)," ")))),Start!$H$6:$H$22,0))),"","Date/transition basis missing; ")&amp;IF(AND(LEN(UPPER(TRIM(CLEAN(SUBSTITUTE(H29,CHAR(160)," ")))))&gt;0,LEFT(UPPER(TRIM(H29)),10)&lt;&gt;"UNRESOLVED",ISERROR(MATCH(UPPER(TRIM(CLEAN(SUBSTITUTE(H29,CHAR(160)," ")))),Start!$H$6:$H$22,0))),"","Method/evidence basis missing; ")&amp;IF(AND(LEN(UPPER(TRIM(CLEAN(SUBSTITUTE(I29,CHAR(160)," ")))))&gt;0,LEFT(UPPER(TRIM(I29)),10)&lt;&gt;"UNRESOLVED",ISERROR(MATCH(UPPER(TRIM(CLEAN(SUBSTITUTE(I29,CHAR(160)," ")))),Start!$H$6:$H$22,0))),"","Mapping or justified exclusion missing; ")&amp;IF(AND(LEN(UPPER(TRIM(CLEAN(SUBSTITUTE(J29,CHAR(160)," ")))))&gt;0,LEFT(UPPER(TRIM(J29)),10)&lt;&gt;"UNRESOLVED",ISERROR(MATCH(UPPER(TRIM(CLEAN(SUBSTITUTE(J29,CHAR(160)," ")))),Start!$H$6:$H$22,0))),"","Conclusion/evidence missing; ")&amp;IF(AND(LEN(UPPER(TRIM(CLEAN(SUBSTITUTE(K29,CHAR(160)," ")))))&gt;0,LEFT(UPPER(TRIM(K29)),10)&lt;&gt;"UNRESOLVED",ISERROR(MATCH(UPPER(TRIM(CLEAN(SUBSTITUTE(K29,CHAR(160)," ")))),Start!$H$6:$H$22,0))),"","Reviewer/date missing; ")&amp;"")),"Invalid status; use a listed value")</f>
        <v>Applicability unresolved; assign an owner and next action</v>
      </c>
    </row>
    <row r="30" ht="70" customHeight="1">
      <c r="A30" s="58" t="str">
        <v>PSC-1200.1(i)</v>
      </c>
      <c r="B30" s="58" t="str">
        <v>PSC</v>
      </c>
      <c r="C30" s="61" t="str">
        <v>P01 | 1200.1(i)</v>
      </c>
      <c r="D30" s="61"/>
      <c r="E30" s="61" t="str">
        <v>Unresolved</v>
      </c>
      <c r="F30" s="61"/>
      <c r="G30" s="61" t="inlineStr">
        <is>
          <t xml:space="preserve">General 180 day transition; verify exact provision and Q01/Q10</t>
        </is>
      </c>
      <c r="H30" s="61" t="inlineStr">
        <is>
          <t xml:space="preserve">Interpretation/administration. Obtain exact required method and evidence from the controlling text. Context and definition rows explain control requirements.</t>
        </is>
      </c>
      <c r="I30" s="61" t="str">
        <v>C01</v>
      </c>
      <c r="J30" s="61"/>
      <c r="K30" s="61"/>
      <c r="L30" s="61" t="str">
        <v>Confirm entity/system coverage, obtain the current controlling instrument and map every applicable part before conclusions.</v>
      </c>
      <c r="M30" s="63" t="str">
        <f>IF(OR(EXACT(E30,"Unresolved"),EXACT(E30,"Applicable"),EXACT(E30,"Excluded with basis"),EXACT(E30,"Context only")),IF(E30="Unresolved","Applicability unresolved; assign an owner and next action",IF(LEN(IF(AND(LEN(UPPER(TRIM(CLEAN(SUBSTITUTE(C30,CHAR(160)," ")))))&gt;0,LEFT(UPPER(TRIM(C30)),10)&lt;&gt;"UNRESOLVED",ISERROR(MATCH(UPPER(TRIM(CLEAN(SUBSTITUTE(C30,CHAR(160)," ")))),Start!$H$6:$H$22,0))),"","Exact clause/version missing; ")&amp;IF(AND(LEN(UPPER(TRIM(CLEAN(SUBSTITUTE(D30,CHAR(160)," ")))))&gt;0,LEFT(UPPER(TRIM(D30)),10)&lt;&gt;"UNRESOLVED",ISERROR(MATCH(UPPER(TRIM(CLEAN(SUBSTITUTE(D30,CHAR(160)," ")))),Start!$H$6:$H$22,0))),"","Entity/system/period missing; ")&amp;IF(AND(LEN(UPPER(TRIM(CLEAN(SUBSTITUTE(F30,CHAR(160)," ")))))&gt;0,LEFT(UPPER(TRIM(F30)),10)&lt;&gt;"UNRESOLVED",ISERROR(MATCH(UPPER(TRIM(CLEAN(SUBSTITUTE(F30,CHAR(160)," ")))),Start!$H$6:$H$22,0))),"","Decision evidence/basis missing; ")&amp;IF(AND(LEN(UPPER(TRIM(CLEAN(SUBSTITUTE(G30,CHAR(160)," ")))))&gt;0,LEFT(UPPER(TRIM(G30)),10)&lt;&gt;"UNRESOLVED",ISERROR(MATCH(UPPER(TRIM(CLEAN(SUBSTITUTE(G30,CHAR(160)," ")))),Start!$H$6:$H$22,0))),"","Date/transition basis missing; ")&amp;IF(AND(LEN(UPPER(TRIM(CLEAN(SUBSTITUTE(H30,CHAR(160)," ")))))&gt;0,LEFT(UPPER(TRIM(H30)),10)&lt;&gt;"UNRESOLVED",ISERROR(MATCH(UPPER(TRIM(CLEAN(SUBSTITUTE(H30,CHAR(160)," ")))),Start!$H$6:$H$22,0))),"","Method/evidence basis missing; ")&amp;IF(AND(LEN(UPPER(TRIM(CLEAN(SUBSTITUTE(I30,CHAR(160)," ")))))&gt;0,LEFT(UPPER(TRIM(I30)),10)&lt;&gt;"UNRESOLVED",ISERROR(MATCH(UPPER(TRIM(CLEAN(SUBSTITUTE(I30,CHAR(160)," ")))),Start!$H$6:$H$22,0))),"","Mapping or justified exclusion missing; ")&amp;IF(AND(LEN(UPPER(TRIM(CLEAN(SUBSTITUTE(J30,CHAR(160)," ")))))&gt;0,LEFT(UPPER(TRIM(J30)),10)&lt;&gt;"UNRESOLVED",ISERROR(MATCH(UPPER(TRIM(CLEAN(SUBSTITUTE(J30,CHAR(160)," ")))),Start!$H$6:$H$22,0))),"","Conclusion/evidence missing; ")&amp;IF(AND(LEN(UPPER(TRIM(CLEAN(SUBSTITUTE(K30,CHAR(160)," ")))))&gt;0,LEFT(UPPER(TRIM(K30)),10)&lt;&gt;"UNRESOLVED",ISERROR(MATCH(UPPER(TRIM(CLEAN(SUBSTITUTE(K30,CHAR(160)," ")))),Start!$H$6:$H$22,0))),"","Reviewer/date missing; ")&amp;"")=0,"Documentation recorded; review required",IF(AND(LEN(UPPER(TRIM(CLEAN(SUBSTITUTE(C30,CHAR(160)," ")))))&gt;0,LEFT(UPPER(TRIM(C30)),10)&lt;&gt;"UNRESOLVED",ISERROR(MATCH(UPPER(TRIM(CLEAN(SUBSTITUTE(C30,CHAR(160)," ")))),Start!$H$6:$H$22,0))),"","Exact clause/version missing; ")&amp;IF(AND(LEN(UPPER(TRIM(CLEAN(SUBSTITUTE(D30,CHAR(160)," ")))))&gt;0,LEFT(UPPER(TRIM(D30)),10)&lt;&gt;"UNRESOLVED",ISERROR(MATCH(UPPER(TRIM(CLEAN(SUBSTITUTE(D30,CHAR(160)," ")))),Start!$H$6:$H$22,0))),"","Entity/system/period missing; ")&amp;IF(AND(LEN(UPPER(TRIM(CLEAN(SUBSTITUTE(F30,CHAR(160)," ")))))&gt;0,LEFT(UPPER(TRIM(F30)),10)&lt;&gt;"UNRESOLVED",ISERROR(MATCH(UPPER(TRIM(CLEAN(SUBSTITUTE(F30,CHAR(160)," ")))),Start!$H$6:$H$22,0))),"","Decision evidence/basis missing; ")&amp;IF(AND(LEN(UPPER(TRIM(CLEAN(SUBSTITUTE(G30,CHAR(160)," ")))))&gt;0,LEFT(UPPER(TRIM(G30)),10)&lt;&gt;"UNRESOLVED",ISERROR(MATCH(UPPER(TRIM(CLEAN(SUBSTITUTE(G30,CHAR(160)," ")))),Start!$H$6:$H$22,0))),"","Date/transition basis missing; ")&amp;IF(AND(LEN(UPPER(TRIM(CLEAN(SUBSTITUTE(H30,CHAR(160)," ")))))&gt;0,LEFT(UPPER(TRIM(H30)),10)&lt;&gt;"UNRESOLVED",ISERROR(MATCH(UPPER(TRIM(CLEAN(SUBSTITUTE(H30,CHAR(160)," ")))),Start!$H$6:$H$22,0))),"","Method/evidence basis missing; ")&amp;IF(AND(LEN(UPPER(TRIM(CLEAN(SUBSTITUTE(I30,CHAR(160)," ")))))&gt;0,LEFT(UPPER(TRIM(I30)),10)&lt;&gt;"UNRESOLVED",ISERROR(MATCH(UPPER(TRIM(CLEAN(SUBSTITUTE(I30,CHAR(160)," ")))),Start!$H$6:$H$22,0))),"","Mapping or justified exclusion missing; ")&amp;IF(AND(LEN(UPPER(TRIM(CLEAN(SUBSTITUTE(J30,CHAR(160)," ")))))&gt;0,LEFT(UPPER(TRIM(J30)),10)&lt;&gt;"UNRESOLVED",ISERROR(MATCH(UPPER(TRIM(CLEAN(SUBSTITUTE(J30,CHAR(160)," ")))),Start!$H$6:$H$22,0))),"","Conclusion/evidence missing; ")&amp;IF(AND(LEN(UPPER(TRIM(CLEAN(SUBSTITUTE(K30,CHAR(160)," ")))))&gt;0,LEFT(UPPER(TRIM(K30)),10)&lt;&gt;"UNRESOLVED",ISERROR(MATCH(UPPER(TRIM(CLEAN(SUBSTITUTE(K30,CHAR(160)," ")))),Start!$H$6:$H$22,0))),"","Reviewer/date missing; ")&amp;"")),"Invalid status; use a listed value")</f>
        <v>Applicability unresolved; assign an owner and next action</v>
      </c>
    </row>
    <row r="31" ht="70" customHeight="1">
      <c r="A31" s="56" t="str">
        <v>PSC-1200.1(i)(1)</v>
      </c>
      <c r="B31" s="56" t="str">
        <v>PSC</v>
      </c>
      <c r="C31" s="61" t="str">
        <v>P01 | 1200.1(i)(1)</v>
      </c>
      <c r="D31" s="61"/>
      <c r="E31" s="61" t="str">
        <v>Unresolved</v>
      </c>
      <c r="F31" s="61"/>
      <c r="G31" s="61" t="inlineStr">
        <is>
          <t xml:space="preserve">General 180 day transition; verify exact provision and Q01/Q10</t>
        </is>
      </c>
      <c r="H31" s="61" t="inlineStr">
        <is>
          <t xml:space="preserve">Interpretation/administration. Obtain exact required method and evidence from the controlling text. Context and definition rows explain control requirements.</t>
        </is>
      </c>
      <c r="I31" s="61" t="str">
        <v>C01</v>
      </c>
      <c r="J31" s="61"/>
      <c r="K31" s="61"/>
      <c r="L31" s="61" t="str">
        <v>Confirm entity/system coverage, obtain the current controlling instrument and map every applicable part before conclusions.</v>
      </c>
      <c r="M31" s="63" t="str">
        <f>IF(OR(EXACT(E31,"Unresolved"),EXACT(E31,"Applicable"),EXACT(E31,"Excluded with basis"),EXACT(E31,"Context only")),IF(E31="Unresolved","Applicability unresolved; assign an owner and next action",IF(LEN(IF(AND(LEN(UPPER(TRIM(CLEAN(SUBSTITUTE(C31,CHAR(160)," ")))))&gt;0,LEFT(UPPER(TRIM(C31)),10)&lt;&gt;"UNRESOLVED",ISERROR(MATCH(UPPER(TRIM(CLEAN(SUBSTITUTE(C31,CHAR(160)," ")))),Start!$H$6:$H$22,0))),"","Exact clause/version missing; ")&amp;IF(AND(LEN(UPPER(TRIM(CLEAN(SUBSTITUTE(D31,CHAR(160)," ")))))&gt;0,LEFT(UPPER(TRIM(D31)),10)&lt;&gt;"UNRESOLVED",ISERROR(MATCH(UPPER(TRIM(CLEAN(SUBSTITUTE(D31,CHAR(160)," ")))),Start!$H$6:$H$22,0))),"","Entity/system/period missing; ")&amp;IF(AND(LEN(UPPER(TRIM(CLEAN(SUBSTITUTE(F31,CHAR(160)," ")))))&gt;0,LEFT(UPPER(TRIM(F31)),10)&lt;&gt;"UNRESOLVED",ISERROR(MATCH(UPPER(TRIM(CLEAN(SUBSTITUTE(F31,CHAR(160)," ")))),Start!$H$6:$H$22,0))),"","Decision evidence/basis missing; ")&amp;IF(AND(LEN(UPPER(TRIM(CLEAN(SUBSTITUTE(G31,CHAR(160)," ")))))&gt;0,LEFT(UPPER(TRIM(G31)),10)&lt;&gt;"UNRESOLVED",ISERROR(MATCH(UPPER(TRIM(CLEAN(SUBSTITUTE(G31,CHAR(160)," ")))),Start!$H$6:$H$22,0))),"","Date/transition basis missing; ")&amp;IF(AND(LEN(UPPER(TRIM(CLEAN(SUBSTITUTE(H31,CHAR(160)," ")))))&gt;0,LEFT(UPPER(TRIM(H31)),10)&lt;&gt;"UNRESOLVED",ISERROR(MATCH(UPPER(TRIM(CLEAN(SUBSTITUTE(H31,CHAR(160)," ")))),Start!$H$6:$H$22,0))),"","Method/evidence basis missing; ")&amp;IF(AND(LEN(UPPER(TRIM(CLEAN(SUBSTITUTE(I31,CHAR(160)," ")))))&gt;0,LEFT(UPPER(TRIM(I31)),10)&lt;&gt;"UNRESOLVED",ISERROR(MATCH(UPPER(TRIM(CLEAN(SUBSTITUTE(I31,CHAR(160)," ")))),Start!$H$6:$H$22,0))),"","Mapping or justified exclusion missing; ")&amp;IF(AND(LEN(UPPER(TRIM(CLEAN(SUBSTITUTE(J31,CHAR(160)," ")))))&gt;0,LEFT(UPPER(TRIM(J31)),10)&lt;&gt;"UNRESOLVED",ISERROR(MATCH(UPPER(TRIM(CLEAN(SUBSTITUTE(J31,CHAR(160)," ")))),Start!$H$6:$H$22,0))),"","Conclusion/evidence missing; ")&amp;IF(AND(LEN(UPPER(TRIM(CLEAN(SUBSTITUTE(K31,CHAR(160)," ")))))&gt;0,LEFT(UPPER(TRIM(K31)),10)&lt;&gt;"UNRESOLVED",ISERROR(MATCH(UPPER(TRIM(CLEAN(SUBSTITUTE(K31,CHAR(160)," ")))),Start!$H$6:$H$22,0))),"","Reviewer/date missing; ")&amp;"")=0,"Documentation recorded; review required",IF(AND(LEN(UPPER(TRIM(CLEAN(SUBSTITUTE(C31,CHAR(160)," ")))))&gt;0,LEFT(UPPER(TRIM(C31)),10)&lt;&gt;"UNRESOLVED",ISERROR(MATCH(UPPER(TRIM(CLEAN(SUBSTITUTE(C31,CHAR(160)," ")))),Start!$H$6:$H$22,0))),"","Exact clause/version missing; ")&amp;IF(AND(LEN(UPPER(TRIM(CLEAN(SUBSTITUTE(D31,CHAR(160)," ")))))&gt;0,LEFT(UPPER(TRIM(D31)),10)&lt;&gt;"UNRESOLVED",ISERROR(MATCH(UPPER(TRIM(CLEAN(SUBSTITUTE(D31,CHAR(160)," ")))),Start!$H$6:$H$22,0))),"","Entity/system/period missing; ")&amp;IF(AND(LEN(UPPER(TRIM(CLEAN(SUBSTITUTE(F31,CHAR(160)," ")))))&gt;0,LEFT(UPPER(TRIM(F31)),10)&lt;&gt;"UNRESOLVED",ISERROR(MATCH(UPPER(TRIM(CLEAN(SUBSTITUTE(F31,CHAR(160)," ")))),Start!$H$6:$H$22,0))),"","Decision evidence/basis missing; ")&amp;IF(AND(LEN(UPPER(TRIM(CLEAN(SUBSTITUTE(G31,CHAR(160)," ")))))&gt;0,LEFT(UPPER(TRIM(G31)),10)&lt;&gt;"UNRESOLVED",ISERROR(MATCH(UPPER(TRIM(CLEAN(SUBSTITUTE(G31,CHAR(160)," ")))),Start!$H$6:$H$22,0))),"","Date/transition basis missing; ")&amp;IF(AND(LEN(UPPER(TRIM(CLEAN(SUBSTITUTE(H31,CHAR(160)," ")))))&gt;0,LEFT(UPPER(TRIM(H31)),10)&lt;&gt;"UNRESOLVED",ISERROR(MATCH(UPPER(TRIM(CLEAN(SUBSTITUTE(H31,CHAR(160)," ")))),Start!$H$6:$H$22,0))),"","Method/evidence basis missing; ")&amp;IF(AND(LEN(UPPER(TRIM(CLEAN(SUBSTITUTE(I31,CHAR(160)," ")))))&gt;0,LEFT(UPPER(TRIM(I31)),10)&lt;&gt;"UNRESOLVED",ISERROR(MATCH(UPPER(TRIM(CLEAN(SUBSTITUTE(I31,CHAR(160)," ")))),Start!$H$6:$H$22,0))),"","Mapping or justified exclusion missing; ")&amp;IF(AND(LEN(UPPER(TRIM(CLEAN(SUBSTITUTE(J31,CHAR(160)," ")))))&gt;0,LEFT(UPPER(TRIM(J31)),10)&lt;&gt;"UNRESOLVED",ISERROR(MATCH(UPPER(TRIM(CLEAN(SUBSTITUTE(J31,CHAR(160)," ")))),Start!$H$6:$H$22,0))),"","Conclusion/evidence missing; ")&amp;IF(AND(LEN(UPPER(TRIM(CLEAN(SUBSTITUTE(K31,CHAR(160)," ")))))&gt;0,LEFT(UPPER(TRIM(K31)),10)&lt;&gt;"UNRESOLVED",ISERROR(MATCH(UPPER(TRIM(CLEAN(SUBSTITUTE(K31,CHAR(160)," ")))),Start!$H$6:$H$22,0))),"","Reviewer/date missing; ")&amp;"")),"Invalid status; use a listed value")</f>
        <v>Applicability unresolved; assign an owner and next action</v>
      </c>
    </row>
    <row r="32" ht="70" customHeight="1">
      <c r="A32" s="58" t="str">
        <v>PSC-1200.1(i)(2)</v>
      </c>
      <c r="B32" s="58" t="str">
        <v>PSC</v>
      </c>
      <c r="C32" s="61" t="str">
        <v>P01 | 1200.1(i)(2)</v>
      </c>
      <c r="D32" s="61"/>
      <c r="E32" s="61" t="str">
        <v>Unresolved</v>
      </c>
      <c r="F32" s="61"/>
      <c r="G32" s="61" t="inlineStr">
        <is>
          <t xml:space="preserve">General 180 day transition; verify exact provision and Q01/Q10</t>
        </is>
      </c>
      <c r="H32" s="61" t="inlineStr">
        <is>
          <t xml:space="preserve">Interpretation/administration. Obtain exact required method and evidence from the controlling text. Context and definition rows explain control requirements.</t>
        </is>
      </c>
      <c r="I32" s="61" t="str">
        <v>C01</v>
      </c>
      <c r="J32" s="61"/>
      <c r="K32" s="61"/>
      <c r="L32" s="61" t="str">
        <v>Confirm entity/system coverage, obtain the current controlling instrument and map every applicable part before conclusions.</v>
      </c>
      <c r="M32" s="63" t="str">
        <f>IF(OR(EXACT(E32,"Unresolved"),EXACT(E32,"Applicable"),EXACT(E32,"Excluded with basis"),EXACT(E32,"Context only")),IF(E32="Unresolved","Applicability unresolved; assign an owner and next action",IF(LEN(IF(AND(LEN(UPPER(TRIM(CLEAN(SUBSTITUTE(C32,CHAR(160)," ")))))&gt;0,LEFT(UPPER(TRIM(C32)),10)&lt;&gt;"UNRESOLVED",ISERROR(MATCH(UPPER(TRIM(CLEAN(SUBSTITUTE(C32,CHAR(160)," ")))),Start!$H$6:$H$22,0))),"","Exact clause/version missing; ")&amp;IF(AND(LEN(UPPER(TRIM(CLEAN(SUBSTITUTE(D32,CHAR(160)," ")))))&gt;0,LEFT(UPPER(TRIM(D32)),10)&lt;&gt;"UNRESOLVED",ISERROR(MATCH(UPPER(TRIM(CLEAN(SUBSTITUTE(D32,CHAR(160)," ")))),Start!$H$6:$H$22,0))),"","Entity/system/period missing; ")&amp;IF(AND(LEN(UPPER(TRIM(CLEAN(SUBSTITUTE(F32,CHAR(160)," ")))))&gt;0,LEFT(UPPER(TRIM(F32)),10)&lt;&gt;"UNRESOLVED",ISERROR(MATCH(UPPER(TRIM(CLEAN(SUBSTITUTE(F32,CHAR(160)," ")))),Start!$H$6:$H$22,0))),"","Decision evidence/basis missing; ")&amp;IF(AND(LEN(UPPER(TRIM(CLEAN(SUBSTITUTE(G32,CHAR(160)," ")))))&gt;0,LEFT(UPPER(TRIM(G32)),10)&lt;&gt;"UNRESOLVED",ISERROR(MATCH(UPPER(TRIM(CLEAN(SUBSTITUTE(G32,CHAR(160)," ")))),Start!$H$6:$H$22,0))),"","Date/transition basis missing; ")&amp;IF(AND(LEN(UPPER(TRIM(CLEAN(SUBSTITUTE(H32,CHAR(160)," ")))))&gt;0,LEFT(UPPER(TRIM(H32)),10)&lt;&gt;"UNRESOLVED",ISERROR(MATCH(UPPER(TRIM(CLEAN(SUBSTITUTE(H32,CHAR(160)," ")))),Start!$H$6:$H$22,0))),"","Method/evidence basis missing; ")&amp;IF(AND(LEN(UPPER(TRIM(CLEAN(SUBSTITUTE(I32,CHAR(160)," ")))))&gt;0,LEFT(UPPER(TRIM(I32)),10)&lt;&gt;"UNRESOLVED",ISERROR(MATCH(UPPER(TRIM(CLEAN(SUBSTITUTE(I32,CHAR(160)," ")))),Start!$H$6:$H$22,0))),"","Mapping or justified exclusion missing; ")&amp;IF(AND(LEN(UPPER(TRIM(CLEAN(SUBSTITUTE(J32,CHAR(160)," ")))))&gt;0,LEFT(UPPER(TRIM(J32)),10)&lt;&gt;"UNRESOLVED",ISERROR(MATCH(UPPER(TRIM(CLEAN(SUBSTITUTE(J32,CHAR(160)," ")))),Start!$H$6:$H$22,0))),"","Conclusion/evidence missing; ")&amp;IF(AND(LEN(UPPER(TRIM(CLEAN(SUBSTITUTE(K32,CHAR(160)," ")))))&gt;0,LEFT(UPPER(TRIM(K32)),10)&lt;&gt;"UNRESOLVED",ISERROR(MATCH(UPPER(TRIM(CLEAN(SUBSTITUTE(K32,CHAR(160)," ")))),Start!$H$6:$H$22,0))),"","Reviewer/date missing; ")&amp;"")=0,"Documentation recorded; review required",IF(AND(LEN(UPPER(TRIM(CLEAN(SUBSTITUTE(C32,CHAR(160)," ")))))&gt;0,LEFT(UPPER(TRIM(C32)),10)&lt;&gt;"UNRESOLVED",ISERROR(MATCH(UPPER(TRIM(CLEAN(SUBSTITUTE(C32,CHAR(160)," ")))),Start!$H$6:$H$22,0))),"","Exact clause/version missing; ")&amp;IF(AND(LEN(UPPER(TRIM(CLEAN(SUBSTITUTE(D32,CHAR(160)," ")))))&gt;0,LEFT(UPPER(TRIM(D32)),10)&lt;&gt;"UNRESOLVED",ISERROR(MATCH(UPPER(TRIM(CLEAN(SUBSTITUTE(D32,CHAR(160)," ")))),Start!$H$6:$H$22,0))),"","Entity/system/period missing; ")&amp;IF(AND(LEN(UPPER(TRIM(CLEAN(SUBSTITUTE(F32,CHAR(160)," ")))))&gt;0,LEFT(UPPER(TRIM(F32)),10)&lt;&gt;"UNRESOLVED",ISERROR(MATCH(UPPER(TRIM(CLEAN(SUBSTITUTE(F32,CHAR(160)," ")))),Start!$H$6:$H$22,0))),"","Decision evidence/basis missing; ")&amp;IF(AND(LEN(UPPER(TRIM(CLEAN(SUBSTITUTE(G32,CHAR(160)," ")))))&gt;0,LEFT(UPPER(TRIM(G32)),10)&lt;&gt;"UNRESOLVED",ISERROR(MATCH(UPPER(TRIM(CLEAN(SUBSTITUTE(G32,CHAR(160)," ")))),Start!$H$6:$H$22,0))),"","Date/transition basis missing; ")&amp;IF(AND(LEN(UPPER(TRIM(CLEAN(SUBSTITUTE(H32,CHAR(160)," ")))))&gt;0,LEFT(UPPER(TRIM(H32)),10)&lt;&gt;"UNRESOLVED",ISERROR(MATCH(UPPER(TRIM(CLEAN(SUBSTITUTE(H32,CHAR(160)," ")))),Start!$H$6:$H$22,0))),"","Method/evidence basis missing; ")&amp;IF(AND(LEN(UPPER(TRIM(CLEAN(SUBSTITUTE(I32,CHAR(160)," ")))))&gt;0,LEFT(UPPER(TRIM(I32)),10)&lt;&gt;"UNRESOLVED",ISERROR(MATCH(UPPER(TRIM(CLEAN(SUBSTITUTE(I32,CHAR(160)," ")))),Start!$H$6:$H$22,0))),"","Mapping or justified exclusion missing; ")&amp;IF(AND(LEN(UPPER(TRIM(CLEAN(SUBSTITUTE(J32,CHAR(160)," ")))))&gt;0,LEFT(UPPER(TRIM(J32)),10)&lt;&gt;"UNRESOLVED",ISERROR(MATCH(UPPER(TRIM(CLEAN(SUBSTITUTE(J32,CHAR(160)," ")))),Start!$H$6:$H$22,0))),"","Conclusion/evidence missing; ")&amp;IF(AND(LEN(UPPER(TRIM(CLEAN(SUBSTITUTE(K32,CHAR(160)," ")))))&gt;0,LEFT(UPPER(TRIM(K32)),10)&lt;&gt;"UNRESOLVED",ISERROR(MATCH(UPPER(TRIM(CLEAN(SUBSTITUTE(K32,CHAR(160)," ")))),Start!$H$6:$H$22,0))),"","Reviewer/date missing; ")&amp;"")),"Invalid status; use a listed value")</f>
        <v>Applicability unresolved; assign an owner and next action</v>
      </c>
    </row>
    <row r="33" ht="70" customHeight="1">
      <c r="A33" s="56" t="str">
        <v>PSC-1200.1(i)(3)</v>
      </c>
      <c r="B33" s="56" t="str">
        <v>PSC</v>
      </c>
      <c r="C33" s="61" t="str">
        <v>P01 | 1200.1(i)(3)</v>
      </c>
      <c r="D33" s="61"/>
      <c r="E33" s="61" t="str">
        <v>Unresolved</v>
      </c>
      <c r="F33" s="61"/>
      <c r="G33" s="61" t="inlineStr">
        <is>
          <t xml:space="preserve">General 180 day transition; verify exact provision and Q01/Q10</t>
        </is>
      </c>
      <c r="H33" s="61" t="inlineStr">
        <is>
          <t xml:space="preserve">Interpretation/administration. Obtain exact required method and evidence from the controlling text. Context and definition rows explain control requirements.</t>
        </is>
      </c>
      <c r="I33" s="61" t="str">
        <v>C01</v>
      </c>
      <c r="J33" s="61"/>
      <c r="K33" s="61"/>
      <c r="L33" s="61" t="str">
        <v>Confirm entity/system coverage, obtain the current controlling instrument and map every applicable part before conclusions.</v>
      </c>
      <c r="M33" s="63" t="str">
        <f>IF(OR(EXACT(E33,"Unresolved"),EXACT(E33,"Applicable"),EXACT(E33,"Excluded with basis"),EXACT(E33,"Context only")),IF(E33="Unresolved","Applicability unresolved; assign an owner and next action",IF(LEN(IF(AND(LEN(UPPER(TRIM(CLEAN(SUBSTITUTE(C33,CHAR(160)," ")))))&gt;0,LEFT(UPPER(TRIM(C33)),10)&lt;&gt;"UNRESOLVED",ISERROR(MATCH(UPPER(TRIM(CLEAN(SUBSTITUTE(C33,CHAR(160)," ")))),Start!$H$6:$H$22,0))),"","Exact clause/version missing; ")&amp;IF(AND(LEN(UPPER(TRIM(CLEAN(SUBSTITUTE(D33,CHAR(160)," ")))))&gt;0,LEFT(UPPER(TRIM(D33)),10)&lt;&gt;"UNRESOLVED",ISERROR(MATCH(UPPER(TRIM(CLEAN(SUBSTITUTE(D33,CHAR(160)," ")))),Start!$H$6:$H$22,0))),"","Entity/system/period missing; ")&amp;IF(AND(LEN(UPPER(TRIM(CLEAN(SUBSTITUTE(F33,CHAR(160)," ")))))&gt;0,LEFT(UPPER(TRIM(F33)),10)&lt;&gt;"UNRESOLVED",ISERROR(MATCH(UPPER(TRIM(CLEAN(SUBSTITUTE(F33,CHAR(160)," ")))),Start!$H$6:$H$22,0))),"","Decision evidence/basis missing; ")&amp;IF(AND(LEN(UPPER(TRIM(CLEAN(SUBSTITUTE(G33,CHAR(160)," ")))))&gt;0,LEFT(UPPER(TRIM(G33)),10)&lt;&gt;"UNRESOLVED",ISERROR(MATCH(UPPER(TRIM(CLEAN(SUBSTITUTE(G33,CHAR(160)," ")))),Start!$H$6:$H$22,0))),"","Date/transition basis missing; ")&amp;IF(AND(LEN(UPPER(TRIM(CLEAN(SUBSTITUTE(H33,CHAR(160)," ")))))&gt;0,LEFT(UPPER(TRIM(H33)),10)&lt;&gt;"UNRESOLVED",ISERROR(MATCH(UPPER(TRIM(CLEAN(SUBSTITUTE(H33,CHAR(160)," ")))),Start!$H$6:$H$22,0))),"","Method/evidence basis missing; ")&amp;IF(AND(LEN(UPPER(TRIM(CLEAN(SUBSTITUTE(I33,CHAR(160)," ")))))&gt;0,LEFT(UPPER(TRIM(I33)),10)&lt;&gt;"UNRESOLVED",ISERROR(MATCH(UPPER(TRIM(CLEAN(SUBSTITUTE(I33,CHAR(160)," ")))),Start!$H$6:$H$22,0))),"","Mapping or justified exclusion missing; ")&amp;IF(AND(LEN(UPPER(TRIM(CLEAN(SUBSTITUTE(J33,CHAR(160)," ")))))&gt;0,LEFT(UPPER(TRIM(J33)),10)&lt;&gt;"UNRESOLVED",ISERROR(MATCH(UPPER(TRIM(CLEAN(SUBSTITUTE(J33,CHAR(160)," ")))),Start!$H$6:$H$22,0))),"","Conclusion/evidence missing; ")&amp;IF(AND(LEN(UPPER(TRIM(CLEAN(SUBSTITUTE(K33,CHAR(160)," ")))))&gt;0,LEFT(UPPER(TRIM(K33)),10)&lt;&gt;"UNRESOLVED",ISERROR(MATCH(UPPER(TRIM(CLEAN(SUBSTITUTE(K33,CHAR(160)," ")))),Start!$H$6:$H$22,0))),"","Reviewer/date missing; ")&amp;"")=0,"Documentation recorded; review required",IF(AND(LEN(UPPER(TRIM(CLEAN(SUBSTITUTE(C33,CHAR(160)," ")))))&gt;0,LEFT(UPPER(TRIM(C33)),10)&lt;&gt;"UNRESOLVED",ISERROR(MATCH(UPPER(TRIM(CLEAN(SUBSTITUTE(C33,CHAR(160)," ")))),Start!$H$6:$H$22,0))),"","Exact clause/version missing; ")&amp;IF(AND(LEN(UPPER(TRIM(CLEAN(SUBSTITUTE(D33,CHAR(160)," ")))))&gt;0,LEFT(UPPER(TRIM(D33)),10)&lt;&gt;"UNRESOLVED",ISERROR(MATCH(UPPER(TRIM(CLEAN(SUBSTITUTE(D33,CHAR(160)," ")))),Start!$H$6:$H$22,0))),"","Entity/system/period missing; ")&amp;IF(AND(LEN(UPPER(TRIM(CLEAN(SUBSTITUTE(F33,CHAR(160)," ")))))&gt;0,LEFT(UPPER(TRIM(F33)),10)&lt;&gt;"UNRESOLVED",ISERROR(MATCH(UPPER(TRIM(CLEAN(SUBSTITUTE(F33,CHAR(160)," ")))),Start!$H$6:$H$22,0))),"","Decision evidence/basis missing; ")&amp;IF(AND(LEN(UPPER(TRIM(CLEAN(SUBSTITUTE(G33,CHAR(160)," ")))))&gt;0,LEFT(UPPER(TRIM(G33)),10)&lt;&gt;"UNRESOLVED",ISERROR(MATCH(UPPER(TRIM(CLEAN(SUBSTITUTE(G33,CHAR(160)," ")))),Start!$H$6:$H$22,0))),"","Date/transition basis missing; ")&amp;IF(AND(LEN(UPPER(TRIM(CLEAN(SUBSTITUTE(H33,CHAR(160)," ")))))&gt;0,LEFT(UPPER(TRIM(H33)),10)&lt;&gt;"UNRESOLVED",ISERROR(MATCH(UPPER(TRIM(CLEAN(SUBSTITUTE(H33,CHAR(160)," ")))),Start!$H$6:$H$22,0))),"","Method/evidence basis missing; ")&amp;IF(AND(LEN(UPPER(TRIM(CLEAN(SUBSTITUTE(I33,CHAR(160)," ")))))&gt;0,LEFT(UPPER(TRIM(I33)),10)&lt;&gt;"UNRESOLVED",ISERROR(MATCH(UPPER(TRIM(CLEAN(SUBSTITUTE(I33,CHAR(160)," ")))),Start!$H$6:$H$22,0))),"","Mapping or justified exclusion missing; ")&amp;IF(AND(LEN(UPPER(TRIM(CLEAN(SUBSTITUTE(J33,CHAR(160)," ")))))&gt;0,LEFT(UPPER(TRIM(J33)),10)&lt;&gt;"UNRESOLVED",ISERROR(MATCH(UPPER(TRIM(CLEAN(SUBSTITUTE(J33,CHAR(160)," ")))),Start!$H$6:$H$22,0))),"","Conclusion/evidence missing; ")&amp;IF(AND(LEN(UPPER(TRIM(CLEAN(SUBSTITUTE(K33,CHAR(160)," ")))))&gt;0,LEFT(UPPER(TRIM(K33)),10)&lt;&gt;"UNRESOLVED",ISERROR(MATCH(UPPER(TRIM(CLEAN(SUBSTITUTE(K33,CHAR(160)," ")))),Start!$H$6:$H$22,0))),"","Reviewer/date missing; ")&amp;"")),"Invalid status; use a listed value")</f>
        <v>Applicability unresolved; assign an owner and next action</v>
      </c>
    </row>
    <row r="34" ht="70" customHeight="1">
      <c r="A34" s="58" t="str">
        <v>PSC-1200.1(j)</v>
      </c>
      <c r="B34" s="58" t="str">
        <v>PSC</v>
      </c>
      <c r="C34" s="61" t="str">
        <v>P01 | 1200.1(j)</v>
      </c>
      <c r="D34" s="61"/>
      <c r="E34" s="61" t="str">
        <v>Unresolved</v>
      </c>
      <c r="F34" s="61"/>
      <c r="G34" s="61" t="inlineStr">
        <is>
          <t xml:space="preserve">General 180 day transition; verify exact provision and Q01/Q10</t>
        </is>
      </c>
      <c r="H34" s="61" t="inlineStr">
        <is>
          <t xml:space="preserve">Interpretation/administration. Obtain exact required method and evidence from the controlling text. Context and definition rows explain control requirements.</t>
        </is>
      </c>
      <c r="I34" s="61" t="str">
        <v>C01</v>
      </c>
      <c r="J34" s="61"/>
      <c r="K34" s="61"/>
      <c r="L34" s="61" t="str">
        <v>Confirm entity/system coverage, obtain the current controlling instrument and map every applicable part before conclusions.</v>
      </c>
      <c r="M34" s="63" t="str">
        <f>IF(OR(EXACT(E34,"Unresolved"),EXACT(E34,"Applicable"),EXACT(E34,"Excluded with basis"),EXACT(E34,"Context only")),IF(E34="Unresolved","Applicability unresolved; assign an owner and next action",IF(LEN(IF(AND(LEN(UPPER(TRIM(CLEAN(SUBSTITUTE(C34,CHAR(160)," ")))))&gt;0,LEFT(UPPER(TRIM(C34)),10)&lt;&gt;"UNRESOLVED",ISERROR(MATCH(UPPER(TRIM(CLEAN(SUBSTITUTE(C34,CHAR(160)," ")))),Start!$H$6:$H$22,0))),"","Exact clause/version missing; ")&amp;IF(AND(LEN(UPPER(TRIM(CLEAN(SUBSTITUTE(D34,CHAR(160)," ")))))&gt;0,LEFT(UPPER(TRIM(D34)),10)&lt;&gt;"UNRESOLVED",ISERROR(MATCH(UPPER(TRIM(CLEAN(SUBSTITUTE(D34,CHAR(160)," ")))),Start!$H$6:$H$22,0))),"","Entity/system/period missing; ")&amp;IF(AND(LEN(UPPER(TRIM(CLEAN(SUBSTITUTE(F34,CHAR(160)," ")))))&gt;0,LEFT(UPPER(TRIM(F34)),10)&lt;&gt;"UNRESOLVED",ISERROR(MATCH(UPPER(TRIM(CLEAN(SUBSTITUTE(F34,CHAR(160)," ")))),Start!$H$6:$H$22,0))),"","Decision evidence/basis missing; ")&amp;IF(AND(LEN(UPPER(TRIM(CLEAN(SUBSTITUTE(G34,CHAR(160)," ")))))&gt;0,LEFT(UPPER(TRIM(G34)),10)&lt;&gt;"UNRESOLVED",ISERROR(MATCH(UPPER(TRIM(CLEAN(SUBSTITUTE(G34,CHAR(160)," ")))),Start!$H$6:$H$22,0))),"","Date/transition basis missing; ")&amp;IF(AND(LEN(UPPER(TRIM(CLEAN(SUBSTITUTE(H34,CHAR(160)," ")))))&gt;0,LEFT(UPPER(TRIM(H34)),10)&lt;&gt;"UNRESOLVED",ISERROR(MATCH(UPPER(TRIM(CLEAN(SUBSTITUTE(H34,CHAR(160)," ")))),Start!$H$6:$H$22,0))),"","Method/evidence basis missing; ")&amp;IF(AND(LEN(UPPER(TRIM(CLEAN(SUBSTITUTE(I34,CHAR(160)," ")))))&gt;0,LEFT(UPPER(TRIM(I34)),10)&lt;&gt;"UNRESOLVED",ISERROR(MATCH(UPPER(TRIM(CLEAN(SUBSTITUTE(I34,CHAR(160)," ")))),Start!$H$6:$H$22,0))),"","Mapping or justified exclusion missing; ")&amp;IF(AND(LEN(UPPER(TRIM(CLEAN(SUBSTITUTE(J34,CHAR(160)," ")))))&gt;0,LEFT(UPPER(TRIM(J34)),10)&lt;&gt;"UNRESOLVED",ISERROR(MATCH(UPPER(TRIM(CLEAN(SUBSTITUTE(J34,CHAR(160)," ")))),Start!$H$6:$H$22,0))),"","Conclusion/evidence missing; ")&amp;IF(AND(LEN(UPPER(TRIM(CLEAN(SUBSTITUTE(K34,CHAR(160)," ")))))&gt;0,LEFT(UPPER(TRIM(K34)),10)&lt;&gt;"UNRESOLVED",ISERROR(MATCH(UPPER(TRIM(CLEAN(SUBSTITUTE(K34,CHAR(160)," ")))),Start!$H$6:$H$22,0))),"","Reviewer/date missing; ")&amp;"")=0,"Documentation recorded; review required",IF(AND(LEN(UPPER(TRIM(CLEAN(SUBSTITUTE(C34,CHAR(160)," ")))))&gt;0,LEFT(UPPER(TRIM(C34)),10)&lt;&gt;"UNRESOLVED",ISERROR(MATCH(UPPER(TRIM(CLEAN(SUBSTITUTE(C34,CHAR(160)," ")))),Start!$H$6:$H$22,0))),"","Exact clause/version missing; ")&amp;IF(AND(LEN(UPPER(TRIM(CLEAN(SUBSTITUTE(D34,CHAR(160)," ")))))&gt;0,LEFT(UPPER(TRIM(D34)),10)&lt;&gt;"UNRESOLVED",ISERROR(MATCH(UPPER(TRIM(CLEAN(SUBSTITUTE(D34,CHAR(160)," ")))),Start!$H$6:$H$22,0))),"","Entity/system/period missing; ")&amp;IF(AND(LEN(UPPER(TRIM(CLEAN(SUBSTITUTE(F34,CHAR(160)," ")))))&gt;0,LEFT(UPPER(TRIM(F34)),10)&lt;&gt;"UNRESOLVED",ISERROR(MATCH(UPPER(TRIM(CLEAN(SUBSTITUTE(F34,CHAR(160)," ")))),Start!$H$6:$H$22,0))),"","Decision evidence/basis missing; ")&amp;IF(AND(LEN(UPPER(TRIM(CLEAN(SUBSTITUTE(G34,CHAR(160)," ")))))&gt;0,LEFT(UPPER(TRIM(G34)),10)&lt;&gt;"UNRESOLVED",ISERROR(MATCH(UPPER(TRIM(CLEAN(SUBSTITUTE(G34,CHAR(160)," ")))),Start!$H$6:$H$22,0))),"","Date/transition basis missing; ")&amp;IF(AND(LEN(UPPER(TRIM(CLEAN(SUBSTITUTE(H34,CHAR(160)," ")))))&gt;0,LEFT(UPPER(TRIM(H34)),10)&lt;&gt;"UNRESOLVED",ISERROR(MATCH(UPPER(TRIM(CLEAN(SUBSTITUTE(H34,CHAR(160)," ")))),Start!$H$6:$H$22,0))),"","Method/evidence basis missing; ")&amp;IF(AND(LEN(UPPER(TRIM(CLEAN(SUBSTITUTE(I34,CHAR(160)," ")))))&gt;0,LEFT(UPPER(TRIM(I34)),10)&lt;&gt;"UNRESOLVED",ISERROR(MATCH(UPPER(TRIM(CLEAN(SUBSTITUTE(I34,CHAR(160)," ")))),Start!$H$6:$H$22,0))),"","Mapping or justified exclusion missing; ")&amp;IF(AND(LEN(UPPER(TRIM(CLEAN(SUBSTITUTE(J34,CHAR(160)," ")))))&gt;0,LEFT(UPPER(TRIM(J34)),10)&lt;&gt;"UNRESOLVED",ISERROR(MATCH(UPPER(TRIM(CLEAN(SUBSTITUTE(J34,CHAR(160)," ")))),Start!$H$6:$H$22,0))),"","Conclusion/evidence missing; ")&amp;IF(AND(LEN(UPPER(TRIM(CLEAN(SUBSTITUTE(K34,CHAR(160)," ")))))&gt;0,LEFT(UPPER(TRIM(K34)),10)&lt;&gt;"UNRESOLVED",ISERROR(MATCH(UPPER(TRIM(CLEAN(SUBSTITUTE(K34,CHAR(160)," ")))),Start!$H$6:$H$22,0))),"","Reviewer/date missing; ")&amp;"")),"Invalid status; use a listed value")</f>
        <v>Applicability unresolved; assign an owner and next action</v>
      </c>
    </row>
    <row r="35" ht="70" customHeight="1">
      <c r="A35" s="56" t="str">
        <v>PSC-1200.1(j)(1)</v>
      </c>
      <c r="B35" s="56" t="str">
        <v>PSC</v>
      </c>
      <c r="C35" s="61" t="str">
        <v>P01 | 1200.1(j)(1)</v>
      </c>
      <c r="D35" s="61"/>
      <c r="E35" s="61" t="str">
        <v>Unresolved</v>
      </c>
      <c r="F35" s="61"/>
      <c r="G35" s="61" t="inlineStr">
        <is>
          <t xml:space="preserve">General 180 day transition; verify exact provision and Q01/Q10</t>
        </is>
      </c>
      <c r="H35" s="61" t="inlineStr">
        <is>
          <t xml:space="preserve">Interpretation/administration. Obtain exact required method and evidence from the controlling text. Context and definition rows explain control requirements.</t>
        </is>
      </c>
      <c r="I35" s="61" t="str">
        <v>C01</v>
      </c>
      <c r="J35" s="61"/>
      <c r="K35" s="61"/>
      <c r="L35" s="61" t="str">
        <v>Confirm entity/system coverage, obtain the current controlling instrument and map every applicable part before conclusions.</v>
      </c>
      <c r="M35" s="63" t="str">
        <f>IF(OR(EXACT(E35,"Unresolved"),EXACT(E35,"Applicable"),EXACT(E35,"Excluded with basis"),EXACT(E35,"Context only")),IF(E35="Unresolved","Applicability unresolved; assign an owner and next action",IF(LEN(IF(AND(LEN(UPPER(TRIM(CLEAN(SUBSTITUTE(C35,CHAR(160)," ")))))&gt;0,LEFT(UPPER(TRIM(C35)),10)&lt;&gt;"UNRESOLVED",ISERROR(MATCH(UPPER(TRIM(CLEAN(SUBSTITUTE(C35,CHAR(160)," ")))),Start!$H$6:$H$22,0))),"","Exact clause/version missing; ")&amp;IF(AND(LEN(UPPER(TRIM(CLEAN(SUBSTITUTE(D35,CHAR(160)," ")))))&gt;0,LEFT(UPPER(TRIM(D35)),10)&lt;&gt;"UNRESOLVED",ISERROR(MATCH(UPPER(TRIM(CLEAN(SUBSTITUTE(D35,CHAR(160)," ")))),Start!$H$6:$H$22,0))),"","Entity/system/period missing; ")&amp;IF(AND(LEN(UPPER(TRIM(CLEAN(SUBSTITUTE(F35,CHAR(160)," ")))))&gt;0,LEFT(UPPER(TRIM(F35)),10)&lt;&gt;"UNRESOLVED",ISERROR(MATCH(UPPER(TRIM(CLEAN(SUBSTITUTE(F35,CHAR(160)," ")))),Start!$H$6:$H$22,0))),"","Decision evidence/basis missing; ")&amp;IF(AND(LEN(UPPER(TRIM(CLEAN(SUBSTITUTE(G35,CHAR(160)," ")))))&gt;0,LEFT(UPPER(TRIM(G35)),10)&lt;&gt;"UNRESOLVED",ISERROR(MATCH(UPPER(TRIM(CLEAN(SUBSTITUTE(G35,CHAR(160)," ")))),Start!$H$6:$H$22,0))),"","Date/transition basis missing; ")&amp;IF(AND(LEN(UPPER(TRIM(CLEAN(SUBSTITUTE(H35,CHAR(160)," ")))))&gt;0,LEFT(UPPER(TRIM(H35)),10)&lt;&gt;"UNRESOLVED",ISERROR(MATCH(UPPER(TRIM(CLEAN(SUBSTITUTE(H35,CHAR(160)," ")))),Start!$H$6:$H$22,0))),"","Method/evidence basis missing; ")&amp;IF(AND(LEN(UPPER(TRIM(CLEAN(SUBSTITUTE(I35,CHAR(160)," ")))))&gt;0,LEFT(UPPER(TRIM(I35)),10)&lt;&gt;"UNRESOLVED",ISERROR(MATCH(UPPER(TRIM(CLEAN(SUBSTITUTE(I35,CHAR(160)," ")))),Start!$H$6:$H$22,0))),"","Mapping or justified exclusion missing; ")&amp;IF(AND(LEN(UPPER(TRIM(CLEAN(SUBSTITUTE(J35,CHAR(160)," ")))))&gt;0,LEFT(UPPER(TRIM(J35)),10)&lt;&gt;"UNRESOLVED",ISERROR(MATCH(UPPER(TRIM(CLEAN(SUBSTITUTE(J35,CHAR(160)," ")))),Start!$H$6:$H$22,0))),"","Conclusion/evidence missing; ")&amp;IF(AND(LEN(UPPER(TRIM(CLEAN(SUBSTITUTE(K35,CHAR(160)," ")))))&gt;0,LEFT(UPPER(TRIM(K35)),10)&lt;&gt;"UNRESOLVED",ISERROR(MATCH(UPPER(TRIM(CLEAN(SUBSTITUTE(K35,CHAR(160)," ")))),Start!$H$6:$H$22,0))),"","Reviewer/date missing; ")&amp;"")=0,"Documentation recorded; review required",IF(AND(LEN(UPPER(TRIM(CLEAN(SUBSTITUTE(C35,CHAR(160)," ")))))&gt;0,LEFT(UPPER(TRIM(C35)),10)&lt;&gt;"UNRESOLVED",ISERROR(MATCH(UPPER(TRIM(CLEAN(SUBSTITUTE(C35,CHAR(160)," ")))),Start!$H$6:$H$22,0))),"","Exact clause/version missing; ")&amp;IF(AND(LEN(UPPER(TRIM(CLEAN(SUBSTITUTE(D35,CHAR(160)," ")))))&gt;0,LEFT(UPPER(TRIM(D35)),10)&lt;&gt;"UNRESOLVED",ISERROR(MATCH(UPPER(TRIM(CLEAN(SUBSTITUTE(D35,CHAR(160)," ")))),Start!$H$6:$H$22,0))),"","Entity/system/period missing; ")&amp;IF(AND(LEN(UPPER(TRIM(CLEAN(SUBSTITUTE(F35,CHAR(160)," ")))))&gt;0,LEFT(UPPER(TRIM(F35)),10)&lt;&gt;"UNRESOLVED",ISERROR(MATCH(UPPER(TRIM(CLEAN(SUBSTITUTE(F35,CHAR(160)," ")))),Start!$H$6:$H$22,0))),"","Decision evidence/basis missing; ")&amp;IF(AND(LEN(UPPER(TRIM(CLEAN(SUBSTITUTE(G35,CHAR(160)," ")))))&gt;0,LEFT(UPPER(TRIM(G35)),10)&lt;&gt;"UNRESOLVED",ISERROR(MATCH(UPPER(TRIM(CLEAN(SUBSTITUTE(G35,CHAR(160)," ")))),Start!$H$6:$H$22,0))),"","Date/transition basis missing; ")&amp;IF(AND(LEN(UPPER(TRIM(CLEAN(SUBSTITUTE(H35,CHAR(160)," ")))))&gt;0,LEFT(UPPER(TRIM(H35)),10)&lt;&gt;"UNRESOLVED",ISERROR(MATCH(UPPER(TRIM(CLEAN(SUBSTITUTE(H35,CHAR(160)," ")))),Start!$H$6:$H$22,0))),"","Method/evidence basis missing; ")&amp;IF(AND(LEN(UPPER(TRIM(CLEAN(SUBSTITUTE(I35,CHAR(160)," ")))))&gt;0,LEFT(UPPER(TRIM(I35)),10)&lt;&gt;"UNRESOLVED",ISERROR(MATCH(UPPER(TRIM(CLEAN(SUBSTITUTE(I35,CHAR(160)," ")))),Start!$H$6:$H$22,0))),"","Mapping or justified exclusion missing; ")&amp;IF(AND(LEN(UPPER(TRIM(CLEAN(SUBSTITUTE(J35,CHAR(160)," ")))))&gt;0,LEFT(UPPER(TRIM(J35)),10)&lt;&gt;"UNRESOLVED",ISERROR(MATCH(UPPER(TRIM(CLEAN(SUBSTITUTE(J35,CHAR(160)," ")))),Start!$H$6:$H$22,0))),"","Conclusion/evidence missing; ")&amp;IF(AND(LEN(UPPER(TRIM(CLEAN(SUBSTITUTE(K35,CHAR(160)," ")))))&gt;0,LEFT(UPPER(TRIM(K35)),10)&lt;&gt;"UNRESOLVED",ISERROR(MATCH(UPPER(TRIM(CLEAN(SUBSTITUTE(K35,CHAR(160)," ")))),Start!$H$6:$H$22,0))),"","Reviewer/date missing; ")&amp;"")),"Invalid status; use a listed value")</f>
        <v>Applicability unresolved; assign an owner and next action</v>
      </c>
    </row>
    <row r="36" ht="70" customHeight="1">
      <c r="A36" s="58" t="str">
        <v>PSC-1200.1(j)(2)</v>
      </c>
      <c r="B36" s="58" t="str">
        <v>PSC</v>
      </c>
      <c r="C36" s="61" t="str">
        <v>P01 | 1200.1(j)(2)</v>
      </c>
      <c r="D36" s="61"/>
      <c r="E36" s="61" t="str">
        <v>Unresolved</v>
      </c>
      <c r="F36" s="61"/>
      <c r="G36" s="61" t="inlineStr">
        <is>
          <t xml:space="preserve">General 180 day transition; verify exact provision and Q01/Q10</t>
        </is>
      </c>
      <c r="H36" s="61" t="inlineStr">
        <is>
          <t xml:space="preserve">Interpretation/administration. Obtain exact required method and evidence from the controlling text. Context and definition rows explain control requirements.</t>
        </is>
      </c>
      <c r="I36" s="61" t="str">
        <v>C01</v>
      </c>
      <c r="J36" s="61"/>
      <c r="K36" s="61"/>
      <c r="L36" s="61" t="str">
        <v>Confirm entity/system coverage, obtain the current controlling instrument and map every applicable part before conclusions.</v>
      </c>
      <c r="M36" s="63" t="str">
        <f>IF(OR(EXACT(E36,"Unresolved"),EXACT(E36,"Applicable"),EXACT(E36,"Excluded with basis"),EXACT(E36,"Context only")),IF(E36="Unresolved","Applicability unresolved; assign an owner and next action",IF(LEN(IF(AND(LEN(UPPER(TRIM(CLEAN(SUBSTITUTE(C36,CHAR(160)," ")))))&gt;0,LEFT(UPPER(TRIM(C36)),10)&lt;&gt;"UNRESOLVED",ISERROR(MATCH(UPPER(TRIM(CLEAN(SUBSTITUTE(C36,CHAR(160)," ")))),Start!$H$6:$H$22,0))),"","Exact clause/version missing; ")&amp;IF(AND(LEN(UPPER(TRIM(CLEAN(SUBSTITUTE(D36,CHAR(160)," ")))))&gt;0,LEFT(UPPER(TRIM(D36)),10)&lt;&gt;"UNRESOLVED",ISERROR(MATCH(UPPER(TRIM(CLEAN(SUBSTITUTE(D36,CHAR(160)," ")))),Start!$H$6:$H$22,0))),"","Entity/system/period missing; ")&amp;IF(AND(LEN(UPPER(TRIM(CLEAN(SUBSTITUTE(F36,CHAR(160)," ")))))&gt;0,LEFT(UPPER(TRIM(F36)),10)&lt;&gt;"UNRESOLVED",ISERROR(MATCH(UPPER(TRIM(CLEAN(SUBSTITUTE(F36,CHAR(160)," ")))),Start!$H$6:$H$22,0))),"","Decision evidence/basis missing; ")&amp;IF(AND(LEN(UPPER(TRIM(CLEAN(SUBSTITUTE(G36,CHAR(160)," ")))))&gt;0,LEFT(UPPER(TRIM(G36)),10)&lt;&gt;"UNRESOLVED",ISERROR(MATCH(UPPER(TRIM(CLEAN(SUBSTITUTE(G36,CHAR(160)," ")))),Start!$H$6:$H$22,0))),"","Date/transition basis missing; ")&amp;IF(AND(LEN(UPPER(TRIM(CLEAN(SUBSTITUTE(H36,CHAR(160)," ")))))&gt;0,LEFT(UPPER(TRIM(H36)),10)&lt;&gt;"UNRESOLVED",ISERROR(MATCH(UPPER(TRIM(CLEAN(SUBSTITUTE(H36,CHAR(160)," ")))),Start!$H$6:$H$22,0))),"","Method/evidence basis missing; ")&amp;IF(AND(LEN(UPPER(TRIM(CLEAN(SUBSTITUTE(I36,CHAR(160)," ")))))&gt;0,LEFT(UPPER(TRIM(I36)),10)&lt;&gt;"UNRESOLVED",ISERROR(MATCH(UPPER(TRIM(CLEAN(SUBSTITUTE(I36,CHAR(160)," ")))),Start!$H$6:$H$22,0))),"","Mapping or justified exclusion missing; ")&amp;IF(AND(LEN(UPPER(TRIM(CLEAN(SUBSTITUTE(J36,CHAR(160)," ")))))&gt;0,LEFT(UPPER(TRIM(J36)),10)&lt;&gt;"UNRESOLVED",ISERROR(MATCH(UPPER(TRIM(CLEAN(SUBSTITUTE(J36,CHAR(160)," ")))),Start!$H$6:$H$22,0))),"","Conclusion/evidence missing; ")&amp;IF(AND(LEN(UPPER(TRIM(CLEAN(SUBSTITUTE(K36,CHAR(160)," ")))))&gt;0,LEFT(UPPER(TRIM(K36)),10)&lt;&gt;"UNRESOLVED",ISERROR(MATCH(UPPER(TRIM(CLEAN(SUBSTITUTE(K36,CHAR(160)," ")))),Start!$H$6:$H$22,0))),"","Reviewer/date missing; ")&amp;"")=0,"Documentation recorded; review required",IF(AND(LEN(UPPER(TRIM(CLEAN(SUBSTITUTE(C36,CHAR(160)," ")))))&gt;0,LEFT(UPPER(TRIM(C36)),10)&lt;&gt;"UNRESOLVED",ISERROR(MATCH(UPPER(TRIM(CLEAN(SUBSTITUTE(C36,CHAR(160)," ")))),Start!$H$6:$H$22,0))),"","Exact clause/version missing; ")&amp;IF(AND(LEN(UPPER(TRIM(CLEAN(SUBSTITUTE(D36,CHAR(160)," ")))))&gt;0,LEFT(UPPER(TRIM(D36)),10)&lt;&gt;"UNRESOLVED",ISERROR(MATCH(UPPER(TRIM(CLEAN(SUBSTITUTE(D36,CHAR(160)," ")))),Start!$H$6:$H$22,0))),"","Entity/system/period missing; ")&amp;IF(AND(LEN(UPPER(TRIM(CLEAN(SUBSTITUTE(F36,CHAR(160)," ")))))&gt;0,LEFT(UPPER(TRIM(F36)),10)&lt;&gt;"UNRESOLVED",ISERROR(MATCH(UPPER(TRIM(CLEAN(SUBSTITUTE(F36,CHAR(160)," ")))),Start!$H$6:$H$22,0))),"","Decision evidence/basis missing; ")&amp;IF(AND(LEN(UPPER(TRIM(CLEAN(SUBSTITUTE(G36,CHAR(160)," ")))))&gt;0,LEFT(UPPER(TRIM(G36)),10)&lt;&gt;"UNRESOLVED",ISERROR(MATCH(UPPER(TRIM(CLEAN(SUBSTITUTE(G36,CHAR(160)," ")))),Start!$H$6:$H$22,0))),"","Date/transition basis missing; ")&amp;IF(AND(LEN(UPPER(TRIM(CLEAN(SUBSTITUTE(H36,CHAR(160)," ")))))&gt;0,LEFT(UPPER(TRIM(H36)),10)&lt;&gt;"UNRESOLVED",ISERROR(MATCH(UPPER(TRIM(CLEAN(SUBSTITUTE(H36,CHAR(160)," ")))),Start!$H$6:$H$22,0))),"","Method/evidence basis missing; ")&amp;IF(AND(LEN(UPPER(TRIM(CLEAN(SUBSTITUTE(I36,CHAR(160)," ")))))&gt;0,LEFT(UPPER(TRIM(I36)),10)&lt;&gt;"UNRESOLVED",ISERROR(MATCH(UPPER(TRIM(CLEAN(SUBSTITUTE(I36,CHAR(160)," ")))),Start!$H$6:$H$22,0))),"","Mapping or justified exclusion missing; ")&amp;IF(AND(LEN(UPPER(TRIM(CLEAN(SUBSTITUTE(J36,CHAR(160)," ")))))&gt;0,LEFT(UPPER(TRIM(J36)),10)&lt;&gt;"UNRESOLVED",ISERROR(MATCH(UPPER(TRIM(CLEAN(SUBSTITUTE(J36,CHAR(160)," ")))),Start!$H$6:$H$22,0))),"","Conclusion/evidence missing; ")&amp;IF(AND(LEN(UPPER(TRIM(CLEAN(SUBSTITUTE(K36,CHAR(160)," ")))))&gt;0,LEFT(UPPER(TRIM(K36)),10)&lt;&gt;"UNRESOLVED",ISERROR(MATCH(UPPER(TRIM(CLEAN(SUBSTITUTE(K36,CHAR(160)," ")))),Start!$H$6:$H$22,0))),"","Reviewer/date missing; ")&amp;"")),"Invalid status; use a listed value")</f>
        <v>Applicability unresolved; assign an owner and next action</v>
      </c>
    </row>
    <row r="37" ht="70" customHeight="1">
      <c r="A37" s="56" t="str">
        <v>PSC-1200.1(j)(3)</v>
      </c>
      <c r="B37" s="56" t="str">
        <v>PSC</v>
      </c>
      <c r="C37" s="61" t="str">
        <v>P01 | 1200.1(j)(3)</v>
      </c>
      <c r="D37" s="61"/>
      <c r="E37" s="61" t="str">
        <v>Unresolved</v>
      </c>
      <c r="F37" s="61"/>
      <c r="G37" s="61" t="inlineStr">
        <is>
          <t xml:space="preserve">General 180 day transition; verify exact provision and Q01/Q10</t>
        </is>
      </c>
      <c r="H37" s="61" t="inlineStr">
        <is>
          <t xml:space="preserve">Interpretation/administration. Obtain exact required method and evidence from the controlling text. Context and definition rows explain control requirements.</t>
        </is>
      </c>
      <c r="I37" s="61" t="str">
        <v>C01</v>
      </c>
      <c r="J37" s="61"/>
      <c r="K37" s="61"/>
      <c r="L37" s="61" t="str">
        <v>Confirm entity/system coverage, obtain the current controlling instrument and map every applicable part before conclusions.</v>
      </c>
      <c r="M37" s="63" t="str">
        <f>IF(OR(EXACT(E37,"Unresolved"),EXACT(E37,"Applicable"),EXACT(E37,"Excluded with basis"),EXACT(E37,"Context only")),IF(E37="Unresolved","Applicability unresolved; assign an owner and next action",IF(LEN(IF(AND(LEN(UPPER(TRIM(CLEAN(SUBSTITUTE(C37,CHAR(160)," ")))))&gt;0,LEFT(UPPER(TRIM(C37)),10)&lt;&gt;"UNRESOLVED",ISERROR(MATCH(UPPER(TRIM(CLEAN(SUBSTITUTE(C37,CHAR(160)," ")))),Start!$H$6:$H$22,0))),"","Exact clause/version missing; ")&amp;IF(AND(LEN(UPPER(TRIM(CLEAN(SUBSTITUTE(D37,CHAR(160)," ")))))&gt;0,LEFT(UPPER(TRIM(D37)),10)&lt;&gt;"UNRESOLVED",ISERROR(MATCH(UPPER(TRIM(CLEAN(SUBSTITUTE(D37,CHAR(160)," ")))),Start!$H$6:$H$22,0))),"","Entity/system/period missing; ")&amp;IF(AND(LEN(UPPER(TRIM(CLEAN(SUBSTITUTE(F37,CHAR(160)," ")))))&gt;0,LEFT(UPPER(TRIM(F37)),10)&lt;&gt;"UNRESOLVED",ISERROR(MATCH(UPPER(TRIM(CLEAN(SUBSTITUTE(F37,CHAR(160)," ")))),Start!$H$6:$H$22,0))),"","Decision evidence/basis missing; ")&amp;IF(AND(LEN(UPPER(TRIM(CLEAN(SUBSTITUTE(G37,CHAR(160)," ")))))&gt;0,LEFT(UPPER(TRIM(G37)),10)&lt;&gt;"UNRESOLVED",ISERROR(MATCH(UPPER(TRIM(CLEAN(SUBSTITUTE(G37,CHAR(160)," ")))),Start!$H$6:$H$22,0))),"","Date/transition basis missing; ")&amp;IF(AND(LEN(UPPER(TRIM(CLEAN(SUBSTITUTE(H37,CHAR(160)," ")))))&gt;0,LEFT(UPPER(TRIM(H37)),10)&lt;&gt;"UNRESOLVED",ISERROR(MATCH(UPPER(TRIM(CLEAN(SUBSTITUTE(H37,CHAR(160)," ")))),Start!$H$6:$H$22,0))),"","Method/evidence basis missing; ")&amp;IF(AND(LEN(UPPER(TRIM(CLEAN(SUBSTITUTE(I37,CHAR(160)," ")))))&gt;0,LEFT(UPPER(TRIM(I37)),10)&lt;&gt;"UNRESOLVED",ISERROR(MATCH(UPPER(TRIM(CLEAN(SUBSTITUTE(I37,CHAR(160)," ")))),Start!$H$6:$H$22,0))),"","Mapping or justified exclusion missing; ")&amp;IF(AND(LEN(UPPER(TRIM(CLEAN(SUBSTITUTE(J37,CHAR(160)," ")))))&gt;0,LEFT(UPPER(TRIM(J37)),10)&lt;&gt;"UNRESOLVED",ISERROR(MATCH(UPPER(TRIM(CLEAN(SUBSTITUTE(J37,CHAR(160)," ")))),Start!$H$6:$H$22,0))),"","Conclusion/evidence missing; ")&amp;IF(AND(LEN(UPPER(TRIM(CLEAN(SUBSTITUTE(K37,CHAR(160)," ")))))&gt;0,LEFT(UPPER(TRIM(K37)),10)&lt;&gt;"UNRESOLVED",ISERROR(MATCH(UPPER(TRIM(CLEAN(SUBSTITUTE(K37,CHAR(160)," ")))),Start!$H$6:$H$22,0))),"","Reviewer/date missing; ")&amp;"")=0,"Documentation recorded; review required",IF(AND(LEN(UPPER(TRIM(CLEAN(SUBSTITUTE(C37,CHAR(160)," ")))))&gt;0,LEFT(UPPER(TRIM(C37)),10)&lt;&gt;"UNRESOLVED",ISERROR(MATCH(UPPER(TRIM(CLEAN(SUBSTITUTE(C37,CHAR(160)," ")))),Start!$H$6:$H$22,0))),"","Exact clause/version missing; ")&amp;IF(AND(LEN(UPPER(TRIM(CLEAN(SUBSTITUTE(D37,CHAR(160)," ")))))&gt;0,LEFT(UPPER(TRIM(D37)),10)&lt;&gt;"UNRESOLVED",ISERROR(MATCH(UPPER(TRIM(CLEAN(SUBSTITUTE(D37,CHAR(160)," ")))),Start!$H$6:$H$22,0))),"","Entity/system/period missing; ")&amp;IF(AND(LEN(UPPER(TRIM(CLEAN(SUBSTITUTE(F37,CHAR(160)," ")))))&gt;0,LEFT(UPPER(TRIM(F37)),10)&lt;&gt;"UNRESOLVED",ISERROR(MATCH(UPPER(TRIM(CLEAN(SUBSTITUTE(F37,CHAR(160)," ")))),Start!$H$6:$H$22,0))),"","Decision evidence/basis missing; ")&amp;IF(AND(LEN(UPPER(TRIM(CLEAN(SUBSTITUTE(G37,CHAR(160)," ")))))&gt;0,LEFT(UPPER(TRIM(G37)),10)&lt;&gt;"UNRESOLVED",ISERROR(MATCH(UPPER(TRIM(CLEAN(SUBSTITUTE(G37,CHAR(160)," ")))),Start!$H$6:$H$22,0))),"","Date/transition basis missing; ")&amp;IF(AND(LEN(UPPER(TRIM(CLEAN(SUBSTITUTE(H37,CHAR(160)," ")))))&gt;0,LEFT(UPPER(TRIM(H37)),10)&lt;&gt;"UNRESOLVED",ISERROR(MATCH(UPPER(TRIM(CLEAN(SUBSTITUTE(H37,CHAR(160)," ")))),Start!$H$6:$H$22,0))),"","Method/evidence basis missing; ")&amp;IF(AND(LEN(UPPER(TRIM(CLEAN(SUBSTITUTE(I37,CHAR(160)," ")))))&gt;0,LEFT(UPPER(TRIM(I37)),10)&lt;&gt;"UNRESOLVED",ISERROR(MATCH(UPPER(TRIM(CLEAN(SUBSTITUTE(I37,CHAR(160)," ")))),Start!$H$6:$H$22,0))),"","Mapping or justified exclusion missing; ")&amp;IF(AND(LEN(UPPER(TRIM(CLEAN(SUBSTITUTE(J37,CHAR(160)," ")))))&gt;0,LEFT(UPPER(TRIM(J37)),10)&lt;&gt;"UNRESOLVED",ISERROR(MATCH(UPPER(TRIM(CLEAN(SUBSTITUTE(J37,CHAR(160)," ")))),Start!$H$6:$H$22,0))),"","Conclusion/evidence missing; ")&amp;IF(AND(LEN(UPPER(TRIM(CLEAN(SUBSTITUTE(K37,CHAR(160)," ")))))&gt;0,LEFT(UPPER(TRIM(K37)),10)&lt;&gt;"UNRESOLVED",ISERROR(MATCH(UPPER(TRIM(CLEAN(SUBSTITUTE(K37,CHAR(160)," ")))),Start!$H$6:$H$22,0))),"","Reviewer/date missing; ")&amp;"")),"Invalid status; use a listed value")</f>
        <v>Applicability unresolved; assign an owner and next action</v>
      </c>
    </row>
    <row r="38" ht="70" customHeight="1">
      <c r="A38" s="58" t="str">
        <v>PSC-1200.1(j)(4)</v>
      </c>
      <c r="B38" s="58" t="str">
        <v>PSC</v>
      </c>
      <c r="C38" s="61" t="str">
        <v>P01 | 1200.1(j)(4)</v>
      </c>
      <c r="D38" s="61"/>
      <c r="E38" s="61" t="str">
        <v>Unresolved</v>
      </c>
      <c r="F38" s="61"/>
      <c r="G38" s="61" t="inlineStr">
        <is>
          <t xml:space="preserve">General 180 day transition; verify exact provision and Q01/Q10</t>
        </is>
      </c>
      <c r="H38" s="61" t="inlineStr">
        <is>
          <t xml:space="preserve">Interpretation/administration. Obtain exact required method and evidence from the controlling text. Context and definition rows explain control requirements.</t>
        </is>
      </c>
      <c r="I38" s="61" t="str">
        <v>C01</v>
      </c>
      <c r="J38" s="61"/>
      <c r="K38" s="61"/>
      <c r="L38" s="61" t="str">
        <v>Confirm entity/system coverage, obtain the current controlling instrument and map every applicable part before conclusions.</v>
      </c>
      <c r="M38" s="63" t="str">
        <f>IF(OR(EXACT(E38,"Unresolved"),EXACT(E38,"Applicable"),EXACT(E38,"Excluded with basis"),EXACT(E38,"Context only")),IF(E38="Unresolved","Applicability unresolved; assign an owner and next action",IF(LEN(IF(AND(LEN(UPPER(TRIM(CLEAN(SUBSTITUTE(C38,CHAR(160)," ")))))&gt;0,LEFT(UPPER(TRIM(C38)),10)&lt;&gt;"UNRESOLVED",ISERROR(MATCH(UPPER(TRIM(CLEAN(SUBSTITUTE(C38,CHAR(160)," ")))),Start!$H$6:$H$22,0))),"","Exact clause/version missing; ")&amp;IF(AND(LEN(UPPER(TRIM(CLEAN(SUBSTITUTE(D38,CHAR(160)," ")))))&gt;0,LEFT(UPPER(TRIM(D38)),10)&lt;&gt;"UNRESOLVED",ISERROR(MATCH(UPPER(TRIM(CLEAN(SUBSTITUTE(D38,CHAR(160)," ")))),Start!$H$6:$H$22,0))),"","Entity/system/period missing; ")&amp;IF(AND(LEN(UPPER(TRIM(CLEAN(SUBSTITUTE(F38,CHAR(160)," ")))))&gt;0,LEFT(UPPER(TRIM(F38)),10)&lt;&gt;"UNRESOLVED",ISERROR(MATCH(UPPER(TRIM(CLEAN(SUBSTITUTE(F38,CHAR(160)," ")))),Start!$H$6:$H$22,0))),"","Decision evidence/basis missing; ")&amp;IF(AND(LEN(UPPER(TRIM(CLEAN(SUBSTITUTE(G38,CHAR(160)," ")))))&gt;0,LEFT(UPPER(TRIM(G38)),10)&lt;&gt;"UNRESOLVED",ISERROR(MATCH(UPPER(TRIM(CLEAN(SUBSTITUTE(G38,CHAR(160)," ")))),Start!$H$6:$H$22,0))),"","Date/transition basis missing; ")&amp;IF(AND(LEN(UPPER(TRIM(CLEAN(SUBSTITUTE(H38,CHAR(160)," ")))))&gt;0,LEFT(UPPER(TRIM(H38)),10)&lt;&gt;"UNRESOLVED",ISERROR(MATCH(UPPER(TRIM(CLEAN(SUBSTITUTE(H38,CHAR(160)," ")))),Start!$H$6:$H$22,0))),"","Method/evidence basis missing; ")&amp;IF(AND(LEN(UPPER(TRIM(CLEAN(SUBSTITUTE(I38,CHAR(160)," ")))))&gt;0,LEFT(UPPER(TRIM(I38)),10)&lt;&gt;"UNRESOLVED",ISERROR(MATCH(UPPER(TRIM(CLEAN(SUBSTITUTE(I38,CHAR(160)," ")))),Start!$H$6:$H$22,0))),"","Mapping or justified exclusion missing; ")&amp;IF(AND(LEN(UPPER(TRIM(CLEAN(SUBSTITUTE(J38,CHAR(160)," ")))))&gt;0,LEFT(UPPER(TRIM(J38)),10)&lt;&gt;"UNRESOLVED",ISERROR(MATCH(UPPER(TRIM(CLEAN(SUBSTITUTE(J38,CHAR(160)," ")))),Start!$H$6:$H$22,0))),"","Conclusion/evidence missing; ")&amp;IF(AND(LEN(UPPER(TRIM(CLEAN(SUBSTITUTE(K38,CHAR(160)," ")))))&gt;0,LEFT(UPPER(TRIM(K38)),10)&lt;&gt;"UNRESOLVED",ISERROR(MATCH(UPPER(TRIM(CLEAN(SUBSTITUTE(K38,CHAR(160)," ")))),Start!$H$6:$H$22,0))),"","Reviewer/date missing; ")&amp;"")=0,"Documentation recorded; review required",IF(AND(LEN(UPPER(TRIM(CLEAN(SUBSTITUTE(C38,CHAR(160)," ")))))&gt;0,LEFT(UPPER(TRIM(C38)),10)&lt;&gt;"UNRESOLVED",ISERROR(MATCH(UPPER(TRIM(CLEAN(SUBSTITUTE(C38,CHAR(160)," ")))),Start!$H$6:$H$22,0))),"","Exact clause/version missing; ")&amp;IF(AND(LEN(UPPER(TRIM(CLEAN(SUBSTITUTE(D38,CHAR(160)," ")))))&gt;0,LEFT(UPPER(TRIM(D38)),10)&lt;&gt;"UNRESOLVED",ISERROR(MATCH(UPPER(TRIM(CLEAN(SUBSTITUTE(D38,CHAR(160)," ")))),Start!$H$6:$H$22,0))),"","Entity/system/period missing; ")&amp;IF(AND(LEN(UPPER(TRIM(CLEAN(SUBSTITUTE(F38,CHAR(160)," ")))))&gt;0,LEFT(UPPER(TRIM(F38)),10)&lt;&gt;"UNRESOLVED",ISERROR(MATCH(UPPER(TRIM(CLEAN(SUBSTITUTE(F38,CHAR(160)," ")))),Start!$H$6:$H$22,0))),"","Decision evidence/basis missing; ")&amp;IF(AND(LEN(UPPER(TRIM(CLEAN(SUBSTITUTE(G38,CHAR(160)," ")))))&gt;0,LEFT(UPPER(TRIM(G38)),10)&lt;&gt;"UNRESOLVED",ISERROR(MATCH(UPPER(TRIM(CLEAN(SUBSTITUTE(G38,CHAR(160)," ")))),Start!$H$6:$H$22,0))),"","Date/transition basis missing; ")&amp;IF(AND(LEN(UPPER(TRIM(CLEAN(SUBSTITUTE(H38,CHAR(160)," ")))))&gt;0,LEFT(UPPER(TRIM(H38)),10)&lt;&gt;"UNRESOLVED",ISERROR(MATCH(UPPER(TRIM(CLEAN(SUBSTITUTE(H38,CHAR(160)," ")))),Start!$H$6:$H$22,0))),"","Method/evidence basis missing; ")&amp;IF(AND(LEN(UPPER(TRIM(CLEAN(SUBSTITUTE(I38,CHAR(160)," ")))))&gt;0,LEFT(UPPER(TRIM(I38)),10)&lt;&gt;"UNRESOLVED",ISERROR(MATCH(UPPER(TRIM(CLEAN(SUBSTITUTE(I38,CHAR(160)," ")))),Start!$H$6:$H$22,0))),"","Mapping or justified exclusion missing; ")&amp;IF(AND(LEN(UPPER(TRIM(CLEAN(SUBSTITUTE(J38,CHAR(160)," ")))))&gt;0,LEFT(UPPER(TRIM(J38)),10)&lt;&gt;"UNRESOLVED",ISERROR(MATCH(UPPER(TRIM(CLEAN(SUBSTITUTE(J38,CHAR(160)," ")))),Start!$H$6:$H$22,0))),"","Conclusion/evidence missing; ")&amp;IF(AND(LEN(UPPER(TRIM(CLEAN(SUBSTITUTE(K38,CHAR(160)," ")))))&gt;0,LEFT(UPPER(TRIM(K38)),10)&lt;&gt;"UNRESOLVED",ISERROR(MATCH(UPPER(TRIM(CLEAN(SUBSTITUTE(K38,CHAR(160)," ")))),Start!$H$6:$H$22,0))),"","Reviewer/date missing; ")&amp;"")),"Invalid status; use a listed value")</f>
        <v>Applicability unresolved; assign an owner and next action</v>
      </c>
    </row>
    <row r="39" ht="70" customHeight="1">
      <c r="A39" s="56" t="str">
        <v>PSC-1200.1(j)(5)</v>
      </c>
      <c r="B39" s="56" t="str">
        <v>PSC</v>
      </c>
      <c r="C39" s="61" t="str">
        <v>P01 | 1200.1(j)(5)</v>
      </c>
      <c r="D39" s="61"/>
      <c r="E39" s="61" t="str">
        <v>Unresolved</v>
      </c>
      <c r="F39" s="61"/>
      <c r="G39" s="61" t="inlineStr">
        <is>
          <t xml:space="preserve">General 180 day transition; verify exact provision and Q01/Q10</t>
        </is>
      </c>
      <c r="H39" s="61" t="inlineStr">
        <is>
          <t xml:space="preserve">Interpretation/administration. Obtain exact required method and evidence from the controlling text. Context and definition rows explain control requirements.</t>
        </is>
      </c>
      <c r="I39" s="61" t="str">
        <v>C01</v>
      </c>
      <c r="J39" s="61"/>
      <c r="K39" s="61"/>
      <c r="L39" s="61" t="str">
        <v>Confirm entity/system coverage, obtain the current controlling instrument and map every applicable part before conclusions.</v>
      </c>
      <c r="M39" s="63" t="str">
        <f>IF(OR(EXACT(E39,"Unresolved"),EXACT(E39,"Applicable"),EXACT(E39,"Excluded with basis"),EXACT(E39,"Context only")),IF(E39="Unresolved","Applicability unresolved; assign an owner and next action",IF(LEN(IF(AND(LEN(UPPER(TRIM(CLEAN(SUBSTITUTE(C39,CHAR(160)," ")))))&gt;0,LEFT(UPPER(TRIM(C39)),10)&lt;&gt;"UNRESOLVED",ISERROR(MATCH(UPPER(TRIM(CLEAN(SUBSTITUTE(C39,CHAR(160)," ")))),Start!$H$6:$H$22,0))),"","Exact clause/version missing; ")&amp;IF(AND(LEN(UPPER(TRIM(CLEAN(SUBSTITUTE(D39,CHAR(160)," ")))))&gt;0,LEFT(UPPER(TRIM(D39)),10)&lt;&gt;"UNRESOLVED",ISERROR(MATCH(UPPER(TRIM(CLEAN(SUBSTITUTE(D39,CHAR(160)," ")))),Start!$H$6:$H$22,0))),"","Entity/system/period missing; ")&amp;IF(AND(LEN(UPPER(TRIM(CLEAN(SUBSTITUTE(F39,CHAR(160)," ")))))&gt;0,LEFT(UPPER(TRIM(F39)),10)&lt;&gt;"UNRESOLVED",ISERROR(MATCH(UPPER(TRIM(CLEAN(SUBSTITUTE(F39,CHAR(160)," ")))),Start!$H$6:$H$22,0))),"","Decision evidence/basis missing; ")&amp;IF(AND(LEN(UPPER(TRIM(CLEAN(SUBSTITUTE(G39,CHAR(160)," ")))))&gt;0,LEFT(UPPER(TRIM(G39)),10)&lt;&gt;"UNRESOLVED",ISERROR(MATCH(UPPER(TRIM(CLEAN(SUBSTITUTE(G39,CHAR(160)," ")))),Start!$H$6:$H$22,0))),"","Date/transition basis missing; ")&amp;IF(AND(LEN(UPPER(TRIM(CLEAN(SUBSTITUTE(H39,CHAR(160)," ")))))&gt;0,LEFT(UPPER(TRIM(H39)),10)&lt;&gt;"UNRESOLVED",ISERROR(MATCH(UPPER(TRIM(CLEAN(SUBSTITUTE(H39,CHAR(160)," ")))),Start!$H$6:$H$22,0))),"","Method/evidence basis missing; ")&amp;IF(AND(LEN(UPPER(TRIM(CLEAN(SUBSTITUTE(I39,CHAR(160)," ")))))&gt;0,LEFT(UPPER(TRIM(I39)),10)&lt;&gt;"UNRESOLVED",ISERROR(MATCH(UPPER(TRIM(CLEAN(SUBSTITUTE(I39,CHAR(160)," ")))),Start!$H$6:$H$22,0))),"","Mapping or justified exclusion missing; ")&amp;IF(AND(LEN(UPPER(TRIM(CLEAN(SUBSTITUTE(J39,CHAR(160)," ")))))&gt;0,LEFT(UPPER(TRIM(J39)),10)&lt;&gt;"UNRESOLVED",ISERROR(MATCH(UPPER(TRIM(CLEAN(SUBSTITUTE(J39,CHAR(160)," ")))),Start!$H$6:$H$22,0))),"","Conclusion/evidence missing; ")&amp;IF(AND(LEN(UPPER(TRIM(CLEAN(SUBSTITUTE(K39,CHAR(160)," ")))))&gt;0,LEFT(UPPER(TRIM(K39)),10)&lt;&gt;"UNRESOLVED",ISERROR(MATCH(UPPER(TRIM(CLEAN(SUBSTITUTE(K39,CHAR(160)," ")))),Start!$H$6:$H$22,0))),"","Reviewer/date missing; ")&amp;"")=0,"Documentation recorded; review required",IF(AND(LEN(UPPER(TRIM(CLEAN(SUBSTITUTE(C39,CHAR(160)," ")))))&gt;0,LEFT(UPPER(TRIM(C39)),10)&lt;&gt;"UNRESOLVED",ISERROR(MATCH(UPPER(TRIM(CLEAN(SUBSTITUTE(C39,CHAR(160)," ")))),Start!$H$6:$H$22,0))),"","Exact clause/version missing; ")&amp;IF(AND(LEN(UPPER(TRIM(CLEAN(SUBSTITUTE(D39,CHAR(160)," ")))))&gt;0,LEFT(UPPER(TRIM(D39)),10)&lt;&gt;"UNRESOLVED",ISERROR(MATCH(UPPER(TRIM(CLEAN(SUBSTITUTE(D39,CHAR(160)," ")))),Start!$H$6:$H$22,0))),"","Entity/system/period missing; ")&amp;IF(AND(LEN(UPPER(TRIM(CLEAN(SUBSTITUTE(F39,CHAR(160)," ")))))&gt;0,LEFT(UPPER(TRIM(F39)),10)&lt;&gt;"UNRESOLVED",ISERROR(MATCH(UPPER(TRIM(CLEAN(SUBSTITUTE(F39,CHAR(160)," ")))),Start!$H$6:$H$22,0))),"","Decision evidence/basis missing; ")&amp;IF(AND(LEN(UPPER(TRIM(CLEAN(SUBSTITUTE(G39,CHAR(160)," ")))))&gt;0,LEFT(UPPER(TRIM(G39)),10)&lt;&gt;"UNRESOLVED",ISERROR(MATCH(UPPER(TRIM(CLEAN(SUBSTITUTE(G39,CHAR(160)," ")))),Start!$H$6:$H$22,0))),"","Date/transition basis missing; ")&amp;IF(AND(LEN(UPPER(TRIM(CLEAN(SUBSTITUTE(H39,CHAR(160)," ")))))&gt;0,LEFT(UPPER(TRIM(H39)),10)&lt;&gt;"UNRESOLVED",ISERROR(MATCH(UPPER(TRIM(CLEAN(SUBSTITUTE(H39,CHAR(160)," ")))),Start!$H$6:$H$22,0))),"","Method/evidence basis missing; ")&amp;IF(AND(LEN(UPPER(TRIM(CLEAN(SUBSTITUTE(I39,CHAR(160)," ")))))&gt;0,LEFT(UPPER(TRIM(I39)),10)&lt;&gt;"UNRESOLVED",ISERROR(MATCH(UPPER(TRIM(CLEAN(SUBSTITUTE(I39,CHAR(160)," ")))),Start!$H$6:$H$22,0))),"","Mapping or justified exclusion missing; ")&amp;IF(AND(LEN(UPPER(TRIM(CLEAN(SUBSTITUTE(J39,CHAR(160)," ")))))&gt;0,LEFT(UPPER(TRIM(J39)),10)&lt;&gt;"UNRESOLVED",ISERROR(MATCH(UPPER(TRIM(CLEAN(SUBSTITUTE(J39,CHAR(160)," ")))),Start!$H$6:$H$22,0))),"","Conclusion/evidence missing; ")&amp;IF(AND(LEN(UPPER(TRIM(CLEAN(SUBSTITUTE(K39,CHAR(160)," ")))))&gt;0,LEFT(UPPER(TRIM(K39)),10)&lt;&gt;"UNRESOLVED",ISERROR(MATCH(UPPER(TRIM(CLEAN(SUBSTITUTE(K39,CHAR(160)," ")))),Start!$H$6:$H$22,0))),"","Reviewer/date missing; ")&amp;"")),"Invalid status; use a listed value")</f>
        <v>Applicability unresolved; assign an owner and next action</v>
      </c>
    </row>
    <row r="40" ht="70" customHeight="1">
      <c r="A40" s="58" t="str">
        <v>PSC-1200.1(k)</v>
      </c>
      <c r="B40" s="58" t="str">
        <v>PSC</v>
      </c>
      <c r="C40" s="61" t="str">
        <v>P01 | 1200.1(k)</v>
      </c>
      <c r="D40" s="61"/>
      <c r="E40" s="61" t="str">
        <v>Unresolved</v>
      </c>
      <c r="F40" s="61"/>
      <c r="G40" s="61" t="inlineStr">
        <is>
          <t xml:space="preserve">General 180 day transition; verify exact provision and Q01/Q10</t>
        </is>
      </c>
      <c r="H40" s="61" t="inlineStr">
        <is>
          <t xml:space="preserve">Interpretation/administration. Obtain exact required method and evidence from the controlling text. Context and definition rows explain control requirements.</t>
        </is>
      </c>
      <c r="I40" s="61" t="str">
        <v>C01</v>
      </c>
      <c r="J40" s="61"/>
      <c r="K40" s="61"/>
      <c r="L40" s="61" t="str">
        <v>Confirm entity/system coverage, obtain the current controlling instrument and map every applicable part before conclusions.</v>
      </c>
      <c r="M40" s="63" t="str">
        <f>IF(OR(EXACT(E40,"Unresolved"),EXACT(E40,"Applicable"),EXACT(E40,"Excluded with basis"),EXACT(E40,"Context only")),IF(E40="Unresolved","Applicability unresolved; assign an owner and next action",IF(LEN(IF(AND(LEN(UPPER(TRIM(CLEAN(SUBSTITUTE(C40,CHAR(160)," ")))))&gt;0,LEFT(UPPER(TRIM(C40)),10)&lt;&gt;"UNRESOLVED",ISERROR(MATCH(UPPER(TRIM(CLEAN(SUBSTITUTE(C40,CHAR(160)," ")))),Start!$H$6:$H$22,0))),"","Exact clause/version missing; ")&amp;IF(AND(LEN(UPPER(TRIM(CLEAN(SUBSTITUTE(D40,CHAR(160)," ")))))&gt;0,LEFT(UPPER(TRIM(D40)),10)&lt;&gt;"UNRESOLVED",ISERROR(MATCH(UPPER(TRIM(CLEAN(SUBSTITUTE(D40,CHAR(160)," ")))),Start!$H$6:$H$22,0))),"","Entity/system/period missing; ")&amp;IF(AND(LEN(UPPER(TRIM(CLEAN(SUBSTITUTE(F40,CHAR(160)," ")))))&gt;0,LEFT(UPPER(TRIM(F40)),10)&lt;&gt;"UNRESOLVED",ISERROR(MATCH(UPPER(TRIM(CLEAN(SUBSTITUTE(F40,CHAR(160)," ")))),Start!$H$6:$H$22,0))),"","Decision evidence/basis missing; ")&amp;IF(AND(LEN(UPPER(TRIM(CLEAN(SUBSTITUTE(G40,CHAR(160)," ")))))&gt;0,LEFT(UPPER(TRIM(G40)),10)&lt;&gt;"UNRESOLVED",ISERROR(MATCH(UPPER(TRIM(CLEAN(SUBSTITUTE(G40,CHAR(160)," ")))),Start!$H$6:$H$22,0))),"","Date/transition basis missing; ")&amp;IF(AND(LEN(UPPER(TRIM(CLEAN(SUBSTITUTE(H40,CHAR(160)," ")))))&gt;0,LEFT(UPPER(TRIM(H40)),10)&lt;&gt;"UNRESOLVED",ISERROR(MATCH(UPPER(TRIM(CLEAN(SUBSTITUTE(H40,CHAR(160)," ")))),Start!$H$6:$H$22,0))),"","Method/evidence basis missing; ")&amp;IF(AND(LEN(UPPER(TRIM(CLEAN(SUBSTITUTE(I40,CHAR(160)," ")))))&gt;0,LEFT(UPPER(TRIM(I40)),10)&lt;&gt;"UNRESOLVED",ISERROR(MATCH(UPPER(TRIM(CLEAN(SUBSTITUTE(I40,CHAR(160)," ")))),Start!$H$6:$H$22,0))),"","Mapping or justified exclusion missing; ")&amp;IF(AND(LEN(UPPER(TRIM(CLEAN(SUBSTITUTE(J40,CHAR(160)," ")))))&gt;0,LEFT(UPPER(TRIM(J40)),10)&lt;&gt;"UNRESOLVED",ISERROR(MATCH(UPPER(TRIM(CLEAN(SUBSTITUTE(J40,CHAR(160)," ")))),Start!$H$6:$H$22,0))),"","Conclusion/evidence missing; ")&amp;IF(AND(LEN(UPPER(TRIM(CLEAN(SUBSTITUTE(K40,CHAR(160)," ")))))&gt;0,LEFT(UPPER(TRIM(K40)),10)&lt;&gt;"UNRESOLVED",ISERROR(MATCH(UPPER(TRIM(CLEAN(SUBSTITUTE(K40,CHAR(160)," ")))),Start!$H$6:$H$22,0))),"","Reviewer/date missing; ")&amp;"")=0,"Documentation recorded; review required",IF(AND(LEN(UPPER(TRIM(CLEAN(SUBSTITUTE(C40,CHAR(160)," ")))))&gt;0,LEFT(UPPER(TRIM(C40)),10)&lt;&gt;"UNRESOLVED",ISERROR(MATCH(UPPER(TRIM(CLEAN(SUBSTITUTE(C40,CHAR(160)," ")))),Start!$H$6:$H$22,0))),"","Exact clause/version missing; ")&amp;IF(AND(LEN(UPPER(TRIM(CLEAN(SUBSTITUTE(D40,CHAR(160)," ")))))&gt;0,LEFT(UPPER(TRIM(D40)),10)&lt;&gt;"UNRESOLVED",ISERROR(MATCH(UPPER(TRIM(CLEAN(SUBSTITUTE(D40,CHAR(160)," ")))),Start!$H$6:$H$22,0))),"","Entity/system/period missing; ")&amp;IF(AND(LEN(UPPER(TRIM(CLEAN(SUBSTITUTE(F40,CHAR(160)," ")))))&gt;0,LEFT(UPPER(TRIM(F40)),10)&lt;&gt;"UNRESOLVED",ISERROR(MATCH(UPPER(TRIM(CLEAN(SUBSTITUTE(F40,CHAR(160)," ")))),Start!$H$6:$H$22,0))),"","Decision evidence/basis missing; ")&amp;IF(AND(LEN(UPPER(TRIM(CLEAN(SUBSTITUTE(G40,CHAR(160)," ")))))&gt;0,LEFT(UPPER(TRIM(G40)),10)&lt;&gt;"UNRESOLVED",ISERROR(MATCH(UPPER(TRIM(CLEAN(SUBSTITUTE(G40,CHAR(160)," ")))),Start!$H$6:$H$22,0))),"","Date/transition basis missing; ")&amp;IF(AND(LEN(UPPER(TRIM(CLEAN(SUBSTITUTE(H40,CHAR(160)," ")))))&gt;0,LEFT(UPPER(TRIM(H40)),10)&lt;&gt;"UNRESOLVED",ISERROR(MATCH(UPPER(TRIM(CLEAN(SUBSTITUTE(H40,CHAR(160)," ")))),Start!$H$6:$H$22,0))),"","Method/evidence basis missing; ")&amp;IF(AND(LEN(UPPER(TRIM(CLEAN(SUBSTITUTE(I40,CHAR(160)," ")))))&gt;0,LEFT(UPPER(TRIM(I40)),10)&lt;&gt;"UNRESOLVED",ISERROR(MATCH(UPPER(TRIM(CLEAN(SUBSTITUTE(I40,CHAR(160)," ")))),Start!$H$6:$H$22,0))),"","Mapping or justified exclusion missing; ")&amp;IF(AND(LEN(UPPER(TRIM(CLEAN(SUBSTITUTE(J40,CHAR(160)," ")))))&gt;0,LEFT(UPPER(TRIM(J40)),10)&lt;&gt;"UNRESOLVED",ISERROR(MATCH(UPPER(TRIM(CLEAN(SUBSTITUTE(J40,CHAR(160)," ")))),Start!$H$6:$H$22,0))),"","Conclusion/evidence missing; ")&amp;IF(AND(LEN(UPPER(TRIM(CLEAN(SUBSTITUTE(K40,CHAR(160)," ")))))&gt;0,LEFT(UPPER(TRIM(K40)),10)&lt;&gt;"UNRESOLVED",ISERROR(MATCH(UPPER(TRIM(CLEAN(SUBSTITUTE(K40,CHAR(160)," ")))),Start!$H$6:$H$22,0))),"","Reviewer/date missing; ")&amp;"")),"Invalid status; use a listed value")</f>
        <v>Applicability unresolved; assign an owner and next action</v>
      </c>
    </row>
    <row r="41" ht="70" customHeight="1">
      <c r="A41" s="56" t="str">
        <v>PSC-1200.1(l)</v>
      </c>
      <c r="B41" s="56" t="str">
        <v>PSC</v>
      </c>
      <c r="C41" s="61" t="str">
        <v>P01 | 1200.1(l)</v>
      </c>
      <c r="D41" s="61"/>
      <c r="E41" s="61" t="str">
        <v>Unresolved</v>
      </c>
      <c r="F41" s="61"/>
      <c r="G41" s="61" t="inlineStr">
        <is>
          <t xml:space="preserve">General 180 day transition; verify exact provision and Q01/Q10</t>
        </is>
      </c>
      <c r="H41" s="61" t="inlineStr">
        <is>
          <t xml:space="preserve">Interpretation/administration. Obtain exact required method and evidence from the controlling text. Context and definition rows explain control requirements.</t>
        </is>
      </c>
      <c r="I41" s="61" t="str">
        <v>C01</v>
      </c>
      <c r="J41" s="61"/>
      <c r="K41" s="61"/>
      <c r="L41" s="61" t="str">
        <v>Confirm entity/system coverage, obtain the current controlling instrument and map every applicable part before conclusions.</v>
      </c>
      <c r="M41" s="63" t="str">
        <f>IF(OR(EXACT(E41,"Unresolved"),EXACT(E41,"Applicable"),EXACT(E41,"Excluded with basis"),EXACT(E41,"Context only")),IF(E41="Unresolved","Applicability unresolved; assign an owner and next action",IF(LEN(IF(AND(LEN(UPPER(TRIM(CLEAN(SUBSTITUTE(C41,CHAR(160)," ")))))&gt;0,LEFT(UPPER(TRIM(C41)),10)&lt;&gt;"UNRESOLVED",ISERROR(MATCH(UPPER(TRIM(CLEAN(SUBSTITUTE(C41,CHAR(160)," ")))),Start!$H$6:$H$22,0))),"","Exact clause/version missing; ")&amp;IF(AND(LEN(UPPER(TRIM(CLEAN(SUBSTITUTE(D41,CHAR(160)," ")))))&gt;0,LEFT(UPPER(TRIM(D41)),10)&lt;&gt;"UNRESOLVED",ISERROR(MATCH(UPPER(TRIM(CLEAN(SUBSTITUTE(D41,CHAR(160)," ")))),Start!$H$6:$H$22,0))),"","Entity/system/period missing; ")&amp;IF(AND(LEN(UPPER(TRIM(CLEAN(SUBSTITUTE(F41,CHAR(160)," ")))))&gt;0,LEFT(UPPER(TRIM(F41)),10)&lt;&gt;"UNRESOLVED",ISERROR(MATCH(UPPER(TRIM(CLEAN(SUBSTITUTE(F41,CHAR(160)," ")))),Start!$H$6:$H$22,0))),"","Decision evidence/basis missing; ")&amp;IF(AND(LEN(UPPER(TRIM(CLEAN(SUBSTITUTE(G41,CHAR(160)," ")))))&gt;0,LEFT(UPPER(TRIM(G41)),10)&lt;&gt;"UNRESOLVED",ISERROR(MATCH(UPPER(TRIM(CLEAN(SUBSTITUTE(G41,CHAR(160)," ")))),Start!$H$6:$H$22,0))),"","Date/transition basis missing; ")&amp;IF(AND(LEN(UPPER(TRIM(CLEAN(SUBSTITUTE(H41,CHAR(160)," ")))))&gt;0,LEFT(UPPER(TRIM(H41)),10)&lt;&gt;"UNRESOLVED",ISERROR(MATCH(UPPER(TRIM(CLEAN(SUBSTITUTE(H41,CHAR(160)," ")))),Start!$H$6:$H$22,0))),"","Method/evidence basis missing; ")&amp;IF(AND(LEN(UPPER(TRIM(CLEAN(SUBSTITUTE(I41,CHAR(160)," ")))))&gt;0,LEFT(UPPER(TRIM(I41)),10)&lt;&gt;"UNRESOLVED",ISERROR(MATCH(UPPER(TRIM(CLEAN(SUBSTITUTE(I41,CHAR(160)," ")))),Start!$H$6:$H$22,0))),"","Mapping or justified exclusion missing; ")&amp;IF(AND(LEN(UPPER(TRIM(CLEAN(SUBSTITUTE(J41,CHAR(160)," ")))))&gt;0,LEFT(UPPER(TRIM(J41)),10)&lt;&gt;"UNRESOLVED",ISERROR(MATCH(UPPER(TRIM(CLEAN(SUBSTITUTE(J41,CHAR(160)," ")))),Start!$H$6:$H$22,0))),"","Conclusion/evidence missing; ")&amp;IF(AND(LEN(UPPER(TRIM(CLEAN(SUBSTITUTE(K41,CHAR(160)," ")))))&gt;0,LEFT(UPPER(TRIM(K41)),10)&lt;&gt;"UNRESOLVED",ISERROR(MATCH(UPPER(TRIM(CLEAN(SUBSTITUTE(K41,CHAR(160)," ")))),Start!$H$6:$H$22,0))),"","Reviewer/date missing; ")&amp;"")=0,"Documentation recorded; review required",IF(AND(LEN(UPPER(TRIM(CLEAN(SUBSTITUTE(C41,CHAR(160)," ")))))&gt;0,LEFT(UPPER(TRIM(C41)),10)&lt;&gt;"UNRESOLVED",ISERROR(MATCH(UPPER(TRIM(CLEAN(SUBSTITUTE(C41,CHAR(160)," ")))),Start!$H$6:$H$22,0))),"","Exact clause/version missing; ")&amp;IF(AND(LEN(UPPER(TRIM(CLEAN(SUBSTITUTE(D41,CHAR(160)," ")))))&gt;0,LEFT(UPPER(TRIM(D41)),10)&lt;&gt;"UNRESOLVED",ISERROR(MATCH(UPPER(TRIM(CLEAN(SUBSTITUTE(D41,CHAR(160)," ")))),Start!$H$6:$H$22,0))),"","Entity/system/period missing; ")&amp;IF(AND(LEN(UPPER(TRIM(CLEAN(SUBSTITUTE(F41,CHAR(160)," ")))))&gt;0,LEFT(UPPER(TRIM(F41)),10)&lt;&gt;"UNRESOLVED",ISERROR(MATCH(UPPER(TRIM(CLEAN(SUBSTITUTE(F41,CHAR(160)," ")))),Start!$H$6:$H$22,0))),"","Decision evidence/basis missing; ")&amp;IF(AND(LEN(UPPER(TRIM(CLEAN(SUBSTITUTE(G41,CHAR(160)," ")))))&gt;0,LEFT(UPPER(TRIM(G41)),10)&lt;&gt;"UNRESOLVED",ISERROR(MATCH(UPPER(TRIM(CLEAN(SUBSTITUTE(G41,CHAR(160)," ")))),Start!$H$6:$H$22,0))),"","Date/transition basis missing; ")&amp;IF(AND(LEN(UPPER(TRIM(CLEAN(SUBSTITUTE(H41,CHAR(160)," ")))))&gt;0,LEFT(UPPER(TRIM(H41)),10)&lt;&gt;"UNRESOLVED",ISERROR(MATCH(UPPER(TRIM(CLEAN(SUBSTITUTE(H41,CHAR(160)," ")))),Start!$H$6:$H$22,0))),"","Method/evidence basis missing; ")&amp;IF(AND(LEN(UPPER(TRIM(CLEAN(SUBSTITUTE(I41,CHAR(160)," ")))))&gt;0,LEFT(UPPER(TRIM(I41)),10)&lt;&gt;"UNRESOLVED",ISERROR(MATCH(UPPER(TRIM(CLEAN(SUBSTITUTE(I41,CHAR(160)," ")))),Start!$H$6:$H$22,0))),"","Mapping or justified exclusion missing; ")&amp;IF(AND(LEN(UPPER(TRIM(CLEAN(SUBSTITUTE(J41,CHAR(160)," ")))))&gt;0,LEFT(UPPER(TRIM(J41)),10)&lt;&gt;"UNRESOLVED",ISERROR(MATCH(UPPER(TRIM(CLEAN(SUBSTITUTE(J41,CHAR(160)," ")))),Start!$H$6:$H$22,0))),"","Conclusion/evidence missing; ")&amp;IF(AND(LEN(UPPER(TRIM(CLEAN(SUBSTITUTE(K41,CHAR(160)," ")))))&gt;0,LEFT(UPPER(TRIM(K41)),10)&lt;&gt;"UNRESOLVED",ISERROR(MATCH(UPPER(TRIM(CLEAN(SUBSTITUTE(K41,CHAR(160)," ")))),Start!$H$6:$H$22,0))),"","Reviewer/date missing; ")&amp;"")),"Invalid status; use a listed value")</f>
        <v>Applicability unresolved; assign an owner and next action</v>
      </c>
    </row>
    <row r="42" ht="70" customHeight="1">
      <c r="A42" s="58" t="str">
        <v>PSC-1200.1(m)</v>
      </c>
      <c r="B42" s="58" t="str">
        <v>PSC</v>
      </c>
      <c r="C42" s="61" t="str">
        <v>P01 | 1200.1(m)</v>
      </c>
      <c r="D42" s="61"/>
      <c r="E42" s="61" t="str">
        <v>Unresolved</v>
      </c>
      <c r="F42" s="61"/>
      <c r="G42" s="61" t="inlineStr">
        <is>
          <t xml:space="preserve">General 180 day transition; verify exact provision and Q01/Q10</t>
        </is>
      </c>
      <c r="H42" s="61" t="inlineStr">
        <is>
          <t xml:space="preserve">Interpretation/administration. Obtain exact required method and evidence from the controlling text. Context and definition rows explain control requirements.</t>
        </is>
      </c>
      <c r="I42" s="61" t="str">
        <v>C01</v>
      </c>
      <c r="J42" s="61"/>
      <c r="K42" s="61"/>
      <c r="L42" s="61" t="str">
        <v>Confirm entity/system coverage, obtain the current controlling instrument and map every applicable part before conclusions.</v>
      </c>
      <c r="M42" s="63" t="str">
        <f>IF(OR(EXACT(E42,"Unresolved"),EXACT(E42,"Applicable"),EXACT(E42,"Excluded with basis"),EXACT(E42,"Context only")),IF(E42="Unresolved","Applicability unresolved; assign an owner and next action",IF(LEN(IF(AND(LEN(UPPER(TRIM(CLEAN(SUBSTITUTE(C42,CHAR(160)," ")))))&gt;0,LEFT(UPPER(TRIM(C42)),10)&lt;&gt;"UNRESOLVED",ISERROR(MATCH(UPPER(TRIM(CLEAN(SUBSTITUTE(C42,CHAR(160)," ")))),Start!$H$6:$H$22,0))),"","Exact clause/version missing; ")&amp;IF(AND(LEN(UPPER(TRIM(CLEAN(SUBSTITUTE(D42,CHAR(160)," ")))))&gt;0,LEFT(UPPER(TRIM(D42)),10)&lt;&gt;"UNRESOLVED",ISERROR(MATCH(UPPER(TRIM(CLEAN(SUBSTITUTE(D42,CHAR(160)," ")))),Start!$H$6:$H$22,0))),"","Entity/system/period missing; ")&amp;IF(AND(LEN(UPPER(TRIM(CLEAN(SUBSTITUTE(F42,CHAR(160)," ")))))&gt;0,LEFT(UPPER(TRIM(F42)),10)&lt;&gt;"UNRESOLVED",ISERROR(MATCH(UPPER(TRIM(CLEAN(SUBSTITUTE(F42,CHAR(160)," ")))),Start!$H$6:$H$22,0))),"","Decision evidence/basis missing; ")&amp;IF(AND(LEN(UPPER(TRIM(CLEAN(SUBSTITUTE(G42,CHAR(160)," ")))))&gt;0,LEFT(UPPER(TRIM(G42)),10)&lt;&gt;"UNRESOLVED",ISERROR(MATCH(UPPER(TRIM(CLEAN(SUBSTITUTE(G42,CHAR(160)," ")))),Start!$H$6:$H$22,0))),"","Date/transition basis missing; ")&amp;IF(AND(LEN(UPPER(TRIM(CLEAN(SUBSTITUTE(H42,CHAR(160)," ")))))&gt;0,LEFT(UPPER(TRIM(H42)),10)&lt;&gt;"UNRESOLVED",ISERROR(MATCH(UPPER(TRIM(CLEAN(SUBSTITUTE(H42,CHAR(160)," ")))),Start!$H$6:$H$22,0))),"","Method/evidence basis missing; ")&amp;IF(AND(LEN(UPPER(TRIM(CLEAN(SUBSTITUTE(I42,CHAR(160)," ")))))&gt;0,LEFT(UPPER(TRIM(I42)),10)&lt;&gt;"UNRESOLVED",ISERROR(MATCH(UPPER(TRIM(CLEAN(SUBSTITUTE(I42,CHAR(160)," ")))),Start!$H$6:$H$22,0))),"","Mapping or justified exclusion missing; ")&amp;IF(AND(LEN(UPPER(TRIM(CLEAN(SUBSTITUTE(J42,CHAR(160)," ")))))&gt;0,LEFT(UPPER(TRIM(J42)),10)&lt;&gt;"UNRESOLVED",ISERROR(MATCH(UPPER(TRIM(CLEAN(SUBSTITUTE(J42,CHAR(160)," ")))),Start!$H$6:$H$22,0))),"","Conclusion/evidence missing; ")&amp;IF(AND(LEN(UPPER(TRIM(CLEAN(SUBSTITUTE(K42,CHAR(160)," ")))))&gt;0,LEFT(UPPER(TRIM(K42)),10)&lt;&gt;"UNRESOLVED",ISERROR(MATCH(UPPER(TRIM(CLEAN(SUBSTITUTE(K42,CHAR(160)," ")))),Start!$H$6:$H$22,0))),"","Reviewer/date missing; ")&amp;"")=0,"Documentation recorded; review required",IF(AND(LEN(UPPER(TRIM(CLEAN(SUBSTITUTE(C42,CHAR(160)," ")))))&gt;0,LEFT(UPPER(TRIM(C42)),10)&lt;&gt;"UNRESOLVED",ISERROR(MATCH(UPPER(TRIM(CLEAN(SUBSTITUTE(C42,CHAR(160)," ")))),Start!$H$6:$H$22,0))),"","Exact clause/version missing; ")&amp;IF(AND(LEN(UPPER(TRIM(CLEAN(SUBSTITUTE(D42,CHAR(160)," ")))))&gt;0,LEFT(UPPER(TRIM(D42)),10)&lt;&gt;"UNRESOLVED",ISERROR(MATCH(UPPER(TRIM(CLEAN(SUBSTITUTE(D42,CHAR(160)," ")))),Start!$H$6:$H$22,0))),"","Entity/system/period missing; ")&amp;IF(AND(LEN(UPPER(TRIM(CLEAN(SUBSTITUTE(F42,CHAR(160)," ")))))&gt;0,LEFT(UPPER(TRIM(F42)),10)&lt;&gt;"UNRESOLVED",ISERROR(MATCH(UPPER(TRIM(CLEAN(SUBSTITUTE(F42,CHAR(160)," ")))),Start!$H$6:$H$22,0))),"","Decision evidence/basis missing; ")&amp;IF(AND(LEN(UPPER(TRIM(CLEAN(SUBSTITUTE(G42,CHAR(160)," ")))))&gt;0,LEFT(UPPER(TRIM(G42)),10)&lt;&gt;"UNRESOLVED",ISERROR(MATCH(UPPER(TRIM(CLEAN(SUBSTITUTE(G42,CHAR(160)," ")))),Start!$H$6:$H$22,0))),"","Date/transition basis missing; ")&amp;IF(AND(LEN(UPPER(TRIM(CLEAN(SUBSTITUTE(H42,CHAR(160)," ")))))&gt;0,LEFT(UPPER(TRIM(H42)),10)&lt;&gt;"UNRESOLVED",ISERROR(MATCH(UPPER(TRIM(CLEAN(SUBSTITUTE(H42,CHAR(160)," ")))),Start!$H$6:$H$22,0))),"","Method/evidence basis missing; ")&amp;IF(AND(LEN(UPPER(TRIM(CLEAN(SUBSTITUTE(I42,CHAR(160)," ")))))&gt;0,LEFT(UPPER(TRIM(I42)),10)&lt;&gt;"UNRESOLVED",ISERROR(MATCH(UPPER(TRIM(CLEAN(SUBSTITUTE(I42,CHAR(160)," ")))),Start!$H$6:$H$22,0))),"","Mapping or justified exclusion missing; ")&amp;IF(AND(LEN(UPPER(TRIM(CLEAN(SUBSTITUTE(J42,CHAR(160)," ")))))&gt;0,LEFT(UPPER(TRIM(J42)),10)&lt;&gt;"UNRESOLVED",ISERROR(MATCH(UPPER(TRIM(CLEAN(SUBSTITUTE(J42,CHAR(160)," ")))),Start!$H$6:$H$22,0))),"","Conclusion/evidence missing; ")&amp;IF(AND(LEN(UPPER(TRIM(CLEAN(SUBSTITUTE(K42,CHAR(160)," ")))))&gt;0,LEFT(UPPER(TRIM(K42)),10)&lt;&gt;"UNRESOLVED",ISERROR(MATCH(UPPER(TRIM(CLEAN(SUBSTITUTE(K42,CHAR(160)," ")))),Start!$H$6:$H$22,0))),"","Reviewer/date missing; ")&amp;"")),"Invalid status; use a listed value")</f>
        <v>Applicability unresolved; assign an owner and next action</v>
      </c>
    </row>
    <row r="43" ht="70" customHeight="1">
      <c r="A43" s="56" t="str">
        <v>PSC-1200.1(m)(1)</v>
      </c>
      <c r="B43" s="56" t="str">
        <v>PSC</v>
      </c>
      <c r="C43" s="61" t="str">
        <v>P01 | 1200.1(m)(1)</v>
      </c>
      <c r="D43" s="61"/>
      <c r="E43" s="61" t="str">
        <v>Unresolved</v>
      </c>
      <c r="F43" s="61"/>
      <c r="G43" s="61" t="inlineStr">
        <is>
          <t xml:space="preserve">General 180 day transition; verify exact provision and Q01/Q10</t>
        </is>
      </c>
      <c r="H43" s="61" t="inlineStr">
        <is>
          <t xml:space="preserve">Interpretation/administration. Obtain exact required method and evidence from the controlling text. Context and definition rows explain control requirements.</t>
        </is>
      </c>
      <c r="I43" s="61" t="str">
        <v>C01</v>
      </c>
      <c r="J43" s="61"/>
      <c r="K43" s="61"/>
      <c r="L43" s="61" t="str">
        <v>Confirm entity/system coverage, obtain the current controlling instrument and map every applicable part before conclusions.</v>
      </c>
      <c r="M43" s="63" t="str">
        <f>IF(OR(EXACT(E43,"Unresolved"),EXACT(E43,"Applicable"),EXACT(E43,"Excluded with basis"),EXACT(E43,"Context only")),IF(E43="Unresolved","Applicability unresolved; assign an owner and next action",IF(LEN(IF(AND(LEN(UPPER(TRIM(CLEAN(SUBSTITUTE(C43,CHAR(160)," ")))))&gt;0,LEFT(UPPER(TRIM(C43)),10)&lt;&gt;"UNRESOLVED",ISERROR(MATCH(UPPER(TRIM(CLEAN(SUBSTITUTE(C43,CHAR(160)," ")))),Start!$H$6:$H$22,0))),"","Exact clause/version missing; ")&amp;IF(AND(LEN(UPPER(TRIM(CLEAN(SUBSTITUTE(D43,CHAR(160)," ")))))&gt;0,LEFT(UPPER(TRIM(D43)),10)&lt;&gt;"UNRESOLVED",ISERROR(MATCH(UPPER(TRIM(CLEAN(SUBSTITUTE(D43,CHAR(160)," ")))),Start!$H$6:$H$22,0))),"","Entity/system/period missing; ")&amp;IF(AND(LEN(UPPER(TRIM(CLEAN(SUBSTITUTE(F43,CHAR(160)," ")))))&gt;0,LEFT(UPPER(TRIM(F43)),10)&lt;&gt;"UNRESOLVED",ISERROR(MATCH(UPPER(TRIM(CLEAN(SUBSTITUTE(F43,CHAR(160)," ")))),Start!$H$6:$H$22,0))),"","Decision evidence/basis missing; ")&amp;IF(AND(LEN(UPPER(TRIM(CLEAN(SUBSTITUTE(G43,CHAR(160)," ")))))&gt;0,LEFT(UPPER(TRIM(G43)),10)&lt;&gt;"UNRESOLVED",ISERROR(MATCH(UPPER(TRIM(CLEAN(SUBSTITUTE(G43,CHAR(160)," ")))),Start!$H$6:$H$22,0))),"","Date/transition basis missing; ")&amp;IF(AND(LEN(UPPER(TRIM(CLEAN(SUBSTITUTE(H43,CHAR(160)," ")))))&gt;0,LEFT(UPPER(TRIM(H43)),10)&lt;&gt;"UNRESOLVED",ISERROR(MATCH(UPPER(TRIM(CLEAN(SUBSTITUTE(H43,CHAR(160)," ")))),Start!$H$6:$H$22,0))),"","Method/evidence basis missing; ")&amp;IF(AND(LEN(UPPER(TRIM(CLEAN(SUBSTITUTE(I43,CHAR(160)," ")))))&gt;0,LEFT(UPPER(TRIM(I43)),10)&lt;&gt;"UNRESOLVED",ISERROR(MATCH(UPPER(TRIM(CLEAN(SUBSTITUTE(I43,CHAR(160)," ")))),Start!$H$6:$H$22,0))),"","Mapping or justified exclusion missing; ")&amp;IF(AND(LEN(UPPER(TRIM(CLEAN(SUBSTITUTE(J43,CHAR(160)," ")))))&gt;0,LEFT(UPPER(TRIM(J43)),10)&lt;&gt;"UNRESOLVED",ISERROR(MATCH(UPPER(TRIM(CLEAN(SUBSTITUTE(J43,CHAR(160)," ")))),Start!$H$6:$H$22,0))),"","Conclusion/evidence missing; ")&amp;IF(AND(LEN(UPPER(TRIM(CLEAN(SUBSTITUTE(K43,CHAR(160)," ")))))&gt;0,LEFT(UPPER(TRIM(K43)),10)&lt;&gt;"UNRESOLVED",ISERROR(MATCH(UPPER(TRIM(CLEAN(SUBSTITUTE(K43,CHAR(160)," ")))),Start!$H$6:$H$22,0))),"","Reviewer/date missing; ")&amp;"")=0,"Documentation recorded; review required",IF(AND(LEN(UPPER(TRIM(CLEAN(SUBSTITUTE(C43,CHAR(160)," ")))))&gt;0,LEFT(UPPER(TRIM(C43)),10)&lt;&gt;"UNRESOLVED",ISERROR(MATCH(UPPER(TRIM(CLEAN(SUBSTITUTE(C43,CHAR(160)," ")))),Start!$H$6:$H$22,0))),"","Exact clause/version missing; ")&amp;IF(AND(LEN(UPPER(TRIM(CLEAN(SUBSTITUTE(D43,CHAR(160)," ")))))&gt;0,LEFT(UPPER(TRIM(D43)),10)&lt;&gt;"UNRESOLVED",ISERROR(MATCH(UPPER(TRIM(CLEAN(SUBSTITUTE(D43,CHAR(160)," ")))),Start!$H$6:$H$22,0))),"","Entity/system/period missing; ")&amp;IF(AND(LEN(UPPER(TRIM(CLEAN(SUBSTITUTE(F43,CHAR(160)," ")))))&gt;0,LEFT(UPPER(TRIM(F43)),10)&lt;&gt;"UNRESOLVED",ISERROR(MATCH(UPPER(TRIM(CLEAN(SUBSTITUTE(F43,CHAR(160)," ")))),Start!$H$6:$H$22,0))),"","Decision evidence/basis missing; ")&amp;IF(AND(LEN(UPPER(TRIM(CLEAN(SUBSTITUTE(G43,CHAR(160)," ")))))&gt;0,LEFT(UPPER(TRIM(G43)),10)&lt;&gt;"UNRESOLVED",ISERROR(MATCH(UPPER(TRIM(CLEAN(SUBSTITUTE(G43,CHAR(160)," ")))),Start!$H$6:$H$22,0))),"","Date/transition basis missing; ")&amp;IF(AND(LEN(UPPER(TRIM(CLEAN(SUBSTITUTE(H43,CHAR(160)," ")))))&gt;0,LEFT(UPPER(TRIM(H43)),10)&lt;&gt;"UNRESOLVED",ISERROR(MATCH(UPPER(TRIM(CLEAN(SUBSTITUTE(H43,CHAR(160)," ")))),Start!$H$6:$H$22,0))),"","Method/evidence basis missing; ")&amp;IF(AND(LEN(UPPER(TRIM(CLEAN(SUBSTITUTE(I43,CHAR(160)," ")))))&gt;0,LEFT(UPPER(TRIM(I43)),10)&lt;&gt;"UNRESOLVED",ISERROR(MATCH(UPPER(TRIM(CLEAN(SUBSTITUTE(I43,CHAR(160)," ")))),Start!$H$6:$H$22,0))),"","Mapping or justified exclusion missing; ")&amp;IF(AND(LEN(UPPER(TRIM(CLEAN(SUBSTITUTE(J43,CHAR(160)," ")))))&gt;0,LEFT(UPPER(TRIM(J43)),10)&lt;&gt;"UNRESOLVED",ISERROR(MATCH(UPPER(TRIM(CLEAN(SUBSTITUTE(J43,CHAR(160)," ")))),Start!$H$6:$H$22,0))),"","Conclusion/evidence missing; ")&amp;IF(AND(LEN(UPPER(TRIM(CLEAN(SUBSTITUTE(K43,CHAR(160)," ")))))&gt;0,LEFT(UPPER(TRIM(K43)),10)&lt;&gt;"UNRESOLVED",ISERROR(MATCH(UPPER(TRIM(CLEAN(SUBSTITUTE(K43,CHAR(160)," ")))),Start!$H$6:$H$22,0))),"","Reviewer/date missing; ")&amp;"")),"Invalid status; use a listed value")</f>
        <v>Applicability unresolved; assign an owner and next action</v>
      </c>
    </row>
    <row r="44" ht="70" customHeight="1">
      <c r="A44" s="58" t="str">
        <v>PSC-1200.1(m)(1)(i)</v>
      </c>
      <c r="B44" s="58" t="str">
        <v>PSC</v>
      </c>
      <c r="C44" s="61" t="str">
        <v>P01 | 1200.1(m)(1)(i)</v>
      </c>
      <c r="D44" s="61"/>
      <c r="E44" s="61" t="str">
        <v>Unresolved</v>
      </c>
      <c r="F44" s="61"/>
      <c r="G44" s="61" t="inlineStr">
        <is>
          <t xml:space="preserve">General 180 day transition; verify exact provision and Q01/Q10</t>
        </is>
      </c>
      <c r="H44" s="61" t="inlineStr">
        <is>
          <t xml:space="preserve">Interpretation/administration. Obtain exact required method and evidence from the controlling text. Context and definition rows explain control requirements.</t>
        </is>
      </c>
      <c r="I44" s="61" t="str">
        <v>C01</v>
      </c>
      <c r="J44" s="61"/>
      <c r="K44" s="61"/>
      <c r="L44" s="61" t="str">
        <v>Confirm entity/system coverage, obtain the current controlling instrument and map every applicable part before conclusions.</v>
      </c>
      <c r="M44" s="63" t="str">
        <f>IF(OR(EXACT(E44,"Unresolved"),EXACT(E44,"Applicable"),EXACT(E44,"Excluded with basis"),EXACT(E44,"Context only")),IF(E44="Unresolved","Applicability unresolved; assign an owner and next action",IF(LEN(IF(AND(LEN(UPPER(TRIM(CLEAN(SUBSTITUTE(C44,CHAR(160)," ")))))&gt;0,LEFT(UPPER(TRIM(C44)),10)&lt;&gt;"UNRESOLVED",ISERROR(MATCH(UPPER(TRIM(CLEAN(SUBSTITUTE(C44,CHAR(160)," ")))),Start!$H$6:$H$22,0))),"","Exact clause/version missing; ")&amp;IF(AND(LEN(UPPER(TRIM(CLEAN(SUBSTITUTE(D44,CHAR(160)," ")))))&gt;0,LEFT(UPPER(TRIM(D44)),10)&lt;&gt;"UNRESOLVED",ISERROR(MATCH(UPPER(TRIM(CLEAN(SUBSTITUTE(D44,CHAR(160)," ")))),Start!$H$6:$H$22,0))),"","Entity/system/period missing; ")&amp;IF(AND(LEN(UPPER(TRIM(CLEAN(SUBSTITUTE(F44,CHAR(160)," ")))))&gt;0,LEFT(UPPER(TRIM(F44)),10)&lt;&gt;"UNRESOLVED",ISERROR(MATCH(UPPER(TRIM(CLEAN(SUBSTITUTE(F44,CHAR(160)," ")))),Start!$H$6:$H$22,0))),"","Decision evidence/basis missing; ")&amp;IF(AND(LEN(UPPER(TRIM(CLEAN(SUBSTITUTE(G44,CHAR(160)," ")))))&gt;0,LEFT(UPPER(TRIM(G44)),10)&lt;&gt;"UNRESOLVED",ISERROR(MATCH(UPPER(TRIM(CLEAN(SUBSTITUTE(G44,CHAR(160)," ")))),Start!$H$6:$H$22,0))),"","Date/transition basis missing; ")&amp;IF(AND(LEN(UPPER(TRIM(CLEAN(SUBSTITUTE(H44,CHAR(160)," ")))))&gt;0,LEFT(UPPER(TRIM(H44)),10)&lt;&gt;"UNRESOLVED",ISERROR(MATCH(UPPER(TRIM(CLEAN(SUBSTITUTE(H44,CHAR(160)," ")))),Start!$H$6:$H$22,0))),"","Method/evidence basis missing; ")&amp;IF(AND(LEN(UPPER(TRIM(CLEAN(SUBSTITUTE(I44,CHAR(160)," ")))))&gt;0,LEFT(UPPER(TRIM(I44)),10)&lt;&gt;"UNRESOLVED",ISERROR(MATCH(UPPER(TRIM(CLEAN(SUBSTITUTE(I44,CHAR(160)," ")))),Start!$H$6:$H$22,0))),"","Mapping or justified exclusion missing; ")&amp;IF(AND(LEN(UPPER(TRIM(CLEAN(SUBSTITUTE(J44,CHAR(160)," ")))))&gt;0,LEFT(UPPER(TRIM(J44)),10)&lt;&gt;"UNRESOLVED",ISERROR(MATCH(UPPER(TRIM(CLEAN(SUBSTITUTE(J44,CHAR(160)," ")))),Start!$H$6:$H$22,0))),"","Conclusion/evidence missing; ")&amp;IF(AND(LEN(UPPER(TRIM(CLEAN(SUBSTITUTE(K44,CHAR(160)," ")))))&gt;0,LEFT(UPPER(TRIM(K44)),10)&lt;&gt;"UNRESOLVED",ISERROR(MATCH(UPPER(TRIM(CLEAN(SUBSTITUTE(K44,CHAR(160)," ")))),Start!$H$6:$H$22,0))),"","Reviewer/date missing; ")&amp;"")=0,"Documentation recorded; review required",IF(AND(LEN(UPPER(TRIM(CLEAN(SUBSTITUTE(C44,CHAR(160)," ")))))&gt;0,LEFT(UPPER(TRIM(C44)),10)&lt;&gt;"UNRESOLVED",ISERROR(MATCH(UPPER(TRIM(CLEAN(SUBSTITUTE(C44,CHAR(160)," ")))),Start!$H$6:$H$22,0))),"","Exact clause/version missing; ")&amp;IF(AND(LEN(UPPER(TRIM(CLEAN(SUBSTITUTE(D44,CHAR(160)," ")))))&gt;0,LEFT(UPPER(TRIM(D44)),10)&lt;&gt;"UNRESOLVED",ISERROR(MATCH(UPPER(TRIM(CLEAN(SUBSTITUTE(D44,CHAR(160)," ")))),Start!$H$6:$H$22,0))),"","Entity/system/period missing; ")&amp;IF(AND(LEN(UPPER(TRIM(CLEAN(SUBSTITUTE(F44,CHAR(160)," ")))))&gt;0,LEFT(UPPER(TRIM(F44)),10)&lt;&gt;"UNRESOLVED",ISERROR(MATCH(UPPER(TRIM(CLEAN(SUBSTITUTE(F44,CHAR(160)," ")))),Start!$H$6:$H$22,0))),"","Decision evidence/basis missing; ")&amp;IF(AND(LEN(UPPER(TRIM(CLEAN(SUBSTITUTE(G44,CHAR(160)," ")))))&gt;0,LEFT(UPPER(TRIM(G44)),10)&lt;&gt;"UNRESOLVED",ISERROR(MATCH(UPPER(TRIM(CLEAN(SUBSTITUTE(G44,CHAR(160)," ")))),Start!$H$6:$H$22,0))),"","Date/transition basis missing; ")&amp;IF(AND(LEN(UPPER(TRIM(CLEAN(SUBSTITUTE(H44,CHAR(160)," ")))))&gt;0,LEFT(UPPER(TRIM(H44)),10)&lt;&gt;"UNRESOLVED",ISERROR(MATCH(UPPER(TRIM(CLEAN(SUBSTITUTE(H44,CHAR(160)," ")))),Start!$H$6:$H$22,0))),"","Method/evidence basis missing; ")&amp;IF(AND(LEN(UPPER(TRIM(CLEAN(SUBSTITUTE(I44,CHAR(160)," ")))))&gt;0,LEFT(UPPER(TRIM(I44)),10)&lt;&gt;"UNRESOLVED",ISERROR(MATCH(UPPER(TRIM(CLEAN(SUBSTITUTE(I44,CHAR(160)," ")))),Start!$H$6:$H$22,0))),"","Mapping or justified exclusion missing; ")&amp;IF(AND(LEN(UPPER(TRIM(CLEAN(SUBSTITUTE(J44,CHAR(160)," ")))))&gt;0,LEFT(UPPER(TRIM(J44)),10)&lt;&gt;"UNRESOLVED",ISERROR(MATCH(UPPER(TRIM(CLEAN(SUBSTITUTE(J44,CHAR(160)," ")))),Start!$H$6:$H$22,0))),"","Conclusion/evidence missing; ")&amp;IF(AND(LEN(UPPER(TRIM(CLEAN(SUBSTITUTE(K44,CHAR(160)," ")))))&gt;0,LEFT(UPPER(TRIM(K44)),10)&lt;&gt;"UNRESOLVED",ISERROR(MATCH(UPPER(TRIM(CLEAN(SUBSTITUTE(K44,CHAR(160)," ")))),Start!$H$6:$H$22,0))),"","Reviewer/date missing; ")&amp;"")),"Invalid status; use a listed value")</f>
        <v>Applicability unresolved; assign an owner and next action</v>
      </c>
    </row>
    <row r="45" ht="70" customHeight="1">
      <c r="A45" s="56" t="str">
        <v>PSC-1200.1(m)(1)(ii)</v>
      </c>
      <c r="B45" s="56" t="str">
        <v>PSC</v>
      </c>
      <c r="C45" s="61" t="str">
        <v>P01 | 1200.1(m)(1)(ii)</v>
      </c>
      <c r="D45" s="61"/>
      <c r="E45" s="61" t="str">
        <v>Unresolved</v>
      </c>
      <c r="F45" s="61"/>
      <c r="G45" s="61" t="inlineStr">
        <is>
          <t xml:space="preserve">General 180 day transition; verify exact provision and Q01/Q10</t>
        </is>
      </c>
      <c r="H45" s="61" t="inlineStr">
        <is>
          <t xml:space="preserve">Interpretation/administration. Obtain exact required method and evidence from the controlling text. Context and definition rows explain control requirements.</t>
        </is>
      </c>
      <c r="I45" s="61" t="str">
        <v>C01</v>
      </c>
      <c r="J45" s="61"/>
      <c r="K45" s="61"/>
      <c r="L45" s="61" t="str">
        <v>Confirm entity/system coverage, obtain the current controlling instrument and map every applicable part before conclusions.</v>
      </c>
      <c r="M45" s="63" t="str">
        <f>IF(OR(EXACT(E45,"Unresolved"),EXACT(E45,"Applicable"),EXACT(E45,"Excluded with basis"),EXACT(E45,"Context only")),IF(E45="Unresolved","Applicability unresolved; assign an owner and next action",IF(LEN(IF(AND(LEN(UPPER(TRIM(CLEAN(SUBSTITUTE(C45,CHAR(160)," ")))))&gt;0,LEFT(UPPER(TRIM(C45)),10)&lt;&gt;"UNRESOLVED",ISERROR(MATCH(UPPER(TRIM(CLEAN(SUBSTITUTE(C45,CHAR(160)," ")))),Start!$H$6:$H$22,0))),"","Exact clause/version missing; ")&amp;IF(AND(LEN(UPPER(TRIM(CLEAN(SUBSTITUTE(D45,CHAR(160)," ")))))&gt;0,LEFT(UPPER(TRIM(D45)),10)&lt;&gt;"UNRESOLVED",ISERROR(MATCH(UPPER(TRIM(CLEAN(SUBSTITUTE(D45,CHAR(160)," ")))),Start!$H$6:$H$22,0))),"","Entity/system/period missing; ")&amp;IF(AND(LEN(UPPER(TRIM(CLEAN(SUBSTITUTE(F45,CHAR(160)," ")))))&gt;0,LEFT(UPPER(TRIM(F45)),10)&lt;&gt;"UNRESOLVED",ISERROR(MATCH(UPPER(TRIM(CLEAN(SUBSTITUTE(F45,CHAR(160)," ")))),Start!$H$6:$H$22,0))),"","Decision evidence/basis missing; ")&amp;IF(AND(LEN(UPPER(TRIM(CLEAN(SUBSTITUTE(G45,CHAR(160)," ")))))&gt;0,LEFT(UPPER(TRIM(G45)),10)&lt;&gt;"UNRESOLVED",ISERROR(MATCH(UPPER(TRIM(CLEAN(SUBSTITUTE(G45,CHAR(160)," ")))),Start!$H$6:$H$22,0))),"","Date/transition basis missing; ")&amp;IF(AND(LEN(UPPER(TRIM(CLEAN(SUBSTITUTE(H45,CHAR(160)," ")))))&gt;0,LEFT(UPPER(TRIM(H45)),10)&lt;&gt;"UNRESOLVED",ISERROR(MATCH(UPPER(TRIM(CLEAN(SUBSTITUTE(H45,CHAR(160)," ")))),Start!$H$6:$H$22,0))),"","Method/evidence basis missing; ")&amp;IF(AND(LEN(UPPER(TRIM(CLEAN(SUBSTITUTE(I45,CHAR(160)," ")))))&gt;0,LEFT(UPPER(TRIM(I45)),10)&lt;&gt;"UNRESOLVED",ISERROR(MATCH(UPPER(TRIM(CLEAN(SUBSTITUTE(I45,CHAR(160)," ")))),Start!$H$6:$H$22,0))),"","Mapping or justified exclusion missing; ")&amp;IF(AND(LEN(UPPER(TRIM(CLEAN(SUBSTITUTE(J45,CHAR(160)," ")))))&gt;0,LEFT(UPPER(TRIM(J45)),10)&lt;&gt;"UNRESOLVED",ISERROR(MATCH(UPPER(TRIM(CLEAN(SUBSTITUTE(J45,CHAR(160)," ")))),Start!$H$6:$H$22,0))),"","Conclusion/evidence missing; ")&amp;IF(AND(LEN(UPPER(TRIM(CLEAN(SUBSTITUTE(K45,CHAR(160)," ")))))&gt;0,LEFT(UPPER(TRIM(K45)),10)&lt;&gt;"UNRESOLVED",ISERROR(MATCH(UPPER(TRIM(CLEAN(SUBSTITUTE(K45,CHAR(160)," ")))),Start!$H$6:$H$22,0))),"","Reviewer/date missing; ")&amp;"")=0,"Documentation recorded; review required",IF(AND(LEN(UPPER(TRIM(CLEAN(SUBSTITUTE(C45,CHAR(160)," ")))))&gt;0,LEFT(UPPER(TRIM(C45)),10)&lt;&gt;"UNRESOLVED",ISERROR(MATCH(UPPER(TRIM(CLEAN(SUBSTITUTE(C45,CHAR(160)," ")))),Start!$H$6:$H$22,0))),"","Exact clause/version missing; ")&amp;IF(AND(LEN(UPPER(TRIM(CLEAN(SUBSTITUTE(D45,CHAR(160)," ")))))&gt;0,LEFT(UPPER(TRIM(D45)),10)&lt;&gt;"UNRESOLVED",ISERROR(MATCH(UPPER(TRIM(CLEAN(SUBSTITUTE(D45,CHAR(160)," ")))),Start!$H$6:$H$22,0))),"","Entity/system/period missing; ")&amp;IF(AND(LEN(UPPER(TRIM(CLEAN(SUBSTITUTE(F45,CHAR(160)," ")))))&gt;0,LEFT(UPPER(TRIM(F45)),10)&lt;&gt;"UNRESOLVED",ISERROR(MATCH(UPPER(TRIM(CLEAN(SUBSTITUTE(F45,CHAR(160)," ")))),Start!$H$6:$H$22,0))),"","Decision evidence/basis missing; ")&amp;IF(AND(LEN(UPPER(TRIM(CLEAN(SUBSTITUTE(G45,CHAR(160)," ")))))&gt;0,LEFT(UPPER(TRIM(G45)),10)&lt;&gt;"UNRESOLVED",ISERROR(MATCH(UPPER(TRIM(CLEAN(SUBSTITUTE(G45,CHAR(160)," ")))),Start!$H$6:$H$22,0))),"","Date/transition basis missing; ")&amp;IF(AND(LEN(UPPER(TRIM(CLEAN(SUBSTITUTE(H45,CHAR(160)," ")))))&gt;0,LEFT(UPPER(TRIM(H45)),10)&lt;&gt;"UNRESOLVED",ISERROR(MATCH(UPPER(TRIM(CLEAN(SUBSTITUTE(H45,CHAR(160)," ")))),Start!$H$6:$H$22,0))),"","Method/evidence basis missing; ")&amp;IF(AND(LEN(UPPER(TRIM(CLEAN(SUBSTITUTE(I45,CHAR(160)," ")))))&gt;0,LEFT(UPPER(TRIM(I45)),10)&lt;&gt;"UNRESOLVED",ISERROR(MATCH(UPPER(TRIM(CLEAN(SUBSTITUTE(I45,CHAR(160)," ")))),Start!$H$6:$H$22,0))),"","Mapping or justified exclusion missing; ")&amp;IF(AND(LEN(UPPER(TRIM(CLEAN(SUBSTITUTE(J45,CHAR(160)," ")))))&gt;0,LEFT(UPPER(TRIM(J45)),10)&lt;&gt;"UNRESOLVED",ISERROR(MATCH(UPPER(TRIM(CLEAN(SUBSTITUTE(J45,CHAR(160)," ")))),Start!$H$6:$H$22,0))),"","Conclusion/evidence missing; ")&amp;IF(AND(LEN(UPPER(TRIM(CLEAN(SUBSTITUTE(K45,CHAR(160)," ")))))&gt;0,LEFT(UPPER(TRIM(K45)),10)&lt;&gt;"UNRESOLVED",ISERROR(MATCH(UPPER(TRIM(CLEAN(SUBSTITUTE(K45,CHAR(160)," ")))),Start!$H$6:$H$22,0))),"","Reviewer/date missing; ")&amp;"")),"Invalid status; use a listed value")</f>
        <v>Applicability unresolved; assign an owner and next action</v>
      </c>
    </row>
    <row r="46" ht="70" customHeight="1">
      <c r="A46" s="58" t="str">
        <v>PSC-1200.1(n)</v>
      </c>
      <c r="B46" s="58" t="str">
        <v>PSC</v>
      </c>
      <c r="C46" s="61" t="str">
        <v>P01 | 1200.1(n)</v>
      </c>
      <c r="D46" s="61"/>
      <c r="E46" s="61" t="str">
        <v>Unresolved</v>
      </c>
      <c r="F46" s="61"/>
      <c r="G46" s="61" t="inlineStr">
        <is>
          <t xml:space="preserve">General 180 day transition; verify exact provision and Q01/Q10</t>
        </is>
      </c>
      <c r="H46" s="61" t="inlineStr">
        <is>
          <t xml:space="preserve">Interpretation/administration. Obtain exact required method and evidence from the controlling text. Context and definition rows explain control requirements.</t>
        </is>
      </c>
      <c r="I46" s="61" t="str">
        <v>C01</v>
      </c>
      <c r="J46" s="61"/>
      <c r="K46" s="61"/>
      <c r="L46" s="61" t="str">
        <v>Confirm entity/system coverage, obtain the current controlling instrument and map every applicable part before conclusions.</v>
      </c>
      <c r="M46" s="63" t="str">
        <f>IF(OR(EXACT(E46,"Unresolved"),EXACT(E46,"Applicable"),EXACT(E46,"Excluded with basis"),EXACT(E46,"Context only")),IF(E46="Unresolved","Applicability unresolved; assign an owner and next action",IF(LEN(IF(AND(LEN(UPPER(TRIM(CLEAN(SUBSTITUTE(C46,CHAR(160)," ")))))&gt;0,LEFT(UPPER(TRIM(C46)),10)&lt;&gt;"UNRESOLVED",ISERROR(MATCH(UPPER(TRIM(CLEAN(SUBSTITUTE(C46,CHAR(160)," ")))),Start!$H$6:$H$22,0))),"","Exact clause/version missing; ")&amp;IF(AND(LEN(UPPER(TRIM(CLEAN(SUBSTITUTE(D46,CHAR(160)," ")))))&gt;0,LEFT(UPPER(TRIM(D46)),10)&lt;&gt;"UNRESOLVED",ISERROR(MATCH(UPPER(TRIM(CLEAN(SUBSTITUTE(D46,CHAR(160)," ")))),Start!$H$6:$H$22,0))),"","Entity/system/period missing; ")&amp;IF(AND(LEN(UPPER(TRIM(CLEAN(SUBSTITUTE(F46,CHAR(160)," ")))))&gt;0,LEFT(UPPER(TRIM(F46)),10)&lt;&gt;"UNRESOLVED",ISERROR(MATCH(UPPER(TRIM(CLEAN(SUBSTITUTE(F46,CHAR(160)," ")))),Start!$H$6:$H$22,0))),"","Decision evidence/basis missing; ")&amp;IF(AND(LEN(UPPER(TRIM(CLEAN(SUBSTITUTE(G46,CHAR(160)," ")))))&gt;0,LEFT(UPPER(TRIM(G46)),10)&lt;&gt;"UNRESOLVED",ISERROR(MATCH(UPPER(TRIM(CLEAN(SUBSTITUTE(G46,CHAR(160)," ")))),Start!$H$6:$H$22,0))),"","Date/transition basis missing; ")&amp;IF(AND(LEN(UPPER(TRIM(CLEAN(SUBSTITUTE(H46,CHAR(160)," ")))))&gt;0,LEFT(UPPER(TRIM(H46)),10)&lt;&gt;"UNRESOLVED",ISERROR(MATCH(UPPER(TRIM(CLEAN(SUBSTITUTE(H46,CHAR(160)," ")))),Start!$H$6:$H$22,0))),"","Method/evidence basis missing; ")&amp;IF(AND(LEN(UPPER(TRIM(CLEAN(SUBSTITUTE(I46,CHAR(160)," ")))))&gt;0,LEFT(UPPER(TRIM(I46)),10)&lt;&gt;"UNRESOLVED",ISERROR(MATCH(UPPER(TRIM(CLEAN(SUBSTITUTE(I46,CHAR(160)," ")))),Start!$H$6:$H$22,0))),"","Mapping or justified exclusion missing; ")&amp;IF(AND(LEN(UPPER(TRIM(CLEAN(SUBSTITUTE(J46,CHAR(160)," ")))))&gt;0,LEFT(UPPER(TRIM(J46)),10)&lt;&gt;"UNRESOLVED",ISERROR(MATCH(UPPER(TRIM(CLEAN(SUBSTITUTE(J46,CHAR(160)," ")))),Start!$H$6:$H$22,0))),"","Conclusion/evidence missing; ")&amp;IF(AND(LEN(UPPER(TRIM(CLEAN(SUBSTITUTE(K46,CHAR(160)," ")))))&gt;0,LEFT(UPPER(TRIM(K46)),10)&lt;&gt;"UNRESOLVED",ISERROR(MATCH(UPPER(TRIM(CLEAN(SUBSTITUTE(K46,CHAR(160)," ")))),Start!$H$6:$H$22,0))),"","Reviewer/date missing; ")&amp;"")=0,"Documentation recorded; review required",IF(AND(LEN(UPPER(TRIM(CLEAN(SUBSTITUTE(C46,CHAR(160)," ")))))&gt;0,LEFT(UPPER(TRIM(C46)),10)&lt;&gt;"UNRESOLVED",ISERROR(MATCH(UPPER(TRIM(CLEAN(SUBSTITUTE(C46,CHAR(160)," ")))),Start!$H$6:$H$22,0))),"","Exact clause/version missing; ")&amp;IF(AND(LEN(UPPER(TRIM(CLEAN(SUBSTITUTE(D46,CHAR(160)," ")))))&gt;0,LEFT(UPPER(TRIM(D46)),10)&lt;&gt;"UNRESOLVED",ISERROR(MATCH(UPPER(TRIM(CLEAN(SUBSTITUTE(D46,CHAR(160)," ")))),Start!$H$6:$H$22,0))),"","Entity/system/period missing; ")&amp;IF(AND(LEN(UPPER(TRIM(CLEAN(SUBSTITUTE(F46,CHAR(160)," ")))))&gt;0,LEFT(UPPER(TRIM(F46)),10)&lt;&gt;"UNRESOLVED",ISERROR(MATCH(UPPER(TRIM(CLEAN(SUBSTITUTE(F46,CHAR(160)," ")))),Start!$H$6:$H$22,0))),"","Decision evidence/basis missing; ")&amp;IF(AND(LEN(UPPER(TRIM(CLEAN(SUBSTITUTE(G46,CHAR(160)," ")))))&gt;0,LEFT(UPPER(TRIM(G46)),10)&lt;&gt;"UNRESOLVED",ISERROR(MATCH(UPPER(TRIM(CLEAN(SUBSTITUTE(G46,CHAR(160)," ")))),Start!$H$6:$H$22,0))),"","Date/transition basis missing; ")&amp;IF(AND(LEN(UPPER(TRIM(CLEAN(SUBSTITUTE(H46,CHAR(160)," ")))))&gt;0,LEFT(UPPER(TRIM(H46)),10)&lt;&gt;"UNRESOLVED",ISERROR(MATCH(UPPER(TRIM(CLEAN(SUBSTITUTE(H46,CHAR(160)," ")))),Start!$H$6:$H$22,0))),"","Method/evidence basis missing; ")&amp;IF(AND(LEN(UPPER(TRIM(CLEAN(SUBSTITUTE(I46,CHAR(160)," ")))))&gt;0,LEFT(UPPER(TRIM(I46)),10)&lt;&gt;"UNRESOLVED",ISERROR(MATCH(UPPER(TRIM(CLEAN(SUBSTITUTE(I46,CHAR(160)," ")))),Start!$H$6:$H$22,0))),"","Mapping or justified exclusion missing; ")&amp;IF(AND(LEN(UPPER(TRIM(CLEAN(SUBSTITUTE(J46,CHAR(160)," ")))))&gt;0,LEFT(UPPER(TRIM(J46)),10)&lt;&gt;"UNRESOLVED",ISERROR(MATCH(UPPER(TRIM(CLEAN(SUBSTITUTE(J46,CHAR(160)," ")))),Start!$H$6:$H$22,0))),"","Conclusion/evidence missing; ")&amp;IF(AND(LEN(UPPER(TRIM(CLEAN(SUBSTITUTE(K46,CHAR(160)," ")))))&gt;0,LEFT(UPPER(TRIM(K46)),10)&lt;&gt;"UNRESOLVED",ISERROR(MATCH(UPPER(TRIM(CLEAN(SUBSTITUTE(K46,CHAR(160)," ")))),Start!$H$6:$H$22,0))),"","Reviewer/date missing; ")&amp;"")),"Invalid status; use a listed value")</f>
        <v>Applicability unresolved; assign an owner and next action</v>
      </c>
    </row>
    <row r="47" ht="70" customHeight="1">
      <c r="A47" s="56" t="str">
        <v>PSC-1200.1(o)</v>
      </c>
      <c r="B47" s="56" t="str">
        <v>PSC</v>
      </c>
      <c r="C47" s="61" t="str">
        <v>P01 | 1200.1(o)</v>
      </c>
      <c r="D47" s="61"/>
      <c r="E47" s="61" t="str">
        <v>Unresolved</v>
      </c>
      <c r="F47" s="61"/>
      <c r="G47" s="61" t="inlineStr">
        <is>
          <t xml:space="preserve">General 180 day transition; verify exact provision and Q01/Q10</t>
        </is>
      </c>
      <c r="H47" s="61" t="inlineStr">
        <is>
          <t xml:space="preserve">Interpretation/administration. Obtain exact required method and evidence from the controlling text. Context and definition rows explain control requirements.</t>
        </is>
      </c>
      <c r="I47" s="61" t="str">
        <v>C01</v>
      </c>
      <c r="J47" s="61"/>
      <c r="K47" s="61"/>
      <c r="L47" s="61" t="str">
        <v>Confirm entity/system coverage, obtain the current controlling instrument and map every applicable part before conclusions.</v>
      </c>
      <c r="M47" s="63" t="str">
        <f>IF(OR(EXACT(E47,"Unresolved"),EXACT(E47,"Applicable"),EXACT(E47,"Excluded with basis"),EXACT(E47,"Context only")),IF(E47="Unresolved","Applicability unresolved; assign an owner and next action",IF(LEN(IF(AND(LEN(UPPER(TRIM(CLEAN(SUBSTITUTE(C47,CHAR(160)," ")))))&gt;0,LEFT(UPPER(TRIM(C47)),10)&lt;&gt;"UNRESOLVED",ISERROR(MATCH(UPPER(TRIM(CLEAN(SUBSTITUTE(C47,CHAR(160)," ")))),Start!$H$6:$H$22,0))),"","Exact clause/version missing; ")&amp;IF(AND(LEN(UPPER(TRIM(CLEAN(SUBSTITUTE(D47,CHAR(160)," ")))))&gt;0,LEFT(UPPER(TRIM(D47)),10)&lt;&gt;"UNRESOLVED",ISERROR(MATCH(UPPER(TRIM(CLEAN(SUBSTITUTE(D47,CHAR(160)," ")))),Start!$H$6:$H$22,0))),"","Entity/system/period missing; ")&amp;IF(AND(LEN(UPPER(TRIM(CLEAN(SUBSTITUTE(F47,CHAR(160)," ")))))&gt;0,LEFT(UPPER(TRIM(F47)),10)&lt;&gt;"UNRESOLVED",ISERROR(MATCH(UPPER(TRIM(CLEAN(SUBSTITUTE(F47,CHAR(160)," ")))),Start!$H$6:$H$22,0))),"","Decision evidence/basis missing; ")&amp;IF(AND(LEN(UPPER(TRIM(CLEAN(SUBSTITUTE(G47,CHAR(160)," ")))))&gt;0,LEFT(UPPER(TRIM(G47)),10)&lt;&gt;"UNRESOLVED",ISERROR(MATCH(UPPER(TRIM(CLEAN(SUBSTITUTE(G47,CHAR(160)," ")))),Start!$H$6:$H$22,0))),"","Date/transition basis missing; ")&amp;IF(AND(LEN(UPPER(TRIM(CLEAN(SUBSTITUTE(H47,CHAR(160)," ")))))&gt;0,LEFT(UPPER(TRIM(H47)),10)&lt;&gt;"UNRESOLVED",ISERROR(MATCH(UPPER(TRIM(CLEAN(SUBSTITUTE(H47,CHAR(160)," ")))),Start!$H$6:$H$22,0))),"","Method/evidence basis missing; ")&amp;IF(AND(LEN(UPPER(TRIM(CLEAN(SUBSTITUTE(I47,CHAR(160)," ")))))&gt;0,LEFT(UPPER(TRIM(I47)),10)&lt;&gt;"UNRESOLVED",ISERROR(MATCH(UPPER(TRIM(CLEAN(SUBSTITUTE(I47,CHAR(160)," ")))),Start!$H$6:$H$22,0))),"","Mapping or justified exclusion missing; ")&amp;IF(AND(LEN(UPPER(TRIM(CLEAN(SUBSTITUTE(J47,CHAR(160)," ")))))&gt;0,LEFT(UPPER(TRIM(J47)),10)&lt;&gt;"UNRESOLVED",ISERROR(MATCH(UPPER(TRIM(CLEAN(SUBSTITUTE(J47,CHAR(160)," ")))),Start!$H$6:$H$22,0))),"","Conclusion/evidence missing; ")&amp;IF(AND(LEN(UPPER(TRIM(CLEAN(SUBSTITUTE(K47,CHAR(160)," ")))))&gt;0,LEFT(UPPER(TRIM(K47)),10)&lt;&gt;"UNRESOLVED",ISERROR(MATCH(UPPER(TRIM(CLEAN(SUBSTITUTE(K47,CHAR(160)," ")))),Start!$H$6:$H$22,0))),"","Reviewer/date missing; ")&amp;"")=0,"Documentation recorded; review required",IF(AND(LEN(UPPER(TRIM(CLEAN(SUBSTITUTE(C47,CHAR(160)," ")))))&gt;0,LEFT(UPPER(TRIM(C47)),10)&lt;&gt;"UNRESOLVED",ISERROR(MATCH(UPPER(TRIM(CLEAN(SUBSTITUTE(C47,CHAR(160)," ")))),Start!$H$6:$H$22,0))),"","Exact clause/version missing; ")&amp;IF(AND(LEN(UPPER(TRIM(CLEAN(SUBSTITUTE(D47,CHAR(160)," ")))))&gt;0,LEFT(UPPER(TRIM(D47)),10)&lt;&gt;"UNRESOLVED",ISERROR(MATCH(UPPER(TRIM(CLEAN(SUBSTITUTE(D47,CHAR(160)," ")))),Start!$H$6:$H$22,0))),"","Entity/system/period missing; ")&amp;IF(AND(LEN(UPPER(TRIM(CLEAN(SUBSTITUTE(F47,CHAR(160)," ")))))&gt;0,LEFT(UPPER(TRIM(F47)),10)&lt;&gt;"UNRESOLVED",ISERROR(MATCH(UPPER(TRIM(CLEAN(SUBSTITUTE(F47,CHAR(160)," ")))),Start!$H$6:$H$22,0))),"","Decision evidence/basis missing; ")&amp;IF(AND(LEN(UPPER(TRIM(CLEAN(SUBSTITUTE(G47,CHAR(160)," ")))))&gt;0,LEFT(UPPER(TRIM(G47)),10)&lt;&gt;"UNRESOLVED",ISERROR(MATCH(UPPER(TRIM(CLEAN(SUBSTITUTE(G47,CHAR(160)," ")))),Start!$H$6:$H$22,0))),"","Date/transition basis missing; ")&amp;IF(AND(LEN(UPPER(TRIM(CLEAN(SUBSTITUTE(H47,CHAR(160)," ")))))&gt;0,LEFT(UPPER(TRIM(H47)),10)&lt;&gt;"UNRESOLVED",ISERROR(MATCH(UPPER(TRIM(CLEAN(SUBSTITUTE(H47,CHAR(160)," ")))),Start!$H$6:$H$22,0))),"","Method/evidence basis missing; ")&amp;IF(AND(LEN(UPPER(TRIM(CLEAN(SUBSTITUTE(I47,CHAR(160)," ")))))&gt;0,LEFT(UPPER(TRIM(I47)),10)&lt;&gt;"UNRESOLVED",ISERROR(MATCH(UPPER(TRIM(CLEAN(SUBSTITUTE(I47,CHAR(160)," ")))),Start!$H$6:$H$22,0))),"","Mapping or justified exclusion missing; ")&amp;IF(AND(LEN(UPPER(TRIM(CLEAN(SUBSTITUTE(J47,CHAR(160)," ")))))&gt;0,LEFT(UPPER(TRIM(J47)),10)&lt;&gt;"UNRESOLVED",ISERROR(MATCH(UPPER(TRIM(CLEAN(SUBSTITUTE(J47,CHAR(160)," ")))),Start!$H$6:$H$22,0))),"","Conclusion/evidence missing; ")&amp;IF(AND(LEN(UPPER(TRIM(CLEAN(SUBSTITUTE(K47,CHAR(160)," ")))))&gt;0,LEFT(UPPER(TRIM(K47)),10)&lt;&gt;"UNRESOLVED",ISERROR(MATCH(UPPER(TRIM(CLEAN(SUBSTITUTE(K47,CHAR(160)," ")))),Start!$H$6:$H$22,0))),"","Reviewer/date missing; ")&amp;"")),"Invalid status; use a listed value")</f>
        <v>Applicability unresolved; assign an owner and next action</v>
      </c>
    </row>
    <row r="48" ht="70" customHeight="1">
      <c r="A48" s="58" t="str">
        <v>PSC-1200.1(p)</v>
      </c>
      <c r="B48" s="58" t="str">
        <v>PSC</v>
      </c>
      <c r="C48" s="61" t="str">
        <v>P01 | 1200.1(p)</v>
      </c>
      <c r="D48" s="61"/>
      <c r="E48" s="61" t="str">
        <v>Unresolved</v>
      </c>
      <c r="F48" s="61"/>
      <c r="G48" s="61" t="inlineStr">
        <is>
          <t xml:space="preserve">General 180 day transition; verify exact provision and Q01/Q10</t>
        </is>
      </c>
      <c r="H48" s="61" t="inlineStr">
        <is>
          <t xml:space="preserve">Interpretation/administration. Obtain exact required method and evidence from the controlling text. Context and definition rows explain control requirements.</t>
        </is>
      </c>
      <c r="I48" s="61" t="str">
        <v>C01</v>
      </c>
      <c r="J48" s="61"/>
      <c r="K48" s="61"/>
      <c r="L48" s="61" t="str">
        <v>Confirm entity/system coverage, obtain the current controlling instrument and map every applicable part before conclusions.</v>
      </c>
      <c r="M48" s="63" t="str">
        <f>IF(OR(EXACT(E48,"Unresolved"),EXACT(E48,"Applicable"),EXACT(E48,"Excluded with basis"),EXACT(E48,"Context only")),IF(E48="Unresolved","Applicability unresolved; assign an owner and next action",IF(LEN(IF(AND(LEN(UPPER(TRIM(CLEAN(SUBSTITUTE(C48,CHAR(160)," ")))))&gt;0,LEFT(UPPER(TRIM(C48)),10)&lt;&gt;"UNRESOLVED",ISERROR(MATCH(UPPER(TRIM(CLEAN(SUBSTITUTE(C48,CHAR(160)," ")))),Start!$H$6:$H$22,0))),"","Exact clause/version missing; ")&amp;IF(AND(LEN(UPPER(TRIM(CLEAN(SUBSTITUTE(D48,CHAR(160)," ")))))&gt;0,LEFT(UPPER(TRIM(D48)),10)&lt;&gt;"UNRESOLVED",ISERROR(MATCH(UPPER(TRIM(CLEAN(SUBSTITUTE(D48,CHAR(160)," ")))),Start!$H$6:$H$22,0))),"","Entity/system/period missing; ")&amp;IF(AND(LEN(UPPER(TRIM(CLEAN(SUBSTITUTE(F48,CHAR(160)," ")))))&gt;0,LEFT(UPPER(TRIM(F48)),10)&lt;&gt;"UNRESOLVED",ISERROR(MATCH(UPPER(TRIM(CLEAN(SUBSTITUTE(F48,CHAR(160)," ")))),Start!$H$6:$H$22,0))),"","Decision evidence/basis missing; ")&amp;IF(AND(LEN(UPPER(TRIM(CLEAN(SUBSTITUTE(G48,CHAR(160)," ")))))&gt;0,LEFT(UPPER(TRIM(G48)),10)&lt;&gt;"UNRESOLVED",ISERROR(MATCH(UPPER(TRIM(CLEAN(SUBSTITUTE(G48,CHAR(160)," ")))),Start!$H$6:$H$22,0))),"","Date/transition basis missing; ")&amp;IF(AND(LEN(UPPER(TRIM(CLEAN(SUBSTITUTE(H48,CHAR(160)," ")))))&gt;0,LEFT(UPPER(TRIM(H48)),10)&lt;&gt;"UNRESOLVED",ISERROR(MATCH(UPPER(TRIM(CLEAN(SUBSTITUTE(H48,CHAR(160)," ")))),Start!$H$6:$H$22,0))),"","Method/evidence basis missing; ")&amp;IF(AND(LEN(UPPER(TRIM(CLEAN(SUBSTITUTE(I48,CHAR(160)," ")))))&gt;0,LEFT(UPPER(TRIM(I48)),10)&lt;&gt;"UNRESOLVED",ISERROR(MATCH(UPPER(TRIM(CLEAN(SUBSTITUTE(I48,CHAR(160)," ")))),Start!$H$6:$H$22,0))),"","Mapping or justified exclusion missing; ")&amp;IF(AND(LEN(UPPER(TRIM(CLEAN(SUBSTITUTE(J48,CHAR(160)," ")))))&gt;0,LEFT(UPPER(TRIM(J48)),10)&lt;&gt;"UNRESOLVED",ISERROR(MATCH(UPPER(TRIM(CLEAN(SUBSTITUTE(J48,CHAR(160)," ")))),Start!$H$6:$H$22,0))),"","Conclusion/evidence missing; ")&amp;IF(AND(LEN(UPPER(TRIM(CLEAN(SUBSTITUTE(K48,CHAR(160)," ")))))&gt;0,LEFT(UPPER(TRIM(K48)),10)&lt;&gt;"UNRESOLVED",ISERROR(MATCH(UPPER(TRIM(CLEAN(SUBSTITUTE(K48,CHAR(160)," ")))),Start!$H$6:$H$22,0))),"","Reviewer/date missing; ")&amp;"")=0,"Documentation recorded; review required",IF(AND(LEN(UPPER(TRIM(CLEAN(SUBSTITUTE(C48,CHAR(160)," ")))))&gt;0,LEFT(UPPER(TRIM(C48)),10)&lt;&gt;"UNRESOLVED",ISERROR(MATCH(UPPER(TRIM(CLEAN(SUBSTITUTE(C48,CHAR(160)," ")))),Start!$H$6:$H$22,0))),"","Exact clause/version missing; ")&amp;IF(AND(LEN(UPPER(TRIM(CLEAN(SUBSTITUTE(D48,CHAR(160)," ")))))&gt;0,LEFT(UPPER(TRIM(D48)),10)&lt;&gt;"UNRESOLVED",ISERROR(MATCH(UPPER(TRIM(CLEAN(SUBSTITUTE(D48,CHAR(160)," ")))),Start!$H$6:$H$22,0))),"","Entity/system/period missing; ")&amp;IF(AND(LEN(UPPER(TRIM(CLEAN(SUBSTITUTE(F48,CHAR(160)," ")))))&gt;0,LEFT(UPPER(TRIM(F48)),10)&lt;&gt;"UNRESOLVED",ISERROR(MATCH(UPPER(TRIM(CLEAN(SUBSTITUTE(F48,CHAR(160)," ")))),Start!$H$6:$H$22,0))),"","Decision evidence/basis missing; ")&amp;IF(AND(LEN(UPPER(TRIM(CLEAN(SUBSTITUTE(G48,CHAR(160)," ")))))&gt;0,LEFT(UPPER(TRIM(G48)),10)&lt;&gt;"UNRESOLVED",ISERROR(MATCH(UPPER(TRIM(CLEAN(SUBSTITUTE(G48,CHAR(160)," ")))),Start!$H$6:$H$22,0))),"","Date/transition basis missing; ")&amp;IF(AND(LEN(UPPER(TRIM(CLEAN(SUBSTITUTE(H48,CHAR(160)," ")))))&gt;0,LEFT(UPPER(TRIM(H48)),10)&lt;&gt;"UNRESOLVED",ISERROR(MATCH(UPPER(TRIM(CLEAN(SUBSTITUTE(H48,CHAR(160)," ")))),Start!$H$6:$H$22,0))),"","Method/evidence basis missing; ")&amp;IF(AND(LEN(UPPER(TRIM(CLEAN(SUBSTITUTE(I48,CHAR(160)," ")))))&gt;0,LEFT(UPPER(TRIM(I48)),10)&lt;&gt;"UNRESOLVED",ISERROR(MATCH(UPPER(TRIM(CLEAN(SUBSTITUTE(I48,CHAR(160)," ")))),Start!$H$6:$H$22,0))),"","Mapping or justified exclusion missing; ")&amp;IF(AND(LEN(UPPER(TRIM(CLEAN(SUBSTITUTE(J48,CHAR(160)," ")))))&gt;0,LEFT(UPPER(TRIM(J48)),10)&lt;&gt;"UNRESOLVED",ISERROR(MATCH(UPPER(TRIM(CLEAN(SUBSTITUTE(J48,CHAR(160)," ")))),Start!$H$6:$H$22,0))),"","Conclusion/evidence missing; ")&amp;IF(AND(LEN(UPPER(TRIM(CLEAN(SUBSTITUTE(K48,CHAR(160)," ")))))&gt;0,LEFT(UPPER(TRIM(K48)),10)&lt;&gt;"UNRESOLVED",ISERROR(MATCH(UPPER(TRIM(CLEAN(SUBSTITUTE(K48,CHAR(160)," ")))),Start!$H$6:$H$22,0))),"","Reviewer/date missing; ")&amp;"")),"Invalid status; use a listed value")</f>
        <v>Applicability unresolved; assign an owner and next action</v>
      </c>
    </row>
    <row r="49" ht="70" customHeight="1">
      <c r="A49" s="56" t="str">
        <v>PSC-1200.1(q)</v>
      </c>
      <c r="B49" s="56" t="str">
        <v>PSC</v>
      </c>
      <c r="C49" s="61" t="str">
        <v>P01 | 1200.1(q)</v>
      </c>
      <c r="D49" s="61"/>
      <c r="E49" s="61" t="str">
        <v>Unresolved</v>
      </c>
      <c r="F49" s="61"/>
      <c r="G49" s="61" t="inlineStr">
        <is>
          <t xml:space="preserve">General 180 day transition; verify exact provision and Q01/Q10</t>
        </is>
      </c>
      <c r="H49" s="61" t="inlineStr">
        <is>
          <t xml:space="preserve">Interpretation/administration. Obtain exact required method and evidence from the controlling text. Context and definition rows explain control requirements.</t>
        </is>
      </c>
      <c r="I49" s="61" t="str">
        <v>C01</v>
      </c>
      <c r="J49" s="61"/>
      <c r="K49" s="61"/>
      <c r="L49" s="61" t="str">
        <v>Confirm entity/system coverage, obtain the current controlling instrument and map every applicable part before conclusions.</v>
      </c>
      <c r="M49" s="63" t="str">
        <f>IF(OR(EXACT(E49,"Unresolved"),EXACT(E49,"Applicable"),EXACT(E49,"Excluded with basis"),EXACT(E49,"Context only")),IF(E49="Unresolved","Applicability unresolved; assign an owner and next action",IF(LEN(IF(AND(LEN(UPPER(TRIM(CLEAN(SUBSTITUTE(C49,CHAR(160)," ")))))&gt;0,LEFT(UPPER(TRIM(C49)),10)&lt;&gt;"UNRESOLVED",ISERROR(MATCH(UPPER(TRIM(CLEAN(SUBSTITUTE(C49,CHAR(160)," ")))),Start!$H$6:$H$22,0))),"","Exact clause/version missing; ")&amp;IF(AND(LEN(UPPER(TRIM(CLEAN(SUBSTITUTE(D49,CHAR(160)," ")))))&gt;0,LEFT(UPPER(TRIM(D49)),10)&lt;&gt;"UNRESOLVED",ISERROR(MATCH(UPPER(TRIM(CLEAN(SUBSTITUTE(D49,CHAR(160)," ")))),Start!$H$6:$H$22,0))),"","Entity/system/period missing; ")&amp;IF(AND(LEN(UPPER(TRIM(CLEAN(SUBSTITUTE(F49,CHAR(160)," ")))))&gt;0,LEFT(UPPER(TRIM(F49)),10)&lt;&gt;"UNRESOLVED",ISERROR(MATCH(UPPER(TRIM(CLEAN(SUBSTITUTE(F49,CHAR(160)," ")))),Start!$H$6:$H$22,0))),"","Decision evidence/basis missing; ")&amp;IF(AND(LEN(UPPER(TRIM(CLEAN(SUBSTITUTE(G49,CHAR(160)," ")))))&gt;0,LEFT(UPPER(TRIM(G49)),10)&lt;&gt;"UNRESOLVED",ISERROR(MATCH(UPPER(TRIM(CLEAN(SUBSTITUTE(G49,CHAR(160)," ")))),Start!$H$6:$H$22,0))),"","Date/transition basis missing; ")&amp;IF(AND(LEN(UPPER(TRIM(CLEAN(SUBSTITUTE(H49,CHAR(160)," ")))))&gt;0,LEFT(UPPER(TRIM(H49)),10)&lt;&gt;"UNRESOLVED",ISERROR(MATCH(UPPER(TRIM(CLEAN(SUBSTITUTE(H49,CHAR(160)," ")))),Start!$H$6:$H$22,0))),"","Method/evidence basis missing; ")&amp;IF(AND(LEN(UPPER(TRIM(CLEAN(SUBSTITUTE(I49,CHAR(160)," ")))))&gt;0,LEFT(UPPER(TRIM(I49)),10)&lt;&gt;"UNRESOLVED",ISERROR(MATCH(UPPER(TRIM(CLEAN(SUBSTITUTE(I49,CHAR(160)," ")))),Start!$H$6:$H$22,0))),"","Mapping or justified exclusion missing; ")&amp;IF(AND(LEN(UPPER(TRIM(CLEAN(SUBSTITUTE(J49,CHAR(160)," ")))))&gt;0,LEFT(UPPER(TRIM(J49)),10)&lt;&gt;"UNRESOLVED",ISERROR(MATCH(UPPER(TRIM(CLEAN(SUBSTITUTE(J49,CHAR(160)," ")))),Start!$H$6:$H$22,0))),"","Conclusion/evidence missing; ")&amp;IF(AND(LEN(UPPER(TRIM(CLEAN(SUBSTITUTE(K49,CHAR(160)," ")))))&gt;0,LEFT(UPPER(TRIM(K49)),10)&lt;&gt;"UNRESOLVED",ISERROR(MATCH(UPPER(TRIM(CLEAN(SUBSTITUTE(K49,CHAR(160)," ")))),Start!$H$6:$H$22,0))),"","Reviewer/date missing; ")&amp;"")=0,"Documentation recorded; review required",IF(AND(LEN(UPPER(TRIM(CLEAN(SUBSTITUTE(C49,CHAR(160)," ")))))&gt;0,LEFT(UPPER(TRIM(C49)),10)&lt;&gt;"UNRESOLVED",ISERROR(MATCH(UPPER(TRIM(CLEAN(SUBSTITUTE(C49,CHAR(160)," ")))),Start!$H$6:$H$22,0))),"","Exact clause/version missing; ")&amp;IF(AND(LEN(UPPER(TRIM(CLEAN(SUBSTITUTE(D49,CHAR(160)," ")))))&gt;0,LEFT(UPPER(TRIM(D49)),10)&lt;&gt;"UNRESOLVED",ISERROR(MATCH(UPPER(TRIM(CLEAN(SUBSTITUTE(D49,CHAR(160)," ")))),Start!$H$6:$H$22,0))),"","Entity/system/period missing; ")&amp;IF(AND(LEN(UPPER(TRIM(CLEAN(SUBSTITUTE(F49,CHAR(160)," ")))))&gt;0,LEFT(UPPER(TRIM(F49)),10)&lt;&gt;"UNRESOLVED",ISERROR(MATCH(UPPER(TRIM(CLEAN(SUBSTITUTE(F49,CHAR(160)," ")))),Start!$H$6:$H$22,0))),"","Decision evidence/basis missing; ")&amp;IF(AND(LEN(UPPER(TRIM(CLEAN(SUBSTITUTE(G49,CHAR(160)," ")))))&gt;0,LEFT(UPPER(TRIM(G49)),10)&lt;&gt;"UNRESOLVED",ISERROR(MATCH(UPPER(TRIM(CLEAN(SUBSTITUTE(G49,CHAR(160)," ")))),Start!$H$6:$H$22,0))),"","Date/transition basis missing; ")&amp;IF(AND(LEN(UPPER(TRIM(CLEAN(SUBSTITUTE(H49,CHAR(160)," ")))))&gt;0,LEFT(UPPER(TRIM(H49)),10)&lt;&gt;"UNRESOLVED",ISERROR(MATCH(UPPER(TRIM(CLEAN(SUBSTITUTE(H49,CHAR(160)," ")))),Start!$H$6:$H$22,0))),"","Method/evidence basis missing; ")&amp;IF(AND(LEN(UPPER(TRIM(CLEAN(SUBSTITUTE(I49,CHAR(160)," ")))))&gt;0,LEFT(UPPER(TRIM(I49)),10)&lt;&gt;"UNRESOLVED",ISERROR(MATCH(UPPER(TRIM(CLEAN(SUBSTITUTE(I49,CHAR(160)," ")))),Start!$H$6:$H$22,0))),"","Mapping or justified exclusion missing; ")&amp;IF(AND(LEN(UPPER(TRIM(CLEAN(SUBSTITUTE(J49,CHAR(160)," ")))))&gt;0,LEFT(UPPER(TRIM(J49)),10)&lt;&gt;"UNRESOLVED",ISERROR(MATCH(UPPER(TRIM(CLEAN(SUBSTITUTE(J49,CHAR(160)," ")))),Start!$H$6:$H$22,0))),"","Conclusion/evidence missing; ")&amp;IF(AND(LEN(UPPER(TRIM(CLEAN(SUBSTITUTE(K49,CHAR(160)," ")))))&gt;0,LEFT(UPPER(TRIM(K49)),10)&lt;&gt;"UNRESOLVED",ISERROR(MATCH(UPPER(TRIM(CLEAN(SUBSTITUTE(K49,CHAR(160)," ")))),Start!$H$6:$H$22,0))),"","Reviewer/date missing; ")&amp;"")),"Invalid status; use a listed value")</f>
        <v>Applicability unresolved; assign an owner and next action</v>
      </c>
    </row>
    <row r="50" ht="70" customHeight="1">
      <c r="A50" s="58" t="str">
        <v>PSC-1200.1(r)</v>
      </c>
      <c r="B50" s="58" t="str">
        <v>PSC</v>
      </c>
      <c r="C50" s="61" t="str">
        <v>P01 | 1200.1(r)</v>
      </c>
      <c r="D50" s="61"/>
      <c r="E50" s="61" t="str">
        <v>Unresolved</v>
      </c>
      <c r="F50" s="61"/>
      <c r="G50" s="61" t="inlineStr">
        <is>
          <t xml:space="preserve">General 180 day transition; verify exact provision and Q01/Q10</t>
        </is>
      </c>
      <c r="H50" s="61" t="inlineStr">
        <is>
          <t xml:space="preserve">Interpretation/administration. Obtain exact required method and evidence from the controlling text. Context and definition rows explain control requirements.</t>
        </is>
      </c>
      <c r="I50" s="61" t="str">
        <v>C01</v>
      </c>
      <c r="J50" s="61"/>
      <c r="K50" s="61"/>
      <c r="L50" s="61" t="str">
        <v>Confirm entity/system coverage, obtain the current controlling instrument and map every applicable part before conclusions.</v>
      </c>
      <c r="M50" s="63" t="str">
        <f>IF(OR(EXACT(E50,"Unresolved"),EXACT(E50,"Applicable"),EXACT(E50,"Excluded with basis"),EXACT(E50,"Context only")),IF(E50="Unresolved","Applicability unresolved; assign an owner and next action",IF(LEN(IF(AND(LEN(UPPER(TRIM(CLEAN(SUBSTITUTE(C50,CHAR(160)," ")))))&gt;0,LEFT(UPPER(TRIM(C50)),10)&lt;&gt;"UNRESOLVED",ISERROR(MATCH(UPPER(TRIM(CLEAN(SUBSTITUTE(C50,CHAR(160)," ")))),Start!$H$6:$H$22,0))),"","Exact clause/version missing; ")&amp;IF(AND(LEN(UPPER(TRIM(CLEAN(SUBSTITUTE(D50,CHAR(160)," ")))))&gt;0,LEFT(UPPER(TRIM(D50)),10)&lt;&gt;"UNRESOLVED",ISERROR(MATCH(UPPER(TRIM(CLEAN(SUBSTITUTE(D50,CHAR(160)," ")))),Start!$H$6:$H$22,0))),"","Entity/system/period missing; ")&amp;IF(AND(LEN(UPPER(TRIM(CLEAN(SUBSTITUTE(F50,CHAR(160)," ")))))&gt;0,LEFT(UPPER(TRIM(F50)),10)&lt;&gt;"UNRESOLVED",ISERROR(MATCH(UPPER(TRIM(CLEAN(SUBSTITUTE(F50,CHAR(160)," ")))),Start!$H$6:$H$22,0))),"","Decision evidence/basis missing; ")&amp;IF(AND(LEN(UPPER(TRIM(CLEAN(SUBSTITUTE(G50,CHAR(160)," ")))))&gt;0,LEFT(UPPER(TRIM(G50)),10)&lt;&gt;"UNRESOLVED",ISERROR(MATCH(UPPER(TRIM(CLEAN(SUBSTITUTE(G50,CHAR(160)," ")))),Start!$H$6:$H$22,0))),"","Date/transition basis missing; ")&amp;IF(AND(LEN(UPPER(TRIM(CLEAN(SUBSTITUTE(H50,CHAR(160)," ")))))&gt;0,LEFT(UPPER(TRIM(H50)),10)&lt;&gt;"UNRESOLVED",ISERROR(MATCH(UPPER(TRIM(CLEAN(SUBSTITUTE(H50,CHAR(160)," ")))),Start!$H$6:$H$22,0))),"","Method/evidence basis missing; ")&amp;IF(AND(LEN(UPPER(TRIM(CLEAN(SUBSTITUTE(I50,CHAR(160)," ")))))&gt;0,LEFT(UPPER(TRIM(I50)),10)&lt;&gt;"UNRESOLVED",ISERROR(MATCH(UPPER(TRIM(CLEAN(SUBSTITUTE(I50,CHAR(160)," ")))),Start!$H$6:$H$22,0))),"","Mapping or justified exclusion missing; ")&amp;IF(AND(LEN(UPPER(TRIM(CLEAN(SUBSTITUTE(J50,CHAR(160)," ")))))&gt;0,LEFT(UPPER(TRIM(J50)),10)&lt;&gt;"UNRESOLVED",ISERROR(MATCH(UPPER(TRIM(CLEAN(SUBSTITUTE(J50,CHAR(160)," ")))),Start!$H$6:$H$22,0))),"","Conclusion/evidence missing; ")&amp;IF(AND(LEN(UPPER(TRIM(CLEAN(SUBSTITUTE(K50,CHAR(160)," ")))))&gt;0,LEFT(UPPER(TRIM(K50)),10)&lt;&gt;"UNRESOLVED",ISERROR(MATCH(UPPER(TRIM(CLEAN(SUBSTITUTE(K50,CHAR(160)," ")))),Start!$H$6:$H$22,0))),"","Reviewer/date missing; ")&amp;"")=0,"Documentation recorded; review required",IF(AND(LEN(UPPER(TRIM(CLEAN(SUBSTITUTE(C50,CHAR(160)," ")))))&gt;0,LEFT(UPPER(TRIM(C50)),10)&lt;&gt;"UNRESOLVED",ISERROR(MATCH(UPPER(TRIM(CLEAN(SUBSTITUTE(C50,CHAR(160)," ")))),Start!$H$6:$H$22,0))),"","Exact clause/version missing; ")&amp;IF(AND(LEN(UPPER(TRIM(CLEAN(SUBSTITUTE(D50,CHAR(160)," ")))))&gt;0,LEFT(UPPER(TRIM(D50)),10)&lt;&gt;"UNRESOLVED",ISERROR(MATCH(UPPER(TRIM(CLEAN(SUBSTITUTE(D50,CHAR(160)," ")))),Start!$H$6:$H$22,0))),"","Entity/system/period missing; ")&amp;IF(AND(LEN(UPPER(TRIM(CLEAN(SUBSTITUTE(F50,CHAR(160)," ")))))&gt;0,LEFT(UPPER(TRIM(F50)),10)&lt;&gt;"UNRESOLVED",ISERROR(MATCH(UPPER(TRIM(CLEAN(SUBSTITUTE(F50,CHAR(160)," ")))),Start!$H$6:$H$22,0))),"","Decision evidence/basis missing; ")&amp;IF(AND(LEN(UPPER(TRIM(CLEAN(SUBSTITUTE(G50,CHAR(160)," ")))))&gt;0,LEFT(UPPER(TRIM(G50)),10)&lt;&gt;"UNRESOLVED",ISERROR(MATCH(UPPER(TRIM(CLEAN(SUBSTITUTE(G50,CHAR(160)," ")))),Start!$H$6:$H$22,0))),"","Date/transition basis missing; ")&amp;IF(AND(LEN(UPPER(TRIM(CLEAN(SUBSTITUTE(H50,CHAR(160)," ")))))&gt;0,LEFT(UPPER(TRIM(H50)),10)&lt;&gt;"UNRESOLVED",ISERROR(MATCH(UPPER(TRIM(CLEAN(SUBSTITUTE(H50,CHAR(160)," ")))),Start!$H$6:$H$22,0))),"","Method/evidence basis missing; ")&amp;IF(AND(LEN(UPPER(TRIM(CLEAN(SUBSTITUTE(I50,CHAR(160)," ")))))&gt;0,LEFT(UPPER(TRIM(I50)),10)&lt;&gt;"UNRESOLVED",ISERROR(MATCH(UPPER(TRIM(CLEAN(SUBSTITUTE(I50,CHAR(160)," ")))),Start!$H$6:$H$22,0))),"","Mapping or justified exclusion missing; ")&amp;IF(AND(LEN(UPPER(TRIM(CLEAN(SUBSTITUTE(J50,CHAR(160)," ")))))&gt;0,LEFT(UPPER(TRIM(J50)),10)&lt;&gt;"UNRESOLVED",ISERROR(MATCH(UPPER(TRIM(CLEAN(SUBSTITUTE(J50,CHAR(160)," ")))),Start!$H$6:$H$22,0))),"","Conclusion/evidence missing; ")&amp;IF(AND(LEN(UPPER(TRIM(CLEAN(SUBSTITUTE(K50,CHAR(160)," ")))))&gt;0,LEFT(UPPER(TRIM(K50)),10)&lt;&gt;"UNRESOLVED",ISERROR(MATCH(UPPER(TRIM(CLEAN(SUBSTITUTE(K50,CHAR(160)," ")))),Start!$H$6:$H$22,0))),"","Reviewer/date missing; ")&amp;"")),"Invalid status; use a listed value")</f>
        <v>Applicability unresolved; assign an owner and next action</v>
      </c>
    </row>
    <row r="51" ht="70" customHeight="1">
      <c r="A51" s="56" t="str">
        <v>PSC-1200.2</v>
      </c>
      <c r="B51" s="56" t="str">
        <v>PSC</v>
      </c>
      <c r="C51" s="61" t="str">
        <v>P01 | 1200.2</v>
      </c>
      <c r="D51" s="61"/>
      <c r="E51" s="61" t="str">
        <v>Unresolved</v>
      </c>
      <c r="F51" s="61"/>
      <c r="G51" s="61" t="inlineStr">
        <is>
          <t xml:space="preserve">General 180 day transition; verify exact provision and Q01/Q10</t>
        </is>
      </c>
      <c r="H51" s="61" t="inlineStr">
        <is>
          <t xml:space="preserve">Section heading/context. Obtain exact required method and evidence from the controlling text. Context and definition rows explain control requirements.</t>
        </is>
      </c>
      <c r="I51" s="61" t="str">
        <v>P01</v>
      </c>
      <c r="J51" s="61"/>
      <c r="K51" s="61"/>
      <c r="L51" s="61" t="str">
        <v>Confirm entity/system coverage, obtain the current controlling instrument and map every applicable part before conclusions.</v>
      </c>
      <c r="M51" s="63" t="str">
        <f>IF(OR(EXACT(E51,"Unresolved"),EXACT(E51,"Applicable"),EXACT(E51,"Excluded with basis"),EXACT(E51,"Context only")),IF(E51="Unresolved","Applicability unresolved; assign an owner and next action",IF(LEN(IF(AND(LEN(UPPER(TRIM(CLEAN(SUBSTITUTE(C51,CHAR(160)," ")))))&gt;0,LEFT(UPPER(TRIM(C51)),10)&lt;&gt;"UNRESOLVED",ISERROR(MATCH(UPPER(TRIM(CLEAN(SUBSTITUTE(C51,CHAR(160)," ")))),Start!$H$6:$H$22,0))),"","Exact clause/version missing; ")&amp;IF(AND(LEN(UPPER(TRIM(CLEAN(SUBSTITUTE(D51,CHAR(160)," ")))))&gt;0,LEFT(UPPER(TRIM(D51)),10)&lt;&gt;"UNRESOLVED",ISERROR(MATCH(UPPER(TRIM(CLEAN(SUBSTITUTE(D51,CHAR(160)," ")))),Start!$H$6:$H$22,0))),"","Entity/system/period missing; ")&amp;IF(AND(LEN(UPPER(TRIM(CLEAN(SUBSTITUTE(F51,CHAR(160)," ")))))&gt;0,LEFT(UPPER(TRIM(F51)),10)&lt;&gt;"UNRESOLVED",ISERROR(MATCH(UPPER(TRIM(CLEAN(SUBSTITUTE(F51,CHAR(160)," ")))),Start!$H$6:$H$22,0))),"","Decision evidence/basis missing; ")&amp;IF(AND(LEN(UPPER(TRIM(CLEAN(SUBSTITUTE(G51,CHAR(160)," ")))))&gt;0,LEFT(UPPER(TRIM(G51)),10)&lt;&gt;"UNRESOLVED",ISERROR(MATCH(UPPER(TRIM(CLEAN(SUBSTITUTE(G51,CHAR(160)," ")))),Start!$H$6:$H$22,0))),"","Date/transition basis missing; ")&amp;IF(AND(LEN(UPPER(TRIM(CLEAN(SUBSTITUTE(H51,CHAR(160)," ")))))&gt;0,LEFT(UPPER(TRIM(H51)),10)&lt;&gt;"UNRESOLVED",ISERROR(MATCH(UPPER(TRIM(CLEAN(SUBSTITUTE(H51,CHAR(160)," ")))),Start!$H$6:$H$22,0))),"","Method/evidence basis missing; ")&amp;IF(AND(LEN(UPPER(TRIM(CLEAN(SUBSTITUTE(I51,CHAR(160)," ")))))&gt;0,LEFT(UPPER(TRIM(I51)),10)&lt;&gt;"UNRESOLVED",ISERROR(MATCH(UPPER(TRIM(CLEAN(SUBSTITUTE(I51,CHAR(160)," ")))),Start!$H$6:$H$22,0))),"","Mapping or justified exclusion missing; ")&amp;IF(AND(LEN(UPPER(TRIM(CLEAN(SUBSTITUTE(J51,CHAR(160)," ")))))&gt;0,LEFT(UPPER(TRIM(J51)),10)&lt;&gt;"UNRESOLVED",ISERROR(MATCH(UPPER(TRIM(CLEAN(SUBSTITUTE(J51,CHAR(160)," ")))),Start!$H$6:$H$22,0))),"","Conclusion/evidence missing; ")&amp;IF(AND(LEN(UPPER(TRIM(CLEAN(SUBSTITUTE(K51,CHAR(160)," ")))))&gt;0,LEFT(UPPER(TRIM(K51)),10)&lt;&gt;"UNRESOLVED",ISERROR(MATCH(UPPER(TRIM(CLEAN(SUBSTITUTE(K51,CHAR(160)," ")))),Start!$H$6:$H$22,0))),"","Reviewer/date missing; ")&amp;"")=0,"Documentation recorded; review required",IF(AND(LEN(UPPER(TRIM(CLEAN(SUBSTITUTE(C51,CHAR(160)," ")))))&gt;0,LEFT(UPPER(TRIM(C51)),10)&lt;&gt;"UNRESOLVED",ISERROR(MATCH(UPPER(TRIM(CLEAN(SUBSTITUTE(C51,CHAR(160)," ")))),Start!$H$6:$H$22,0))),"","Exact clause/version missing; ")&amp;IF(AND(LEN(UPPER(TRIM(CLEAN(SUBSTITUTE(D51,CHAR(160)," ")))))&gt;0,LEFT(UPPER(TRIM(D51)),10)&lt;&gt;"UNRESOLVED",ISERROR(MATCH(UPPER(TRIM(CLEAN(SUBSTITUTE(D51,CHAR(160)," ")))),Start!$H$6:$H$22,0))),"","Entity/system/period missing; ")&amp;IF(AND(LEN(UPPER(TRIM(CLEAN(SUBSTITUTE(F51,CHAR(160)," ")))))&gt;0,LEFT(UPPER(TRIM(F51)),10)&lt;&gt;"UNRESOLVED",ISERROR(MATCH(UPPER(TRIM(CLEAN(SUBSTITUTE(F51,CHAR(160)," ")))),Start!$H$6:$H$22,0))),"","Decision evidence/basis missing; ")&amp;IF(AND(LEN(UPPER(TRIM(CLEAN(SUBSTITUTE(G51,CHAR(160)," ")))))&gt;0,LEFT(UPPER(TRIM(G51)),10)&lt;&gt;"UNRESOLVED",ISERROR(MATCH(UPPER(TRIM(CLEAN(SUBSTITUTE(G51,CHAR(160)," ")))),Start!$H$6:$H$22,0))),"","Date/transition basis missing; ")&amp;IF(AND(LEN(UPPER(TRIM(CLEAN(SUBSTITUTE(H51,CHAR(160)," ")))))&gt;0,LEFT(UPPER(TRIM(H51)),10)&lt;&gt;"UNRESOLVED",ISERROR(MATCH(UPPER(TRIM(CLEAN(SUBSTITUTE(H51,CHAR(160)," ")))),Start!$H$6:$H$22,0))),"","Method/evidence basis missing; ")&amp;IF(AND(LEN(UPPER(TRIM(CLEAN(SUBSTITUTE(I51,CHAR(160)," ")))))&gt;0,LEFT(UPPER(TRIM(I51)),10)&lt;&gt;"UNRESOLVED",ISERROR(MATCH(UPPER(TRIM(CLEAN(SUBSTITUTE(I51,CHAR(160)," ")))),Start!$H$6:$H$22,0))),"","Mapping or justified exclusion missing; ")&amp;IF(AND(LEN(UPPER(TRIM(CLEAN(SUBSTITUTE(J51,CHAR(160)," ")))))&gt;0,LEFT(UPPER(TRIM(J51)),10)&lt;&gt;"UNRESOLVED",ISERROR(MATCH(UPPER(TRIM(CLEAN(SUBSTITUTE(J51,CHAR(160)," ")))),Start!$H$6:$H$22,0))),"","Conclusion/evidence missing; ")&amp;IF(AND(LEN(UPPER(TRIM(CLEAN(SUBSTITUTE(K51,CHAR(160)," ")))))&gt;0,LEFT(UPPER(TRIM(K51)),10)&lt;&gt;"UNRESOLVED",ISERROR(MATCH(UPPER(TRIM(CLEAN(SUBSTITUTE(K51,CHAR(160)," ")))),Start!$H$6:$H$22,0))),"","Reviewer/date missing; ")&amp;"")),"Invalid status; use a listed value")</f>
        <v>Applicability unresolved; assign an owner and next action</v>
      </c>
    </row>
    <row r="52" ht="70" customHeight="1">
      <c r="A52" s="58" t="str">
        <v>PSC-1200.2(a)</v>
      </c>
      <c r="B52" s="58" t="str">
        <v>PSC</v>
      </c>
      <c r="C52" s="61" t="str">
        <v>P01 | 1200.2(a)</v>
      </c>
      <c r="D52" s="61"/>
      <c r="E52" s="61" t="str">
        <v>Unresolved</v>
      </c>
      <c r="F52" s="61"/>
      <c r="G52" s="61" t="inlineStr">
        <is>
          <t xml:space="preserve">General 180 day transition; verify exact provision and Q01/Q10</t>
        </is>
      </c>
      <c r="H52" s="61" t="inlineStr">
        <is>
          <t xml:space="preserve">Candidate duty; applicability unresolved. Obtain exact required method and evidence from the controlling text. Context and definition rows explain control requirements.</t>
        </is>
      </c>
      <c r="I52" s="61" t="str">
        <v>P01</v>
      </c>
      <c r="J52" s="61"/>
      <c r="K52" s="61"/>
      <c r="L52" s="61" t="str">
        <v>Confirm entity/system coverage, obtain the current controlling instrument and map every applicable part before conclusions.</v>
      </c>
      <c r="M52" s="63" t="str">
        <f>IF(OR(EXACT(E52,"Unresolved"),EXACT(E52,"Applicable"),EXACT(E52,"Excluded with basis"),EXACT(E52,"Context only")),IF(E52="Unresolved","Applicability unresolved; assign an owner and next action",IF(LEN(IF(AND(LEN(UPPER(TRIM(CLEAN(SUBSTITUTE(C52,CHAR(160)," ")))))&gt;0,LEFT(UPPER(TRIM(C52)),10)&lt;&gt;"UNRESOLVED",ISERROR(MATCH(UPPER(TRIM(CLEAN(SUBSTITUTE(C52,CHAR(160)," ")))),Start!$H$6:$H$22,0))),"","Exact clause/version missing; ")&amp;IF(AND(LEN(UPPER(TRIM(CLEAN(SUBSTITUTE(D52,CHAR(160)," ")))))&gt;0,LEFT(UPPER(TRIM(D52)),10)&lt;&gt;"UNRESOLVED",ISERROR(MATCH(UPPER(TRIM(CLEAN(SUBSTITUTE(D52,CHAR(160)," ")))),Start!$H$6:$H$22,0))),"","Entity/system/period missing; ")&amp;IF(AND(LEN(UPPER(TRIM(CLEAN(SUBSTITUTE(F52,CHAR(160)," ")))))&gt;0,LEFT(UPPER(TRIM(F52)),10)&lt;&gt;"UNRESOLVED",ISERROR(MATCH(UPPER(TRIM(CLEAN(SUBSTITUTE(F52,CHAR(160)," ")))),Start!$H$6:$H$22,0))),"","Decision evidence/basis missing; ")&amp;IF(AND(LEN(UPPER(TRIM(CLEAN(SUBSTITUTE(G52,CHAR(160)," ")))))&gt;0,LEFT(UPPER(TRIM(G52)),10)&lt;&gt;"UNRESOLVED",ISERROR(MATCH(UPPER(TRIM(CLEAN(SUBSTITUTE(G52,CHAR(160)," ")))),Start!$H$6:$H$22,0))),"","Date/transition basis missing; ")&amp;IF(AND(LEN(UPPER(TRIM(CLEAN(SUBSTITUTE(H52,CHAR(160)," ")))))&gt;0,LEFT(UPPER(TRIM(H52)),10)&lt;&gt;"UNRESOLVED",ISERROR(MATCH(UPPER(TRIM(CLEAN(SUBSTITUTE(H52,CHAR(160)," ")))),Start!$H$6:$H$22,0))),"","Method/evidence basis missing; ")&amp;IF(AND(LEN(UPPER(TRIM(CLEAN(SUBSTITUTE(I52,CHAR(160)," ")))))&gt;0,LEFT(UPPER(TRIM(I52)),10)&lt;&gt;"UNRESOLVED",ISERROR(MATCH(UPPER(TRIM(CLEAN(SUBSTITUTE(I52,CHAR(160)," ")))),Start!$H$6:$H$22,0))),"","Mapping or justified exclusion missing; ")&amp;IF(AND(LEN(UPPER(TRIM(CLEAN(SUBSTITUTE(J52,CHAR(160)," ")))))&gt;0,LEFT(UPPER(TRIM(J52)),10)&lt;&gt;"UNRESOLVED",ISERROR(MATCH(UPPER(TRIM(CLEAN(SUBSTITUTE(J52,CHAR(160)," ")))),Start!$H$6:$H$22,0))),"","Conclusion/evidence missing; ")&amp;IF(AND(LEN(UPPER(TRIM(CLEAN(SUBSTITUTE(K52,CHAR(160)," ")))))&gt;0,LEFT(UPPER(TRIM(K52)),10)&lt;&gt;"UNRESOLVED",ISERROR(MATCH(UPPER(TRIM(CLEAN(SUBSTITUTE(K52,CHAR(160)," ")))),Start!$H$6:$H$22,0))),"","Reviewer/date missing; ")&amp;"")=0,"Documentation recorded; review required",IF(AND(LEN(UPPER(TRIM(CLEAN(SUBSTITUTE(C52,CHAR(160)," ")))))&gt;0,LEFT(UPPER(TRIM(C52)),10)&lt;&gt;"UNRESOLVED",ISERROR(MATCH(UPPER(TRIM(CLEAN(SUBSTITUTE(C52,CHAR(160)," ")))),Start!$H$6:$H$22,0))),"","Exact clause/version missing; ")&amp;IF(AND(LEN(UPPER(TRIM(CLEAN(SUBSTITUTE(D52,CHAR(160)," ")))))&gt;0,LEFT(UPPER(TRIM(D52)),10)&lt;&gt;"UNRESOLVED",ISERROR(MATCH(UPPER(TRIM(CLEAN(SUBSTITUTE(D52,CHAR(160)," ")))),Start!$H$6:$H$22,0))),"","Entity/system/period missing; ")&amp;IF(AND(LEN(UPPER(TRIM(CLEAN(SUBSTITUTE(F52,CHAR(160)," ")))))&gt;0,LEFT(UPPER(TRIM(F52)),10)&lt;&gt;"UNRESOLVED",ISERROR(MATCH(UPPER(TRIM(CLEAN(SUBSTITUTE(F52,CHAR(160)," ")))),Start!$H$6:$H$22,0))),"","Decision evidence/basis missing; ")&amp;IF(AND(LEN(UPPER(TRIM(CLEAN(SUBSTITUTE(G52,CHAR(160)," ")))))&gt;0,LEFT(UPPER(TRIM(G52)),10)&lt;&gt;"UNRESOLVED",ISERROR(MATCH(UPPER(TRIM(CLEAN(SUBSTITUTE(G52,CHAR(160)," ")))),Start!$H$6:$H$22,0))),"","Date/transition basis missing; ")&amp;IF(AND(LEN(UPPER(TRIM(CLEAN(SUBSTITUTE(H52,CHAR(160)," ")))))&gt;0,LEFT(UPPER(TRIM(H52)),10)&lt;&gt;"UNRESOLVED",ISERROR(MATCH(UPPER(TRIM(CLEAN(SUBSTITUTE(H52,CHAR(160)," ")))),Start!$H$6:$H$22,0))),"","Method/evidence basis missing; ")&amp;IF(AND(LEN(UPPER(TRIM(CLEAN(SUBSTITUTE(I52,CHAR(160)," ")))))&gt;0,LEFT(UPPER(TRIM(I52)),10)&lt;&gt;"UNRESOLVED",ISERROR(MATCH(UPPER(TRIM(CLEAN(SUBSTITUTE(I52,CHAR(160)," ")))),Start!$H$6:$H$22,0))),"","Mapping or justified exclusion missing; ")&amp;IF(AND(LEN(UPPER(TRIM(CLEAN(SUBSTITUTE(J52,CHAR(160)," ")))))&gt;0,LEFT(UPPER(TRIM(J52)),10)&lt;&gt;"UNRESOLVED",ISERROR(MATCH(UPPER(TRIM(CLEAN(SUBSTITUTE(J52,CHAR(160)," ")))),Start!$H$6:$H$22,0))),"","Conclusion/evidence missing; ")&amp;IF(AND(LEN(UPPER(TRIM(CLEAN(SUBSTITUTE(K52,CHAR(160)," ")))))&gt;0,LEFT(UPPER(TRIM(K52)),10)&lt;&gt;"UNRESOLVED",ISERROR(MATCH(UPPER(TRIM(CLEAN(SUBSTITUTE(K52,CHAR(160)," ")))),Start!$H$6:$H$22,0))),"","Reviewer/date missing; ")&amp;"")),"Invalid status; use a listed value")</f>
        <v>Applicability unresolved; assign an owner and next action</v>
      </c>
    </row>
    <row r="53" ht="70" customHeight="1">
      <c r="A53" s="56" t="str">
        <v>PSC-1200.2(b)</v>
      </c>
      <c r="B53" s="56" t="str">
        <v>PSC</v>
      </c>
      <c r="C53" s="61" t="str">
        <v>P01 | 1200.2(b)</v>
      </c>
      <c r="D53" s="61"/>
      <c r="E53" s="61" t="str">
        <v>Unresolved</v>
      </c>
      <c r="F53" s="61"/>
      <c r="G53" s="61" t="inlineStr">
        <is>
          <t xml:space="preserve">General 180 day transition; verify exact provision and Q01/Q10</t>
        </is>
      </c>
      <c r="H53" s="61" t="inlineStr">
        <is>
          <t xml:space="preserve">Candidate duty; applicability unresolved. Obtain exact required method and evidence from the controlling text. Context and definition rows explain control requirements.</t>
        </is>
      </c>
      <c r="I53" s="61" t="str">
        <v>P01</v>
      </c>
      <c r="J53" s="61"/>
      <c r="K53" s="61"/>
      <c r="L53" s="61" t="str">
        <v>Confirm entity/system coverage, obtain the current controlling instrument and map every applicable part before conclusions.</v>
      </c>
      <c r="M53" s="63" t="str">
        <f>IF(OR(EXACT(E53,"Unresolved"),EXACT(E53,"Applicable"),EXACT(E53,"Excluded with basis"),EXACT(E53,"Context only")),IF(E53="Unresolved","Applicability unresolved; assign an owner and next action",IF(LEN(IF(AND(LEN(UPPER(TRIM(CLEAN(SUBSTITUTE(C53,CHAR(160)," ")))))&gt;0,LEFT(UPPER(TRIM(C53)),10)&lt;&gt;"UNRESOLVED",ISERROR(MATCH(UPPER(TRIM(CLEAN(SUBSTITUTE(C53,CHAR(160)," ")))),Start!$H$6:$H$22,0))),"","Exact clause/version missing; ")&amp;IF(AND(LEN(UPPER(TRIM(CLEAN(SUBSTITUTE(D53,CHAR(160)," ")))))&gt;0,LEFT(UPPER(TRIM(D53)),10)&lt;&gt;"UNRESOLVED",ISERROR(MATCH(UPPER(TRIM(CLEAN(SUBSTITUTE(D53,CHAR(160)," ")))),Start!$H$6:$H$22,0))),"","Entity/system/period missing; ")&amp;IF(AND(LEN(UPPER(TRIM(CLEAN(SUBSTITUTE(F53,CHAR(160)," ")))))&gt;0,LEFT(UPPER(TRIM(F53)),10)&lt;&gt;"UNRESOLVED",ISERROR(MATCH(UPPER(TRIM(CLEAN(SUBSTITUTE(F53,CHAR(160)," ")))),Start!$H$6:$H$22,0))),"","Decision evidence/basis missing; ")&amp;IF(AND(LEN(UPPER(TRIM(CLEAN(SUBSTITUTE(G53,CHAR(160)," ")))))&gt;0,LEFT(UPPER(TRIM(G53)),10)&lt;&gt;"UNRESOLVED",ISERROR(MATCH(UPPER(TRIM(CLEAN(SUBSTITUTE(G53,CHAR(160)," ")))),Start!$H$6:$H$22,0))),"","Date/transition basis missing; ")&amp;IF(AND(LEN(UPPER(TRIM(CLEAN(SUBSTITUTE(H53,CHAR(160)," ")))))&gt;0,LEFT(UPPER(TRIM(H53)),10)&lt;&gt;"UNRESOLVED",ISERROR(MATCH(UPPER(TRIM(CLEAN(SUBSTITUTE(H53,CHAR(160)," ")))),Start!$H$6:$H$22,0))),"","Method/evidence basis missing; ")&amp;IF(AND(LEN(UPPER(TRIM(CLEAN(SUBSTITUTE(I53,CHAR(160)," ")))))&gt;0,LEFT(UPPER(TRIM(I53)),10)&lt;&gt;"UNRESOLVED",ISERROR(MATCH(UPPER(TRIM(CLEAN(SUBSTITUTE(I53,CHAR(160)," ")))),Start!$H$6:$H$22,0))),"","Mapping or justified exclusion missing; ")&amp;IF(AND(LEN(UPPER(TRIM(CLEAN(SUBSTITUTE(J53,CHAR(160)," ")))))&gt;0,LEFT(UPPER(TRIM(J53)),10)&lt;&gt;"UNRESOLVED",ISERROR(MATCH(UPPER(TRIM(CLEAN(SUBSTITUTE(J53,CHAR(160)," ")))),Start!$H$6:$H$22,0))),"","Conclusion/evidence missing; ")&amp;IF(AND(LEN(UPPER(TRIM(CLEAN(SUBSTITUTE(K53,CHAR(160)," ")))))&gt;0,LEFT(UPPER(TRIM(K53)),10)&lt;&gt;"UNRESOLVED",ISERROR(MATCH(UPPER(TRIM(CLEAN(SUBSTITUTE(K53,CHAR(160)," ")))),Start!$H$6:$H$22,0))),"","Reviewer/date missing; ")&amp;"")=0,"Documentation recorded; review required",IF(AND(LEN(UPPER(TRIM(CLEAN(SUBSTITUTE(C53,CHAR(160)," ")))))&gt;0,LEFT(UPPER(TRIM(C53)),10)&lt;&gt;"UNRESOLVED",ISERROR(MATCH(UPPER(TRIM(CLEAN(SUBSTITUTE(C53,CHAR(160)," ")))),Start!$H$6:$H$22,0))),"","Exact clause/version missing; ")&amp;IF(AND(LEN(UPPER(TRIM(CLEAN(SUBSTITUTE(D53,CHAR(160)," ")))))&gt;0,LEFT(UPPER(TRIM(D53)),10)&lt;&gt;"UNRESOLVED",ISERROR(MATCH(UPPER(TRIM(CLEAN(SUBSTITUTE(D53,CHAR(160)," ")))),Start!$H$6:$H$22,0))),"","Entity/system/period missing; ")&amp;IF(AND(LEN(UPPER(TRIM(CLEAN(SUBSTITUTE(F53,CHAR(160)," ")))))&gt;0,LEFT(UPPER(TRIM(F53)),10)&lt;&gt;"UNRESOLVED",ISERROR(MATCH(UPPER(TRIM(CLEAN(SUBSTITUTE(F53,CHAR(160)," ")))),Start!$H$6:$H$22,0))),"","Decision evidence/basis missing; ")&amp;IF(AND(LEN(UPPER(TRIM(CLEAN(SUBSTITUTE(G53,CHAR(160)," ")))))&gt;0,LEFT(UPPER(TRIM(G53)),10)&lt;&gt;"UNRESOLVED",ISERROR(MATCH(UPPER(TRIM(CLEAN(SUBSTITUTE(G53,CHAR(160)," ")))),Start!$H$6:$H$22,0))),"","Date/transition basis missing; ")&amp;IF(AND(LEN(UPPER(TRIM(CLEAN(SUBSTITUTE(H53,CHAR(160)," ")))))&gt;0,LEFT(UPPER(TRIM(H53)),10)&lt;&gt;"UNRESOLVED",ISERROR(MATCH(UPPER(TRIM(CLEAN(SUBSTITUTE(H53,CHAR(160)," ")))),Start!$H$6:$H$22,0))),"","Method/evidence basis missing; ")&amp;IF(AND(LEN(UPPER(TRIM(CLEAN(SUBSTITUTE(I53,CHAR(160)," ")))))&gt;0,LEFT(UPPER(TRIM(I53)),10)&lt;&gt;"UNRESOLVED",ISERROR(MATCH(UPPER(TRIM(CLEAN(SUBSTITUTE(I53,CHAR(160)," ")))),Start!$H$6:$H$22,0))),"","Mapping or justified exclusion missing; ")&amp;IF(AND(LEN(UPPER(TRIM(CLEAN(SUBSTITUTE(J53,CHAR(160)," ")))))&gt;0,LEFT(UPPER(TRIM(J53)),10)&lt;&gt;"UNRESOLVED",ISERROR(MATCH(UPPER(TRIM(CLEAN(SUBSTITUTE(J53,CHAR(160)," ")))),Start!$H$6:$H$22,0))),"","Conclusion/evidence missing; ")&amp;IF(AND(LEN(UPPER(TRIM(CLEAN(SUBSTITUTE(K53,CHAR(160)," ")))))&gt;0,LEFT(UPPER(TRIM(K53)),10)&lt;&gt;"UNRESOLVED",ISERROR(MATCH(UPPER(TRIM(CLEAN(SUBSTITUTE(K53,CHAR(160)," ")))),Start!$H$6:$H$22,0))),"","Reviewer/date missing; ")&amp;"")),"Invalid status; use a listed value")</f>
        <v>Applicability unresolved; assign an owner and next action</v>
      </c>
    </row>
    <row r="54" ht="70" customHeight="1">
      <c r="A54" s="58" t="str">
        <v>PSC-1200.2(b)(1)</v>
      </c>
      <c r="B54" s="58" t="str">
        <v>PSC</v>
      </c>
      <c r="C54" s="61" t="str">
        <v>P01 | 1200.2(b)(1)</v>
      </c>
      <c r="D54" s="61"/>
      <c r="E54" s="61" t="str">
        <v>Unresolved</v>
      </c>
      <c r="F54" s="61"/>
      <c r="G54" s="61" t="inlineStr">
        <is>
          <t xml:space="preserve">General 180 day transition; verify exact provision and Q01/Q10</t>
        </is>
      </c>
      <c r="H54" s="61" t="inlineStr">
        <is>
          <t xml:space="preserve">Candidate duty; applicability unresolved. Obtain exact required method and evidence from the controlling text. Context and definition rows explain control requirements.</t>
        </is>
      </c>
      <c r="I54" s="61" t="str">
        <v>P01</v>
      </c>
      <c r="J54" s="61"/>
      <c r="K54" s="61"/>
      <c r="L54" s="61" t="str">
        <v>Confirm entity/system coverage, obtain the current controlling instrument and map every applicable part before conclusions.</v>
      </c>
      <c r="M54" s="63" t="str">
        <f>IF(OR(EXACT(E54,"Unresolved"),EXACT(E54,"Applicable"),EXACT(E54,"Excluded with basis"),EXACT(E54,"Context only")),IF(E54="Unresolved","Applicability unresolved; assign an owner and next action",IF(LEN(IF(AND(LEN(UPPER(TRIM(CLEAN(SUBSTITUTE(C54,CHAR(160)," ")))))&gt;0,LEFT(UPPER(TRIM(C54)),10)&lt;&gt;"UNRESOLVED",ISERROR(MATCH(UPPER(TRIM(CLEAN(SUBSTITUTE(C54,CHAR(160)," ")))),Start!$H$6:$H$22,0))),"","Exact clause/version missing; ")&amp;IF(AND(LEN(UPPER(TRIM(CLEAN(SUBSTITUTE(D54,CHAR(160)," ")))))&gt;0,LEFT(UPPER(TRIM(D54)),10)&lt;&gt;"UNRESOLVED",ISERROR(MATCH(UPPER(TRIM(CLEAN(SUBSTITUTE(D54,CHAR(160)," ")))),Start!$H$6:$H$22,0))),"","Entity/system/period missing; ")&amp;IF(AND(LEN(UPPER(TRIM(CLEAN(SUBSTITUTE(F54,CHAR(160)," ")))))&gt;0,LEFT(UPPER(TRIM(F54)),10)&lt;&gt;"UNRESOLVED",ISERROR(MATCH(UPPER(TRIM(CLEAN(SUBSTITUTE(F54,CHAR(160)," ")))),Start!$H$6:$H$22,0))),"","Decision evidence/basis missing; ")&amp;IF(AND(LEN(UPPER(TRIM(CLEAN(SUBSTITUTE(G54,CHAR(160)," ")))))&gt;0,LEFT(UPPER(TRIM(G54)),10)&lt;&gt;"UNRESOLVED",ISERROR(MATCH(UPPER(TRIM(CLEAN(SUBSTITUTE(G54,CHAR(160)," ")))),Start!$H$6:$H$22,0))),"","Date/transition basis missing; ")&amp;IF(AND(LEN(UPPER(TRIM(CLEAN(SUBSTITUTE(H54,CHAR(160)," ")))))&gt;0,LEFT(UPPER(TRIM(H54)),10)&lt;&gt;"UNRESOLVED",ISERROR(MATCH(UPPER(TRIM(CLEAN(SUBSTITUTE(H54,CHAR(160)," ")))),Start!$H$6:$H$22,0))),"","Method/evidence basis missing; ")&amp;IF(AND(LEN(UPPER(TRIM(CLEAN(SUBSTITUTE(I54,CHAR(160)," ")))))&gt;0,LEFT(UPPER(TRIM(I54)),10)&lt;&gt;"UNRESOLVED",ISERROR(MATCH(UPPER(TRIM(CLEAN(SUBSTITUTE(I54,CHAR(160)," ")))),Start!$H$6:$H$22,0))),"","Mapping or justified exclusion missing; ")&amp;IF(AND(LEN(UPPER(TRIM(CLEAN(SUBSTITUTE(J54,CHAR(160)," ")))))&gt;0,LEFT(UPPER(TRIM(J54)),10)&lt;&gt;"UNRESOLVED",ISERROR(MATCH(UPPER(TRIM(CLEAN(SUBSTITUTE(J54,CHAR(160)," ")))),Start!$H$6:$H$22,0))),"","Conclusion/evidence missing; ")&amp;IF(AND(LEN(UPPER(TRIM(CLEAN(SUBSTITUTE(K54,CHAR(160)," ")))))&gt;0,LEFT(UPPER(TRIM(K54)),10)&lt;&gt;"UNRESOLVED",ISERROR(MATCH(UPPER(TRIM(CLEAN(SUBSTITUTE(K54,CHAR(160)," ")))),Start!$H$6:$H$22,0))),"","Reviewer/date missing; ")&amp;"")=0,"Documentation recorded; review required",IF(AND(LEN(UPPER(TRIM(CLEAN(SUBSTITUTE(C54,CHAR(160)," ")))))&gt;0,LEFT(UPPER(TRIM(C54)),10)&lt;&gt;"UNRESOLVED",ISERROR(MATCH(UPPER(TRIM(CLEAN(SUBSTITUTE(C54,CHAR(160)," ")))),Start!$H$6:$H$22,0))),"","Exact clause/version missing; ")&amp;IF(AND(LEN(UPPER(TRIM(CLEAN(SUBSTITUTE(D54,CHAR(160)," ")))))&gt;0,LEFT(UPPER(TRIM(D54)),10)&lt;&gt;"UNRESOLVED",ISERROR(MATCH(UPPER(TRIM(CLEAN(SUBSTITUTE(D54,CHAR(160)," ")))),Start!$H$6:$H$22,0))),"","Entity/system/period missing; ")&amp;IF(AND(LEN(UPPER(TRIM(CLEAN(SUBSTITUTE(F54,CHAR(160)," ")))))&gt;0,LEFT(UPPER(TRIM(F54)),10)&lt;&gt;"UNRESOLVED",ISERROR(MATCH(UPPER(TRIM(CLEAN(SUBSTITUTE(F54,CHAR(160)," ")))),Start!$H$6:$H$22,0))),"","Decision evidence/basis missing; ")&amp;IF(AND(LEN(UPPER(TRIM(CLEAN(SUBSTITUTE(G54,CHAR(160)," ")))))&gt;0,LEFT(UPPER(TRIM(G54)),10)&lt;&gt;"UNRESOLVED",ISERROR(MATCH(UPPER(TRIM(CLEAN(SUBSTITUTE(G54,CHAR(160)," ")))),Start!$H$6:$H$22,0))),"","Date/transition basis missing; ")&amp;IF(AND(LEN(UPPER(TRIM(CLEAN(SUBSTITUTE(H54,CHAR(160)," ")))))&gt;0,LEFT(UPPER(TRIM(H54)),10)&lt;&gt;"UNRESOLVED",ISERROR(MATCH(UPPER(TRIM(CLEAN(SUBSTITUTE(H54,CHAR(160)," ")))),Start!$H$6:$H$22,0))),"","Method/evidence basis missing; ")&amp;IF(AND(LEN(UPPER(TRIM(CLEAN(SUBSTITUTE(I54,CHAR(160)," ")))))&gt;0,LEFT(UPPER(TRIM(I54)),10)&lt;&gt;"UNRESOLVED",ISERROR(MATCH(UPPER(TRIM(CLEAN(SUBSTITUTE(I54,CHAR(160)," ")))),Start!$H$6:$H$22,0))),"","Mapping or justified exclusion missing; ")&amp;IF(AND(LEN(UPPER(TRIM(CLEAN(SUBSTITUTE(J54,CHAR(160)," ")))))&gt;0,LEFT(UPPER(TRIM(J54)),10)&lt;&gt;"UNRESOLVED",ISERROR(MATCH(UPPER(TRIM(CLEAN(SUBSTITUTE(J54,CHAR(160)," ")))),Start!$H$6:$H$22,0))),"","Conclusion/evidence missing; ")&amp;IF(AND(LEN(UPPER(TRIM(CLEAN(SUBSTITUTE(K54,CHAR(160)," ")))))&gt;0,LEFT(UPPER(TRIM(K54)),10)&lt;&gt;"UNRESOLVED",ISERROR(MATCH(UPPER(TRIM(CLEAN(SUBSTITUTE(K54,CHAR(160)," ")))),Start!$H$6:$H$22,0))),"","Reviewer/date missing; ")&amp;"")),"Invalid status; use a listed value")</f>
        <v>Applicability unresolved; assign an owner and next action</v>
      </c>
    </row>
    <row r="55" ht="70" customHeight="1">
      <c r="A55" s="56" t="str">
        <v>PSC-1200.2(b)(2)</v>
      </c>
      <c r="B55" s="56" t="str">
        <v>PSC</v>
      </c>
      <c r="C55" s="61" t="str">
        <v>P01 | 1200.2(b)(2)</v>
      </c>
      <c r="D55" s="61"/>
      <c r="E55" s="61" t="str">
        <v>Unresolved</v>
      </c>
      <c r="F55" s="61"/>
      <c r="G55" s="61" t="inlineStr">
        <is>
          <t xml:space="preserve">General 180 day transition; verify exact provision and Q01/Q10</t>
        </is>
      </c>
      <c r="H55" s="61" t="inlineStr">
        <is>
          <t xml:space="preserve">Candidate duty; applicability unresolved. Obtain exact required method and evidence from the controlling text. Context and definition rows explain control requirements.</t>
        </is>
      </c>
      <c r="I55" s="61" t="str">
        <v>P01</v>
      </c>
      <c r="J55" s="61"/>
      <c r="K55" s="61"/>
      <c r="L55" s="61" t="str">
        <v>Confirm entity/system coverage, obtain the current controlling instrument and map every applicable part before conclusions.</v>
      </c>
      <c r="M55" s="63" t="str">
        <f>IF(OR(EXACT(E55,"Unresolved"),EXACT(E55,"Applicable"),EXACT(E55,"Excluded with basis"),EXACT(E55,"Context only")),IF(E55="Unresolved","Applicability unresolved; assign an owner and next action",IF(LEN(IF(AND(LEN(UPPER(TRIM(CLEAN(SUBSTITUTE(C55,CHAR(160)," ")))))&gt;0,LEFT(UPPER(TRIM(C55)),10)&lt;&gt;"UNRESOLVED",ISERROR(MATCH(UPPER(TRIM(CLEAN(SUBSTITUTE(C55,CHAR(160)," ")))),Start!$H$6:$H$22,0))),"","Exact clause/version missing; ")&amp;IF(AND(LEN(UPPER(TRIM(CLEAN(SUBSTITUTE(D55,CHAR(160)," ")))))&gt;0,LEFT(UPPER(TRIM(D55)),10)&lt;&gt;"UNRESOLVED",ISERROR(MATCH(UPPER(TRIM(CLEAN(SUBSTITUTE(D55,CHAR(160)," ")))),Start!$H$6:$H$22,0))),"","Entity/system/period missing; ")&amp;IF(AND(LEN(UPPER(TRIM(CLEAN(SUBSTITUTE(F55,CHAR(160)," ")))))&gt;0,LEFT(UPPER(TRIM(F55)),10)&lt;&gt;"UNRESOLVED",ISERROR(MATCH(UPPER(TRIM(CLEAN(SUBSTITUTE(F55,CHAR(160)," ")))),Start!$H$6:$H$22,0))),"","Decision evidence/basis missing; ")&amp;IF(AND(LEN(UPPER(TRIM(CLEAN(SUBSTITUTE(G55,CHAR(160)," ")))))&gt;0,LEFT(UPPER(TRIM(G55)),10)&lt;&gt;"UNRESOLVED",ISERROR(MATCH(UPPER(TRIM(CLEAN(SUBSTITUTE(G55,CHAR(160)," ")))),Start!$H$6:$H$22,0))),"","Date/transition basis missing; ")&amp;IF(AND(LEN(UPPER(TRIM(CLEAN(SUBSTITUTE(H55,CHAR(160)," ")))))&gt;0,LEFT(UPPER(TRIM(H55)),10)&lt;&gt;"UNRESOLVED",ISERROR(MATCH(UPPER(TRIM(CLEAN(SUBSTITUTE(H55,CHAR(160)," ")))),Start!$H$6:$H$22,0))),"","Method/evidence basis missing; ")&amp;IF(AND(LEN(UPPER(TRIM(CLEAN(SUBSTITUTE(I55,CHAR(160)," ")))))&gt;0,LEFT(UPPER(TRIM(I55)),10)&lt;&gt;"UNRESOLVED",ISERROR(MATCH(UPPER(TRIM(CLEAN(SUBSTITUTE(I55,CHAR(160)," ")))),Start!$H$6:$H$22,0))),"","Mapping or justified exclusion missing; ")&amp;IF(AND(LEN(UPPER(TRIM(CLEAN(SUBSTITUTE(J55,CHAR(160)," ")))))&gt;0,LEFT(UPPER(TRIM(J55)),10)&lt;&gt;"UNRESOLVED",ISERROR(MATCH(UPPER(TRIM(CLEAN(SUBSTITUTE(J55,CHAR(160)," ")))),Start!$H$6:$H$22,0))),"","Conclusion/evidence missing; ")&amp;IF(AND(LEN(UPPER(TRIM(CLEAN(SUBSTITUTE(K55,CHAR(160)," ")))))&gt;0,LEFT(UPPER(TRIM(K55)),10)&lt;&gt;"UNRESOLVED",ISERROR(MATCH(UPPER(TRIM(CLEAN(SUBSTITUTE(K55,CHAR(160)," ")))),Start!$H$6:$H$22,0))),"","Reviewer/date missing; ")&amp;"")=0,"Documentation recorded; review required",IF(AND(LEN(UPPER(TRIM(CLEAN(SUBSTITUTE(C55,CHAR(160)," ")))))&gt;0,LEFT(UPPER(TRIM(C55)),10)&lt;&gt;"UNRESOLVED",ISERROR(MATCH(UPPER(TRIM(CLEAN(SUBSTITUTE(C55,CHAR(160)," ")))),Start!$H$6:$H$22,0))),"","Exact clause/version missing; ")&amp;IF(AND(LEN(UPPER(TRIM(CLEAN(SUBSTITUTE(D55,CHAR(160)," ")))))&gt;0,LEFT(UPPER(TRIM(D55)),10)&lt;&gt;"UNRESOLVED",ISERROR(MATCH(UPPER(TRIM(CLEAN(SUBSTITUTE(D55,CHAR(160)," ")))),Start!$H$6:$H$22,0))),"","Entity/system/period missing; ")&amp;IF(AND(LEN(UPPER(TRIM(CLEAN(SUBSTITUTE(F55,CHAR(160)," ")))))&gt;0,LEFT(UPPER(TRIM(F55)),10)&lt;&gt;"UNRESOLVED",ISERROR(MATCH(UPPER(TRIM(CLEAN(SUBSTITUTE(F55,CHAR(160)," ")))),Start!$H$6:$H$22,0))),"","Decision evidence/basis missing; ")&amp;IF(AND(LEN(UPPER(TRIM(CLEAN(SUBSTITUTE(G55,CHAR(160)," ")))))&gt;0,LEFT(UPPER(TRIM(G55)),10)&lt;&gt;"UNRESOLVED",ISERROR(MATCH(UPPER(TRIM(CLEAN(SUBSTITUTE(G55,CHAR(160)," ")))),Start!$H$6:$H$22,0))),"","Date/transition basis missing; ")&amp;IF(AND(LEN(UPPER(TRIM(CLEAN(SUBSTITUTE(H55,CHAR(160)," ")))))&gt;0,LEFT(UPPER(TRIM(H55)),10)&lt;&gt;"UNRESOLVED",ISERROR(MATCH(UPPER(TRIM(CLEAN(SUBSTITUTE(H55,CHAR(160)," ")))),Start!$H$6:$H$22,0))),"","Method/evidence basis missing; ")&amp;IF(AND(LEN(UPPER(TRIM(CLEAN(SUBSTITUTE(I55,CHAR(160)," ")))))&gt;0,LEFT(UPPER(TRIM(I55)),10)&lt;&gt;"UNRESOLVED",ISERROR(MATCH(UPPER(TRIM(CLEAN(SUBSTITUTE(I55,CHAR(160)," ")))),Start!$H$6:$H$22,0))),"","Mapping or justified exclusion missing; ")&amp;IF(AND(LEN(UPPER(TRIM(CLEAN(SUBSTITUTE(J55,CHAR(160)," ")))))&gt;0,LEFT(UPPER(TRIM(J55)),10)&lt;&gt;"UNRESOLVED",ISERROR(MATCH(UPPER(TRIM(CLEAN(SUBSTITUTE(J55,CHAR(160)," ")))),Start!$H$6:$H$22,0))),"","Conclusion/evidence missing; ")&amp;IF(AND(LEN(UPPER(TRIM(CLEAN(SUBSTITUTE(K55,CHAR(160)," ")))))&gt;0,LEFT(UPPER(TRIM(K55)),10)&lt;&gt;"UNRESOLVED",ISERROR(MATCH(UPPER(TRIM(CLEAN(SUBSTITUTE(K55,CHAR(160)," ")))),Start!$H$6:$H$22,0))),"","Reviewer/date missing; ")&amp;"")),"Invalid status; use a listed value")</f>
        <v>Applicability unresolved; assign an owner and next action</v>
      </c>
    </row>
    <row r="56" ht="70" customHeight="1">
      <c r="A56" s="58" t="str">
        <v>PSC-1200.2(b)(3)</v>
      </c>
      <c r="B56" s="58" t="str">
        <v>PSC</v>
      </c>
      <c r="C56" s="61" t="str">
        <v>P01 | 1200.2(b)(3)</v>
      </c>
      <c r="D56" s="61"/>
      <c r="E56" s="61" t="str">
        <v>Unresolved</v>
      </c>
      <c r="F56" s="61"/>
      <c r="G56" s="61" t="inlineStr">
        <is>
          <t xml:space="preserve">General 180 day transition; verify exact provision and Q01/Q10</t>
        </is>
      </c>
      <c r="H56" s="61" t="inlineStr">
        <is>
          <t xml:space="preserve">Candidate duty; applicability unresolved. Obtain exact required method and evidence from the controlling text. Context and definition rows explain control requirements.</t>
        </is>
      </c>
      <c r="I56" s="61" t="str">
        <v>P01</v>
      </c>
      <c r="J56" s="61"/>
      <c r="K56" s="61"/>
      <c r="L56" s="61" t="str">
        <v>Confirm entity/system coverage, obtain the current controlling instrument and map every applicable part before conclusions.</v>
      </c>
      <c r="M56" s="63" t="str">
        <f>IF(OR(EXACT(E56,"Unresolved"),EXACT(E56,"Applicable"),EXACT(E56,"Excluded with basis"),EXACT(E56,"Context only")),IF(E56="Unresolved","Applicability unresolved; assign an owner and next action",IF(LEN(IF(AND(LEN(UPPER(TRIM(CLEAN(SUBSTITUTE(C56,CHAR(160)," ")))))&gt;0,LEFT(UPPER(TRIM(C56)),10)&lt;&gt;"UNRESOLVED",ISERROR(MATCH(UPPER(TRIM(CLEAN(SUBSTITUTE(C56,CHAR(160)," ")))),Start!$H$6:$H$22,0))),"","Exact clause/version missing; ")&amp;IF(AND(LEN(UPPER(TRIM(CLEAN(SUBSTITUTE(D56,CHAR(160)," ")))))&gt;0,LEFT(UPPER(TRIM(D56)),10)&lt;&gt;"UNRESOLVED",ISERROR(MATCH(UPPER(TRIM(CLEAN(SUBSTITUTE(D56,CHAR(160)," ")))),Start!$H$6:$H$22,0))),"","Entity/system/period missing; ")&amp;IF(AND(LEN(UPPER(TRIM(CLEAN(SUBSTITUTE(F56,CHAR(160)," ")))))&gt;0,LEFT(UPPER(TRIM(F56)),10)&lt;&gt;"UNRESOLVED",ISERROR(MATCH(UPPER(TRIM(CLEAN(SUBSTITUTE(F56,CHAR(160)," ")))),Start!$H$6:$H$22,0))),"","Decision evidence/basis missing; ")&amp;IF(AND(LEN(UPPER(TRIM(CLEAN(SUBSTITUTE(G56,CHAR(160)," ")))))&gt;0,LEFT(UPPER(TRIM(G56)),10)&lt;&gt;"UNRESOLVED",ISERROR(MATCH(UPPER(TRIM(CLEAN(SUBSTITUTE(G56,CHAR(160)," ")))),Start!$H$6:$H$22,0))),"","Date/transition basis missing; ")&amp;IF(AND(LEN(UPPER(TRIM(CLEAN(SUBSTITUTE(H56,CHAR(160)," ")))))&gt;0,LEFT(UPPER(TRIM(H56)),10)&lt;&gt;"UNRESOLVED",ISERROR(MATCH(UPPER(TRIM(CLEAN(SUBSTITUTE(H56,CHAR(160)," ")))),Start!$H$6:$H$22,0))),"","Method/evidence basis missing; ")&amp;IF(AND(LEN(UPPER(TRIM(CLEAN(SUBSTITUTE(I56,CHAR(160)," ")))))&gt;0,LEFT(UPPER(TRIM(I56)),10)&lt;&gt;"UNRESOLVED",ISERROR(MATCH(UPPER(TRIM(CLEAN(SUBSTITUTE(I56,CHAR(160)," ")))),Start!$H$6:$H$22,0))),"","Mapping or justified exclusion missing; ")&amp;IF(AND(LEN(UPPER(TRIM(CLEAN(SUBSTITUTE(J56,CHAR(160)," ")))))&gt;0,LEFT(UPPER(TRIM(J56)),10)&lt;&gt;"UNRESOLVED",ISERROR(MATCH(UPPER(TRIM(CLEAN(SUBSTITUTE(J56,CHAR(160)," ")))),Start!$H$6:$H$22,0))),"","Conclusion/evidence missing; ")&amp;IF(AND(LEN(UPPER(TRIM(CLEAN(SUBSTITUTE(K56,CHAR(160)," ")))))&gt;0,LEFT(UPPER(TRIM(K56)),10)&lt;&gt;"UNRESOLVED",ISERROR(MATCH(UPPER(TRIM(CLEAN(SUBSTITUTE(K56,CHAR(160)," ")))),Start!$H$6:$H$22,0))),"","Reviewer/date missing; ")&amp;"")=0,"Documentation recorded; review required",IF(AND(LEN(UPPER(TRIM(CLEAN(SUBSTITUTE(C56,CHAR(160)," ")))))&gt;0,LEFT(UPPER(TRIM(C56)),10)&lt;&gt;"UNRESOLVED",ISERROR(MATCH(UPPER(TRIM(CLEAN(SUBSTITUTE(C56,CHAR(160)," ")))),Start!$H$6:$H$22,0))),"","Exact clause/version missing; ")&amp;IF(AND(LEN(UPPER(TRIM(CLEAN(SUBSTITUTE(D56,CHAR(160)," ")))))&gt;0,LEFT(UPPER(TRIM(D56)),10)&lt;&gt;"UNRESOLVED",ISERROR(MATCH(UPPER(TRIM(CLEAN(SUBSTITUTE(D56,CHAR(160)," ")))),Start!$H$6:$H$22,0))),"","Entity/system/period missing; ")&amp;IF(AND(LEN(UPPER(TRIM(CLEAN(SUBSTITUTE(F56,CHAR(160)," ")))))&gt;0,LEFT(UPPER(TRIM(F56)),10)&lt;&gt;"UNRESOLVED",ISERROR(MATCH(UPPER(TRIM(CLEAN(SUBSTITUTE(F56,CHAR(160)," ")))),Start!$H$6:$H$22,0))),"","Decision evidence/basis missing; ")&amp;IF(AND(LEN(UPPER(TRIM(CLEAN(SUBSTITUTE(G56,CHAR(160)," ")))))&gt;0,LEFT(UPPER(TRIM(G56)),10)&lt;&gt;"UNRESOLVED",ISERROR(MATCH(UPPER(TRIM(CLEAN(SUBSTITUTE(G56,CHAR(160)," ")))),Start!$H$6:$H$22,0))),"","Date/transition basis missing; ")&amp;IF(AND(LEN(UPPER(TRIM(CLEAN(SUBSTITUTE(H56,CHAR(160)," ")))))&gt;0,LEFT(UPPER(TRIM(H56)),10)&lt;&gt;"UNRESOLVED",ISERROR(MATCH(UPPER(TRIM(CLEAN(SUBSTITUTE(H56,CHAR(160)," ")))),Start!$H$6:$H$22,0))),"","Method/evidence basis missing; ")&amp;IF(AND(LEN(UPPER(TRIM(CLEAN(SUBSTITUTE(I56,CHAR(160)," ")))))&gt;0,LEFT(UPPER(TRIM(I56)),10)&lt;&gt;"UNRESOLVED",ISERROR(MATCH(UPPER(TRIM(CLEAN(SUBSTITUTE(I56,CHAR(160)," ")))),Start!$H$6:$H$22,0))),"","Mapping or justified exclusion missing; ")&amp;IF(AND(LEN(UPPER(TRIM(CLEAN(SUBSTITUTE(J56,CHAR(160)," ")))))&gt;0,LEFT(UPPER(TRIM(J56)),10)&lt;&gt;"UNRESOLVED",ISERROR(MATCH(UPPER(TRIM(CLEAN(SUBSTITUTE(J56,CHAR(160)," ")))),Start!$H$6:$H$22,0))),"","Conclusion/evidence missing; ")&amp;IF(AND(LEN(UPPER(TRIM(CLEAN(SUBSTITUTE(K56,CHAR(160)," ")))))&gt;0,LEFT(UPPER(TRIM(K56)),10)&lt;&gt;"UNRESOLVED",ISERROR(MATCH(UPPER(TRIM(CLEAN(SUBSTITUTE(K56,CHAR(160)," ")))),Start!$H$6:$H$22,0))),"","Reviewer/date missing; ")&amp;"")),"Invalid status; use a listed value")</f>
        <v>Applicability unresolved; assign an owner and next action</v>
      </c>
    </row>
    <row r="57" ht="70" customHeight="1">
      <c r="A57" s="56" t="str">
        <v>PSC-1200.2(b)(4)</v>
      </c>
      <c r="B57" s="56" t="str">
        <v>PSC</v>
      </c>
      <c r="C57" s="61" t="str">
        <v>P01 | 1200.2(b)(4)</v>
      </c>
      <c r="D57" s="61"/>
      <c r="E57" s="61" t="str">
        <v>Unresolved</v>
      </c>
      <c r="F57" s="61"/>
      <c r="G57" s="61" t="inlineStr">
        <is>
          <t xml:space="preserve">General 180 day transition; verify exact provision and Q01/Q10</t>
        </is>
      </c>
      <c r="H57" s="61" t="inlineStr">
        <is>
          <t xml:space="preserve">Candidate duty; applicability unresolved. Obtain exact required method and evidence from the controlling text. Context and definition rows explain control requirements.</t>
        </is>
      </c>
      <c r="I57" s="61" t="str">
        <v>P01</v>
      </c>
      <c r="J57" s="61"/>
      <c r="K57" s="61"/>
      <c r="L57" s="61" t="str">
        <v>Confirm entity/system coverage, obtain the current controlling instrument and map every applicable part before conclusions.</v>
      </c>
      <c r="M57" s="63" t="str">
        <f>IF(OR(EXACT(E57,"Unresolved"),EXACT(E57,"Applicable"),EXACT(E57,"Excluded with basis"),EXACT(E57,"Context only")),IF(E57="Unresolved","Applicability unresolved; assign an owner and next action",IF(LEN(IF(AND(LEN(UPPER(TRIM(CLEAN(SUBSTITUTE(C57,CHAR(160)," ")))))&gt;0,LEFT(UPPER(TRIM(C57)),10)&lt;&gt;"UNRESOLVED",ISERROR(MATCH(UPPER(TRIM(CLEAN(SUBSTITUTE(C57,CHAR(160)," ")))),Start!$H$6:$H$22,0))),"","Exact clause/version missing; ")&amp;IF(AND(LEN(UPPER(TRIM(CLEAN(SUBSTITUTE(D57,CHAR(160)," ")))))&gt;0,LEFT(UPPER(TRIM(D57)),10)&lt;&gt;"UNRESOLVED",ISERROR(MATCH(UPPER(TRIM(CLEAN(SUBSTITUTE(D57,CHAR(160)," ")))),Start!$H$6:$H$22,0))),"","Entity/system/period missing; ")&amp;IF(AND(LEN(UPPER(TRIM(CLEAN(SUBSTITUTE(F57,CHAR(160)," ")))))&gt;0,LEFT(UPPER(TRIM(F57)),10)&lt;&gt;"UNRESOLVED",ISERROR(MATCH(UPPER(TRIM(CLEAN(SUBSTITUTE(F57,CHAR(160)," ")))),Start!$H$6:$H$22,0))),"","Decision evidence/basis missing; ")&amp;IF(AND(LEN(UPPER(TRIM(CLEAN(SUBSTITUTE(G57,CHAR(160)," ")))))&gt;0,LEFT(UPPER(TRIM(G57)),10)&lt;&gt;"UNRESOLVED",ISERROR(MATCH(UPPER(TRIM(CLEAN(SUBSTITUTE(G57,CHAR(160)," ")))),Start!$H$6:$H$22,0))),"","Date/transition basis missing; ")&amp;IF(AND(LEN(UPPER(TRIM(CLEAN(SUBSTITUTE(H57,CHAR(160)," ")))))&gt;0,LEFT(UPPER(TRIM(H57)),10)&lt;&gt;"UNRESOLVED",ISERROR(MATCH(UPPER(TRIM(CLEAN(SUBSTITUTE(H57,CHAR(160)," ")))),Start!$H$6:$H$22,0))),"","Method/evidence basis missing; ")&amp;IF(AND(LEN(UPPER(TRIM(CLEAN(SUBSTITUTE(I57,CHAR(160)," ")))))&gt;0,LEFT(UPPER(TRIM(I57)),10)&lt;&gt;"UNRESOLVED",ISERROR(MATCH(UPPER(TRIM(CLEAN(SUBSTITUTE(I57,CHAR(160)," ")))),Start!$H$6:$H$22,0))),"","Mapping or justified exclusion missing; ")&amp;IF(AND(LEN(UPPER(TRIM(CLEAN(SUBSTITUTE(J57,CHAR(160)," ")))))&gt;0,LEFT(UPPER(TRIM(J57)),10)&lt;&gt;"UNRESOLVED",ISERROR(MATCH(UPPER(TRIM(CLEAN(SUBSTITUTE(J57,CHAR(160)," ")))),Start!$H$6:$H$22,0))),"","Conclusion/evidence missing; ")&amp;IF(AND(LEN(UPPER(TRIM(CLEAN(SUBSTITUTE(K57,CHAR(160)," ")))))&gt;0,LEFT(UPPER(TRIM(K57)),10)&lt;&gt;"UNRESOLVED",ISERROR(MATCH(UPPER(TRIM(CLEAN(SUBSTITUTE(K57,CHAR(160)," ")))),Start!$H$6:$H$22,0))),"","Reviewer/date missing; ")&amp;"")=0,"Documentation recorded; review required",IF(AND(LEN(UPPER(TRIM(CLEAN(SUBSTITUTE(C57,CHAR(160)," ")))))&gt;0,LEFT(UPPER(TRIM(C57)),10)&lt;&gt;"UNRESOLVED",ISERROR(MATCH(UPPER(TRIM(CLEAN(SUBSTITUTE(C57,CHAR(160)," ")))),Start!$H$6:$H$22,0))),"","Exact clause/version missing; ")&amp;IF(AND(LEN(UPPER(TRIM(CLEAN(SUBSTITUTE(D57,CHAR(160)," ")))))&gt;0,LEFT(UPPER(TRIM(D57)),10)&lt;&gt;"UNRESOLVED",ISERROR(MATCH(UPPER(TRIM(CLEAN(SUBSTITUTE(D57,CHAR(160)," ")))),Start!$H$6:$H$22,0))),"","Entity/system/period missing; ")&amp;IF(AND(LEN(UPPER(TRIM(CLEAN(SUBSTITUTE(F57,CHAR(160)," ")))))&gt;0,LEFT(UPPER(TRIM(F57)),10)&lt;&gt;"UNRESOLVED",ISERROR(MATCH(UPPER(TRIM(CLEAN(SUBSTITUTE(F57,CHAR(160)," ")))),Start!$H$6:$H$22,0))),"","Decision evidence/basis missing; ")&amp;IF(AND(LEN(UPPER(TRIM(CLEAN(SUBSTITUTE(G57,CHAR(160)," ")))))&gt;0,LEFT(UPPER(TRIM(G57)),10)&lt;&gt;"UNRESOLVED",ISERROR(MATCH(UPPER(TRIM(CLEAN(SUBSTITUTE(G57,CHAR(160)," ")))),Start!$H$6:$H$22,0))),"","Date/transition basis missing; ")&amp;IF(AND(LEN(UPPER(TRIM(CLEAN(SUBSTITUTE(H57,CHAR(160)," ")))))&gt;0,LEFT(UPPER(TRIM(H57)),10)&lt;&gt;"UNRESOLVED",ISERROR(MATCH(UPPER(TRIM(CLEAN(SUBSTITUTE(H57,CHAR(160)," ")))),Start!$H$6:$H$22,0))),"","Method/evidence basis missing; ")&amp;IF(AND(LEN(UPPER(TRIM(CLEAN(SUBSTITUTE(I57,CHAR(160)," ")))))&gt;0,LEFT(UPPER(TRIM(I57)),10)&lt;&gt;"UNRESOLVED",ISERROR(MATCH(UPPER(TRIM(CLEAN(SUBSTITUTE(I57,CHAR(160)," ")))),Start!$H$6:$H$22,0))),"","Mapping or justified exclusion missing; ")&amp;IF(AND(LEN(UPPER(TRIM(CLEAN(SUBSTITUTE(J57,CHAR(160)," ")))))&gt;0,LEFT(UPPER(TRIM(J57)),10)&lt;&gt;"UNRESOLVED",ISERROR(MATCH(UPPER(TRIM(CLEAN(SUBSTITUTE(J57,CHAR(160)," ")))),Start!$H$6:$H$22,0))),"","Conclusion/evidence missing; ")&amp;IF(AND(LEN(UPPER(TRIM(CLEAN(SUBSTITUTE(K57,CHAR(160)," ")))))&gt;0,LEFT(UPPER(TRIM(K57)),10)&lt;&gt;"UNRESOLVED",ISERROR(MATCH(UPPER(TRIM(CLEAN(SUBSTITUTE(K57,CHAR(160)," ")))),Start!$H$6:$H$22,0))),"","Reviewer/date missing; ")&amp;"")),"Invalid status; use a listed value")</f>
        <v>Applicability unresolved; assign an owner and next action</v>
      </c>
    </row>
    <row r="58" ht="70" customHeight="1">
      <c r="A58" s="58" t="str">
        <v>PSC-1200.2(b)(5)</v>
      </c>
      <c r="B58" s="58" t="str">
        <v>PSC</v>
      </c>
      <c r="C58" s="61" t="str">
        <v>P01 | 1200.2(b)(5)</v>
      </c>
      <c r="D58" s="61"/>
      <c r="E58" s="61" t="str">
        <v>Unresolved</v>
      </c>
      <c r="F58" s="61"/>
      <c r="G58" s="61" t="inlineStr">
        <is>
          <t xml:space="preserve">General 180 day transition; verify exact provision and Q01/Q10</t>
        </is>
      </c>
      <c r="H58" s="61" t="inlineStr">
        <is>
          <t xml:space="preserve">Candidate duty; applicability unresolved. Obtain exact required method and evidence from the controlling text. Context and definition rows explain control requirements.</t>
        </is>
      </c>
      <c r="I58" s="61" t="str">
        <v>P01</v>
      </c>
      <c r="J58" s="61"/>
      <c r="K58" s="61"/>
      <c r="L58" s="61" t="str">
        <v>Confirm entity/system coverage, obtain the current controlling instrument and map every applicable part before conclusions.</v>
      </c>
      <c r="M58" s="63" t="str">
        <f>IF(OR(EXACT(E58,"Unresolved"),EXACT(E58,"Applicable"),EXACT(E58,"Excluded with basis"),EXACT(E58,"Context only")),IF(E58="Unresolved","Applicability unresolved; assign an owner and next action",IF(LEN(IF(AND(LEN(UPPER(TRIM(CLEAN(SUBSTITUTE(C58,CHAR(160)," ")))))&gt;0,LEFT(UPPER(TRIM(C58)),10)&lt;&gt;"UNRESOLVED",ISERROR(MATCH(UPPER(TRIM(CLEAN(SUBSTITUTE(C58,CHAR(160)," ")))),Start!$H$6:$H$22,0))),"","Exact clause/version missing; ")&amp;IF(AND(LEN(UPPER(TRIM(CLEAN(SUBSTITUTE(D58,CHAR(160)," ")))))&gt;0,LEFT(UPPER(TRIM(D58)),10)&lt;&gt;"UNRESOLVED",ISERROR(MATCH(UPPER(TRIM(CLEAN(SUBSTITUTE(D58,CHAR(160)," ")))),Start!$H$6:$H$22,0))),"","Entity/system/period missing; ")&amp;IF(AND(LEN(UPPER(TRIM(CLEAN(SUBSTITUTE(F58,CHAR(160)," ")))))&gt;0,LEFT(UPPER(TRIM(F58)),10)&lt;&gt;"UNRESOLVED",ISERROR(MATCH(UPPER(TRIM(CLEAN(SUBSTITUTE(F58,CHAR(160)," ")))),Start!$H$6:$H$22,0))),"","Decision evidence/basis missing; ")&amp;IF(AND(LEN(UPPER(TRIM(CLEAN(SUBSTITUTE(G58,CHAR(160)," ")))))&gt;0,LEFT(UPPER(TRIM(G58)),10)&lt;&gt;"UNRESOLVED",ISERROR(MATCH(UPPER(TRIM(CLEAN(SUBSTITUTE(G58,CHAR(160)," ")))),Start!$H$6:$H$22,0))),"","Date/transition basis missing; ")&amp;IF(AND(LEN(UPPER(TRIM(CLEAN(SUBSTITUTE(H58,CHAR(160)," ")))))&gt;0,LEFT(UPPER(TRIM(H58)),10)&lt;&gt;"UNRESOLVED",ISERROR(MATCH(UPPER(TRIM(CLEAN(SUBSTITUTE(H58,CHAR(160)," ")))),Start!$H$6:$H$22,0))),"","Method/evidence basis missing; ")&amp;IF(AND(LEN(UPPER(TRIM(CLEAN(SUBSTITUTE(I58,CHAR(160)," ")))))&gt;0,LEFT(UPPER(TRIM(I58)),10)&lt;&gt;"UNRESOLVED",ISERROR(MATCH(UPPER(TRIM(CLEAN(SUBSTITUTE(I58,CHAR(160)," ")))),Start!$H$6:$H$22,0))),"","Mapping or justified exclusion missing; ")&amp;IF(AND(LEN(UPPER(TRIM(CLEAN(SUBSTITUTE(J58,CHAR(160)," ")))))&gt;0,LEFT(UPPER(TRIM(J58)),10)&lt;&gt;"UNRESOLVED",ISERROR(MATCH(UPPER(TRIM(CLEAN(SUBSTITUTE(J58,CHAR(160)," ")))),Start!$H$6:$H$22,0))),"","Conclusion/evidence missing; ")&amp;IF(AND(LEN(UPPER(TRIM(CLEAN(SUBSTITUTE(K58,CHAR(160)," ")))))&gt;0,LEFT(UPPER(TRIM(K58)),10)&lt;&gt;"UNRESOLVED",ISERROR(MATCH(UPPER(TRIM(CLEAN(SUBSTITUTE(K58,CHAR(160)," ")))),Start!$H$6:$H$22,0))),"","Reviewer/date missing; ")&amp;"")=0,"Documentation recorded; review required",IF(AND(LEN(UPPER(TRIM(CLEAN(SUBSTITUTE(C58,CHAR(160)," ")))))&gt;0,LEFT(UPPER(TRIM(C58)),10)&lt;&gt;"UNRESOLVED",ISERROR(MATCH(UPPER(TRIM(CLEAN(SUBSTITUTE(C58,CHAR(160)," ")))),Start!$H$6:$H$22,0))),"","Exact clause/version missing; ")&amp;IF(AND(LEN(UPPER(TRIM(CLEAN(SUBSTITUTE(D58,CHAR(160)," ")))))&gt;0,LEFT(UPPER(TRIM(D58)),10)&lt;&gt;"UNRESOLVED",ISERROR(MATCH(UPPER(TRIM(CLEAN(SUBSTITUTE(D58,CHAR(160)," ")))),Start!$H$6:$H$22,0))),"","Entity/system/period missing; ")&amp;IF(AND(LEN(UPPER(TRIM(CLEAN(SUBSTITUTE(F58,CHAR(160)," ")))))&gt;0,LEFT(UPPER(TRIM(F58)),10)&lt;&gt;"UNRESOLVED",ISERROR(MATCH(UPPER(TRIM(CLEAN(SUBSTITUTE(F58,CHAR(160)," ")))),Start!$H$6:$H$22,0))),"","Decision evidence/basis missing; ")&amp;IF(AND(LEN(UPPER(TRIM(CLEAN(SUBSTITUTE(G58,CHAR(160)," ")))))&gt;0,LEFT(UPPER(TRIM(G58)),10)&lt;&gt;"UNRESOLVED",ISERROR(MATCH(UPPER(TRIM(CLEAN(SUBSTITUTE(G58,CHAR(160)," ")))),Start!$H$6:$H$22,0))),"","Date/transition basis missing; ")&amp;IF(AND(LEN(UPPER(TRIM(CLEAN(SUBSTITUTE(H58,CHAR(160)," ")))))&gt;0,LEFT(UPPER(TRIM(H58)),10)&lt;&gt;"UNRESOLVED",ISERROR(MATCH(UPPER(TRIM(CLEAN(SUBSTITUTE(H58,CHAR(160)," ")))),Start!$H$6:$H$22,0))),"","Method/evidence basis missing; ")&amp;IF(AND(LEN(UPPER(TRIM(CLEAN(SUBSTITUTE(I58,CHAR(160)," ")))))&gt;0,LEFT(UPPER(TRIM(I58)),10)&lt;&gt;"UNRESOLVED",ISERROR(MATCH(UPPER(TRIM(CLEAN(SUBSTITUTE(I58,CHAR(160)," ")))),Start!$H$6:$H$22,0))),"","Mapping or justified exclusion missing; ")&amp;IF(AND(LEN(UPPER(TRIM(CLEAN(SUBSTITUTE(J58,CHAR(160)," ")))))&gt;0,LEFT(UPPER(TRIM(J58)),10)&lt;&gt;"UNRESOLVED",ISERROR(MATCH(UPPER(TRIM(CLEAN(SUBSTITUTE(J58,CHAR(160)," ")))),Start!$H$6:$H$22,0))),"","Conclusion/evidence missing; ")&amp;IF(AND(LEN(UPPER(TRIM(CLEAN(SUBSTITUTE(K58,CHAR(160)," ")))))&gt;0,LEFT(UPPER(TRIM(K58)),10)&lt;&gt;"UNRESOLVED",ISERROR(MATCH(UPPER(TRIM(CLEAN(SUBSTITUTE(K58,CHAR(160)," ")))),Start!$H$6:$H$22,0))),"","Reviewer/date missing; ")&amp;"")),"Invalid status; use a listed value")</f>
        <v>Applicability unresolved; assign an owner and next action</v>
      </c>
    </row>
    <row r="59" ht="70" customHeight="1">
      <c r="A59" s="56" t="str">
        <v>PSC-1200.2(b)(6)</v>
      </c>
      <c r="B59" s="56" t="str">
        <v>PSC</v>
      </c>
      <c r="C59" s="61" t="str">
        <v>P01 | 1200.2(b)(6)</v>
      </c>
      <c r="D59" s="61"/>
      <c r="E59" s="61" t="str">
        <v>Unresolved</v>
      </c>
      <c r="F59" s="61"/>
      <c r="G59" s="61" t="inlineStr">
        <is>
          <t xml:space="preserve">General 180 day transition; verify exact provision and Q01/Q10</t>
        </is>
      </c>
      <c r="H59" s="61" t="inlineStr">
        <is>
          <t xml:space="preserve">Candidate duty; applicability unresolved. Obtain exact required method and evidence from the controlling text. Context and definition rows explain control requirements.</t>
        </is>
      </c>
      <c r="I59" s="61" t="str">
        <v>P01</v>
      </c>
      <c r="J59" s="61"/>
      <c r="K59" s="61"/>
      <c r="L59" s="61" t="str">
        <v>Confirm entity/system coverage, obtain the current controlling instrument and map every applicable part before conclusions.</v>
      </c>
      <c r="M59" s="63" t="str">
        <f>IF(OR(EXACT(E59,"Unresolved"),EXACT(E59,"Applicable"),EXACT(E59,"Excluded with basis"),EXACT(E59,"Context only")),IF(E59="Unresolved","Applicability unresolved; assign an owner and next action",IF(LEN(IF(AND(LEN(UPPER(TRIM(CLEAN(SUBSTITUTE(C59,CHAR(160)," ")))))&gt;0,LEFT(UPPER(TRIM(C59)),10)&lt;&gt;"UNRESOLVED",ISERROR(MATCH(UPPER(TRIM(CLEAN(SUBSTITUTE(C59,CHAR(160)," ")))),Start!$H$6:$H$22,0))),"","Exact clause/version missing; ")&amp;IF(AND(LEN(UPPER(TRIM(CLEAN(SUBSTITUTE(D59,CHAR(160)," ")))))&gt;0,LEFT(UPPER(TRIM(D59)),10)&lt;&gt;"UNRESOLVED",ISERROR(MATCH(UPPER(TRIM(CLEAN(SUBSTITUTE(D59,CHAR(160)," ")))),Start!$H$6:$H$22,0))),"","Entity/system/period missing; ")&amp;IF(AND(LEN(UPPER(TRIM(CLEAN(SUBSTITUTE(F59,CHAR(160)," ")))))&gt;0,LEFT(UPPER(TRIM(F59)),10)&lt;&gt;"UNRESOLVED",ISERROR(MATCH(UPPER(TRIM(CLEAN(SUBSTITUTE(F59,CHAR(160)," ")))),Start!$H$6:$H$22,0))),"","Decision evidence/basis missing; ")&amp;IF(AND(LEN(UPPER(TRIM(CLEAN(SUBSTITUTE(G59,CHAR(160)," ")))))&gt;0,LEFT(UPPER(TRIM(G59)),10)&lt;&gt;"UNRESOLVED",ISERROR(MATCH(UPPER(TRIM(CLEAN(SUBSTITUTE(G59,CHAR(160)," ")))),Start!$H$6:$H$22,0))),"","Date/transition basis missing; ")&amp;IF(AND(LEN(UPPER(TRIM(CLEAN(SUBSTITUTE(H59,CHAR(160)," ")))))&gt;0,LEFT(UPPER(TRIM(H59)),10)&lt;&gt;"UNRESOLVED",ISERROR(MATCH(UPPER(TRIM(CLEAN(SUBSTITUTE(H59,CHAR(160)," ")))),Start!$H$6:$H$22,0))),"","Method/evidence basis missing; ")&amp;IF(AND(LEN(UPPER(TRIM(CLEAN(SUBSTITUTE(I59,CHAR(160)," ")))))&gt;0,LEFT(UPPER(TRIM(I59)),10)&lt;&gt;"UNRESOLVED",ISERROR(MATCH(UPPER(TRIM(CLEAN(SUBSTITUTE(I59,CHAR(160)," ")))),Start!$H$6:$H$22,0))),"","Mapping or justified exclusion missing; ")&amp;IF(AND(LEN(UPPER(TRIM(CLEAN(SUBSTITUTE(J59,CHAR(160)," ")))))&gt;0,LEFT(UPPER(TRIM(J59)),10)&lt;&gt;"UNRESOLVED",ISERROR(MATCH(UPPER(TRIM(CLEAN(SUBSTITUTE(J59,CHAR(160)," ")))),Start!$H$6:$H$22,0))),"","Conclusion/evidence missing; ")&amp;IF(AND(LEN(UPPER(TRIM(CLEAN(SUBSTITUTE(K59,CHAR(160)," ")))))&gt;0,LEFT(UPPER(TRIM(K59)),10)&lt;&gt;"UNRESOLVED",ISERROR(MATCH(UPPER(TRIM(CLEAN(SUBSTITUTE(K59,CHAR(160)," ")))),Start!$H$6:$H$22,0))),"","Reviewer/date missing; ")&amp;"")=0,"Documentation recorded; review required",IF(AND(LEN(UPPER(TRIM(CLEAN(SUBSTITUTE(C59,CHAR(160)," ")))))&gt;0,LEFT(UPPER(TRIM(C59)),10)&lt;&gt;"UNRESOLVED",ISERROR(MATCH(UPPER(TRIM(CLEAN(SUBSTITUTE(C59,CHAR(160)," ")))),Start!$H$6:$H$22,0))),"","Exact clause/version missing; ")&amp;IF(AND(LEN(UPPER(TRIM(CLEAN(SUBSTITUTE(D59,CHAR(160)," ")))))&gt;0,LEFT(UPPER(TRIM(D59)),10)&lt;&gt;"UNRESOLVED",ISERROR(MATCH(UPPER(TRIM(CLEAN(SUBSTITUTE(D59,CHAR(160)," ")))),Start!$H$6:$H$22,0))),"","Entity/system/period missing; ")&amp;IF(AND(LEN(UPPER(TRIM(CLEAN(SUBSTITUTE(F59,CHAR(160)," ")))))&gt;0,LEFT(UPPER(TRIM(F59)),10)&lt;&gt;"UNRESOLVED",ISERROR(MATCH(UPPER(TRIM(CLEAN(SUBSTITUTE(F59,CHAR(160)," ")))),Start!$H$6:$H$22,0))),"","Decision evidence/basis missing; ")&amp;IF(AND(LEN(UPPER(TRIM(CLEAN(SUBSTITUTE(G59,CHAR(160)," ")))))&gt;0,LEFT(UPPER(TRIM(G59)),10)&lt;&gt;"UNRESOLVED",ISERROR(MATCH(UPPER(TRIM(CLEAN(SUBSTITUTE(G59,CHAR(160)," ")))),Start!$H$6:$H$22,0))),"","Date/transition basis missing; ")&amp;IF(AND(LEN(UPPER(TRIM(CLEAN(SUBSTITUTE(H59,CHAR(160)," ")))))&gt;0,LEFT(UPPER(TRIM(H59)),10)&lt;&gt;"UNRESOLVED",ISERROR(MATCH(UPPER(TRIM(CLEAN(SUBSTITUTE(H59,CHAR(160)," ")))),Start!$H$6:$H$22,0))),"","Method/evidence basis missing; ")&amp;IF(AND(LEN(UPPER(TRIM(CLEAN(SUBSTITUTE(I59,CHAR(160)," ")))))&gt;0,LEFT(UPPER(TRIM(I59)),10)&lt;&gt;"UNRESOLVED",ISERROR(MATCH(UPPER(TRIM(CLEAN(SUBSTITUTE(I59,CHAR(160)," ")))),Start!$H$6:$H$22,0))),"","Mapping or justified exclusion missing; ")&amp;IF(AND(LEN(UPPER(TRIM(CLEAN(SUBSTITUTE(J59,CHAR(160)," ")))))&gt;0,LEFT(UPPER(TRIM(J59)),10)&lt;&gt;"UNRESOLVED",ISERROR(MATCH(UPPER(TRIM(CLEAN(SUBSTITUTE(J59,CHAR(160)," ")))),Start!$H$6:$H$22,0))),"","Conclusion/evidence missing; ")&amp;IF(AND(LEN(UPPER(TRIM(CLEAN(SUBSTITUTE(K59,CHAR(160)," ")))))&gt;0,LEFT(UPPER(TRIM(K59)),10)&lt;&gt;"UNRESOLVED",ISERROR(MATCH(UPPER(TRIM(CLEAN(SUBSTITUTE(K59,CHAR(160)," ")))),Start!$H$6:$H$22,0))),"","Reviewer/date missing; ")&amp;"")),"Invalid status; use a listed value")</f>
        <v>Applicability unresolved; assign an owner and next action</v>
      </c>
    </row>
    <row r="60" ht="70" customHeight="1">
      <c r="A60" s="58" t="str">
        <v>PSC-1200.2(c)</v>
      </c>
      <c r="B60" s="58" t="str">
        <v>PSC</v>
      </c>
      <c r="C60" s="61" t="str">
        <v>P01 | 1200.2(c)</v>
      </c>
      <c r="D60" s="61"/>
      <c r="E60" s="61" t="str">
        <v>Unresolved</v>
      </c>
      <c r="F60" s="61"/>
      <c r="G60" s="61" t="inlineStr">
        <is>
          <t xml:space="preserve">General 180 day transition; verify exact provision and Q01/Q10</t>
        </is>
      </c>
      <c r="H60" s="61" t="inlineStr">
        <is>
          <t xml:space="preserve">Candidate duty; applicability unresolved. Obtain exact required method and evidence from the controlling text. Context and definition rows explain control requirements.</t>
        </is>
      </c>
      <c r="I60" s="61" t="str">
        <v>P01</v>
      </c>
      <c r="J60" s="61"/>
      <c r="K60" s="61"/>
      <c r="L60" s="61" t="str">
        <v>Confirm entity/system coverage, obtain the current controlling instrument and map every applicable part before conclusions.</v>
      </c>
      <c r="M60" s="63" t="str">
        <f>IF(OR(EXACT(E60,"Unresolved"),EXACT(E60,"Applicable"),EXACT(E60,"Excluded with basis"),EXACT(E60,"Context only")),IF(E60="Unresolved","Applicability unresolved; assign an owner and next action",IF(LEN(IF(AND(LEN(UPPER(TRIM(CLEAN(SUBSTITUTE(C60,CHAR(160)," ")))))&gt;0,LEFT(UPPER(TRIM(C60)),10)&lt;&gt;"UNRESOLVED",ISERROR(MATCH(UPPER(TRIM(CLEAN(SUBSTITUTE(C60,CHAR(160)," ")))),Start!$H$6:$H$22,0))),"","Exact clause/version missing; ")&amp;IF(AND(LEN(UPPER(TRIM(CLEAN(SUBSTITUTE(D60,CHAR(160)," ")))))&gt;0,LEFT(UPPER(TRIM(D60)),10)&lt;&gt;"UNRESOLVED",ISERROR(MATCH(UPPER(TRIM(CLEAN(SUBSTITUTE(D60,CHAR(160)," ")))),Start!$H$6:$H$22,0))),"","Entity/system/period missing; ")&amp;IF(AND(LEN(UPPER(TRIM(CLEAN(SUBSTITUTE(F60,CHAR(160)," ")))))&gt;0,LEFT(UPPER(TRIM(F60)),10)&lt;&gt;"UNRESOLVED",ISERROR(MATCH(UPPER(TRIM(CLEAN(SUBSTITUTE(F60,CHAR(160)," ")))),Start!$H$6:$H$22,0))),"","Decision evidence/basis missing; ")&amp;IF(AND(LEN(UPPER(TRIM(CLEAN(SUBSTITUTE(G60,CHAR(160)," ")))))&gt;0,LEFT(UPPER(TRIM(G60)),10)&lt;&gt;"UNRESOLVED",ISERROR(MATCH(UPPER(TRIM(CLEAN(SUBSTITUTE(G60,CHAR(160)," ")))),Start!$H$6:$H$22,0))),"","Date/transition basis missing; ")&amp;IF(AND(LEN(UPPER(TRIM(CLEAN(SUBSTITUTE(H60,CHAR(160)," ")))))&gt;0,LEFT(UPPER(TRIM(H60)),10)&lt;&gt;"UNRESOLVED",ISERROR(MATCH(UPPER(TRIM(CLEAN(SUBSTITUTE(H60,CHAR(160)," ")))),Start!$H$6:$H$22,0))),"","Method/evidence basis missing; ")&amp;IF(AND(LEN(UPPER(TRIM(CLEAN(SUBSTITUTE(I60,CHAR(160)," ")))))&gt;0,LEFT(UPPER(TRIM(I60)),10)&lt;&gt;"UNRESOLVED",ISERROR(MATCH(UPPER(TRIM(CLEAN(SUBSTITUTE(I60,CHAR(160)," ")))),Start!$H$6:$H$22,0))),"","Mapping or justified exclusion missing; ")&amp;IF(AND(LEN(UPPER(TRIM(CLEAN(SUBSTITUTE(J60,CHAR(160)," ")))))&gt;0,LEFT(UPPER(TRIM(J60)),10)&lt;&gt;"UNRESOLVED",ISERROR(MATCH(UPPER(TRIM(CLEAN(SUBSTITUTE(J60,CHAR(160)," ")))),Start!$H$6:$H$22,0))),"","Conclusion/evidence missing; ")&amp;IF(AND(LEN(UPPER(TRIM(CLEAN(SUBSTITUTE(K60,CHAR(160)," ")))))&gt;0,LEFT(UPPER(TRIM(K60)),10)&lt;&gt;"UNRESOLVED",ISERROR(MATCH(UPPER(TRIM(CLEAN(SUBSTITUTE(K60,CHAR(160)," ")))),Start!$H$6:$H$22,0))),"","Reviewer/date missing; ")&amp;"")=0,"Documentation recorded; review required",IF(AND(LEN(UPPER(TRIM(CLEAN(SUBSTITUTE(C60,CHAR(160)," ")))))&gt;0,LEFT(UPPER(TRIM(C60)),10)&lt;&gt;"UNRESOLVED",ISERROR(MATCH(UPPER(TRIM(CLEAN(SUBSTITUTE(C60,CHAR(160)," ")))),Start!$H$6:$H$22,0))),"","Exact clause/version missing; ")&amp;IF(AND(LEN(UPPER(TRIM(CLEAN(SUBSTITUTE(D60,CHAR(160)," ")))))&gt;0,LEFT(UPPER(TRIM(D60)),10)&lt;&gt;"UNRESOLVED",ISERROR(MATCH(UPPER(TRIM(CLEAN(SUBSTITUTE(D60,CHAR(160)," ")))),Start!$H$6:$H$22,0))),"","Entity/system/period missing; ")&amp;IF(AND(LEN(UPPER(TRIM(CLEAN(SUBSTITUTE(F60,CHAR(160)," ")))))&gt;0,LEFT(UPPER(TRIM(F60)),10)&lt;&gt;"UNRESOLVED",ISERROR(MATCH(UPPER(TRIM(CLEAN(SUBSTITUTE(F60,CHAR(160)," ")))),Start!$H$6:$H$22,0))),"","Decision evidence/basis missing; ")&amp;IF(AND(LEN(UPPER(TRIM(CLEAN(SUBSTITUTE(G60,CHAR(160)," ")))))&gt;0,LEFT(UPPER(TRIM(G60)),10)&lt;&gt;"UNRESOLVED",ISERROR(MATCH(UPPER(TRIM(CLEAN(SUBSTITUTE(G60,CHAR(160)," ")))),Start!$H$6:$H$22,0))),"","Date/transition basis missing; ")&amp;IF(AND(LEN(UPPER(TRIM(CLEAN(SUBSTITUTE(H60,CHAR(160)," ")))))&gt;0,LEFT(UPPER(TRIM(H60)),10)&lt;&gt;"UNRESOLVED",ISERROR(MATCH(UPPER(TRIM(CLEAN(SUBSTITUTE(H60,CHAR(160)," ")))),Start!$H$6:$H$22,0))),"","Method/evidence basis missing; ")&amp;IF(AND(LEN(UPPER(TRIM(CLEAN(SUBSTITUTE(I60,CHAR(160)," ")))))&gt;0,LEFT(UPPER(TRIM(I60)),10)&lt;&gt;"UNRESOLVED",ISERROR(MATCH(UPPER(TRIM(CLEAN(SUBSTITUTE(I60,CHAR(160)," ")))),Start!$H$6:$H$22,0))),"","Mapping or justified exclusion missing; ")&amp;IF(AND(LEN(UPPER(TRIM(CLEAN(SUBSTITUTE(J60,CHAR(160)," ")))))&gt;0,LEFT(UPPER(TRIM(J60)),10)&lt;&gt;"UNRESOLVED",ISERROR(MATCH(UPPER(TRIM(CLEAN(SUBSTITUTE(J60,CHAR(160)," ")))),Start!$H$6:$H$22,0))),"","Conclusion/evidence missing; ")&amp;IF(AND(LEN(UPPER(TRIM(CLEAN(SUBSTITUTE(K60,CHAR(160)," ")))))&gt;0,LEFT(UPPER(TRIM(K60)),10)&lt;&gt;"UNRESOLVED",ISERROR(MATCH(UPPER(TRIM(CLEAN(SUBSTITUTE(K60,CHAR(160)," ")))),Start!$H$6:$H$22,0))),"","Reviewer/date missing; ")&amp;"")),"Invalid status; use a listed value")</f>
        <v>Applicability unresolved; assign an owner and next action</v>
      </c>
    </row>
    <row r="61" ht="70" customHeight="1">
      <c r="A61" s="56" t="str">
        <v>PSC-1200.2(d)</v>
      </c>
      <c r="B61" s="56" t="str">
        <v>PSC</v>
      </c>
      <c r="C61" s="61" t="str">
        <v>P01 | 1200.2(d)</v>
      </c>
      <c r="D61" s="61"/>
      <c r="E61" s="61" t="str">
        <v>Unresolved</v>
      </c>
      <c r="F61" s="61"/>
      <c r="G61" s="61" t="inlineStr">
        <is>
          <t xml:space="preserve">General 180 day transition; verify exact provision and Q01/Q10</t>
        </is>
      </c>
      <c r="H61" s="61" t="inlineStr">
        <is>
          <t xml:space="preserve">Candidate duty; applicability unresolved. Obtain exact required method and evidence from the controlling text. Context and definition rows explain control requirements.</t>
        </is>
      </c>
      <c r="I61" s="61" t="str">
        <v>P01</v>
      </c>
      <c r="J61" s="61"/>
      <c r="K61" s="61"/>
      <c r="L61" s="61" t="str">
        <v>Confirm entity/system coverage, obtain the current controlling instrument and map every applicable part before conclusions.</v>
      </c>
      <c r="M61" s="63" t="str">
        <f>IF(OR(EXACT(E61,"Unresolved"),EXACT(E61,"Applicable"),EXACT(E61,"Excluded with basis"),EXACT(E61,"Context only")),IF(E61="Unresolved","Applicability unresolved; assign an owner and next action",IF(LEN(IF(AND(LEN(UPPER(TRIM(CLEAN(SUBSTITUTE(C61,CHAR(160)," ")))))&gt;0,LEFT(UPPER(TRIM(C61)),10)&lt;&gt;"UNRESOLVED",ISERROR(MATCH(UPPER(TRIM(CLEAN(SUBSTITUTE(C61,CHAR(160)," ")))),Start!$H$6:$H$22,0))),"","Exact clause/version missing; ")&amp;IF(AND(LEN(UPPER(TRIM(CLEAN(SUBSTITUTE(D61,CHAR(160)," ")))))&gt;0,LEFT(UPPER(TRIM(D61)),10)&lt;&gt;"UNRESOLVED",ISERROR(MATCH(UPPER(TRIM(CLEAN(SUBSTITUTE(D61,CHAR(160)," ")))),Start!$H$6:$H$22,0))),"","Entity/system/period missing; ")&amp;IF(AND(LEN(UPPER(TRIM(CLEAN(SUBSTITUTE(F61,CHAR(160)," ")))))&gt;0,LEFT(UPPER(TRIM(F61)),10)&lt;&gt;"UNRESOLVED",ISERROR(MATCH(UPPER(TRIM(CLEAN(SUBSTITUTE(F61,CHAR(160)," ")))),Start!$H$6:$H$22,0))),"","Decision evidence/basis missing; ")&amp;IF(AND(LEN(UPPER(TRIM(CLEAN(SUBSTITUTE(G61,CHAR(160)," ")))))&gt;0,LEFT(UPPER(TRIM(G61)),10)&lt;&gt;"UNRESOLVED",ISERROR(MATCH(UPPER(TRIM(CLEAN(SUBSTITUTE(G61,CHAR(160)," ")))),Start!$H$6:$H$22,0))),"","Date/transition basis missing; ")&amp;IF(AND(LEN(UPPER(TRIM(CLEAN(SUBSTITUTE(H61,CHAR(160)," ")))))&gt;0,LEFT(UPPER(TRIM(H61)),10)&lt;&gt;"UNRESOLVED",ISERROR(MATCH(UPPER(TRIM(CLEAN(SUBSTITUTE(H61,CHAR(160)," ")))),Start!$H$6:$H$22,0))),"","Method/evidence basis missing; ")&amp;IF(AND(LEN(UPPER(TRIM(CLEAN(SUBSTITUTE(I61,CHAR(160)," ")))))&gt;0,LEFT(UPPER(TRIM(I61)),10)&lt;&gt;"UNRESOLVED",ISERROR(MATCH(UPPER(TRIM(CLEAN(SUBSTITUTE(I61,CHAR(160)," ")))),Start!$H$6:$H$22,0))),"","Mapping or justified exclusion missing; ")&amp;IF(AND(LEN(UPPER(TRIM(CLEAN(SUBSTITUTE(J61,CHAR(160)," ")))))&gt;0,LEFT(UPPER(TRIM(J61)),10)&lt;&gt;"UNRESOLVED",ISERROR(MATCH(UPPER(TRIM(CLEAN(SUBSTITUTE(J61,CHAR(160)," ")))),Start!$H$6:$H$22,0))),"","Conclusion/evidence missing; ")&amp;IF(AND(LEN(UPPER(TRIM(CLEAN(SUBSTITUTE(K61,CHAR(160)," ")))))&gt;0,LEFT(UPPER(TRIM(K61)),10)&lt;&gt;"UNRESOLVED",ISERROR(MATCH(UPPER(TRIM(CLEAN(SUBSTITUTE(K61,CHAR(160)," ")))),Start!$H$6:$H$22,0))),"","Reviewer/date missing; ")&amp;"")=0,"Documentation recorded; review required",IF(AND(LEN(UPPER(TRIM(CLEAN(SUBSTITUTE(C61,CHAR(160)," ")))))&gt;0,LEFT(UPPER(TRIM(C61)),10)&lt;&gt;"UNRESOLVED",ISERROR(MATCH(UPPER(TRIM(CLEAN(SUBSTITUTE(C61,CHAR(160)," ")))),Start!$H$6:$H$22,0))),"","Exact clause/version missing; ")&amp;IF(AND(LEN(UPPER(TRIM(CLEAN(SUBSTITUTE(D61,CHAR(160)," ")))))&gt;0,LEFT(UPPER(TRIM(D61)),10)&lt;&gt;"UNRESOLVED",ISERROR(MATCH(UPPER(TRIM(CLEAN(SUBSTITUTE(D61,CHAR(160)," ")))),Start!$H$6:$H$22,0))),"","Entity/system/period missing; ")&amp;IF(AND(LEN(UPPER(TRIM(CLEAN(SUBSTITUTE(F61,CHAR(160)," ")))))&gt;0,LEFT(UPPER(TRIM(F61)),10)&lt;&gt;"UNRESOLVED",ISERROR(MATCH(UPPER(TRIM(CLEAN(SUBSTITUTE(F61,CHAR(160)," ")))),Start!$H$6:$H$22,0))),"","Decision evidence/basis missing; ")&amp;IF(AND(LEN(UPPER(TRIM(CLEAN(SUBSTITUTE(G61,CHAR(160)," ")))))&gt;0,LEFT(UPPER(TRIM(G61)),10)&lt;&gt;"UNRESOLVED",ISERROR(MATCH(UPPER(TRIM(CLEAN(SUBSTITUTE(G61,CHAR(160)," ")))),Start!$H$6:$H$22,0))),"","Date/transition basis missing; ")&amp;IF(AND(LEN(UPPER(TRIM(CLEAN(SUBSTITUTE(H61,CHAR(160)," ")))))&gt;0,LEFT(UPPER(TRIM(H61)),10)&lt;&gt;"UNRESOLVED",ISERROR(MATCH(UPPER(TRIM(CLEAN(SUBSTITUTE(H61,CHAR(160)," ")))),Start!$H$6:$H$22,0))),"","Method/evidence basis missing; ")&amp;IF(AND(LEN(UPPER(TRIM(CLEAN(SUBSTITUTE(I61,CHAR(160)," ")))))&gt;0,LEFT(UPPER(TRIM(I61)),10)&lt;&gt;"UNRESOLVED",ISERROR(MATCH(UPPER(TRIM(CLEAN(SUBSTITUTE(I61,CHAR(160)," ")))),Start!$H$6:$H$22,0))),"","Mapping or justified exclusion missing; ")&amp;IF(AND(LEN(UPPER(TRIM(CLEAN(SUBSTITUTE(J61,CHAR(160)," ")))))&gt;0,LEFT(UPPER(TRIM(J61)),10)&lt;&gt;"UNRESOLVED",ISERROR(MATCH(UPPER(TRIM(CLEAN(SUBSTITUTE(J61,CHAR(160)," ")))),Start!$H$6:$H$22,0))),"","Conclusion/evidence missing; ")&amp;IF(AND(LEN(UPPER(TRIM(CLEAN(SUBSTITUTE(K61,CHAR(160)," ")))))&gt;0,LEFT(UPPER(TRIM(K61)),10)&lt;&gt;"UNRESOLVED",ISERROR(MATCH(UPPER(TRIM(CLEAN(SUBSTITUTE(K61,CHAR(160)," ")))),Start!$H$6:$H$22,0))),"","Reviewer/date missing; ")&amp;"")),"Invalid status; use a listed value")</f>
        <v>Applicability unresolved; assign an owner and next action</v>
      </c>
    </row>
    <row r="62" ht="70" customHeight="1">
      <c r="A62" s="58" t="str">
        <v>PSC-1200.3</v>
      </c>
      <c r="B62" s="58" t="str">
        <v>PSC</v>
      </c>
      <c r="C62" s="61" t="str">
        <v>P01 | 1200.3</v>
      </c>
      <c r="D62" s="61"/>
      <c r="E62" s="61" t="str">
        <v>Unresolved</v>
      </c>
      <c r="F62" s="61"/>
      <c r="G62" s="61" t="inlineStr">
        <is>
          <t xml:space="preserve">General 180 day transition; verify exact provision and Q01/Q10</t>
        </is>
      </c>
      <c r="H62" s="61" t="inlineStr">
        <is>
          <t xml:space="preserve">Section heading/context. Obtain exact required method and evidence from the controlling text. Context and definition rows explain control requirements.</t>
        </is>
      </c>
      <c r="I62" s="61" t="str">
        <v>P02</v>
      </c>
      <c r="J62" s="61"/>
      <c r="K62" s="61"/>
      <c r="L62" s="61" t="str">
        <v>Confirm entity/system coverage, obtain the current controlling instrument and map every applicable part before conclusions.</v>
      </c>
      <c r="M62" s="63" t="str">
        <f>IF(OR(EXACT(E62,"Unresolved"),EXACT(E62,"Applicable"),EXACT(E62,"Excluded with basis"),EXACT(E62,"Context only")),IF(E62="Unresolved","Applicability unresolved; assign an owner and next action",IF(LEN(IF(AND(LEN(UPPER(TRIM(CLEAN(SUBSTITUTE(C62,CHAR(160)," ")))))&gt;0,LEFT(UPPER(TRIM(C62)),10)&lt;&gt;"UNRESOLVED",ISERROR(MATCH(UPPER(TRIM(CLEAN(SUBSTITUTE(C62,CHAR(160)," ")))),Start!$H$6:$H$22,0))),"","Exact clause/version missing; ")&amp;IF(AND(LEN(UPPER(TRIM(CLEAN(SUBSTITUTE(D62,CHAR(160)," ")))))&gt;0,LEFT(UPPER(TRIM(D62)),10)&lt;&gt;"UNRESOLVED",ISERROR(MATCH(UPPER(TRIM(CLEAN(SUBSTITUTE(D62,CHAR(160)," ")))),Start!$H$6:$H$22,0))),"","Entity/system/period missing; ")&amp;IF(AND(LEN(UPPER(TRIM(CLEAN(SUBSTITUTE(F62,CHAR(160)," ")))))&gt;0,LEFT(UPPER(TRIM(F62)),10)&lt;&gt;"UNRESOLVED",ISERROR(MATCH(UPPER(TRIM(CLEAN(SUBSTITUTE(F62,CHAR(160)," ")))),Start!$H$6:$H$22,0))),"","Decision evidence/basis missing; ")&amp;IF(AND(LEN(UPPER(TRIM(CLEAN(SUBSTITUTE(G62,CHAR(160)," ")))))&gt;0,LEFT(UPPER(TRIM(G62)),10)&lt;&gt;"UNRESOLVED",ISERROR(MATCH(UPPER(TRIM(CLEAN(SUBSTITUTE(G62,CHAR(160)," ")))),Start!$H$6:$H$22,0))),"","Date/transition basis missing; ")&amp;IF(AND(LEN(UPPER(TRIM(CLEAN(SUBSTITUTE(H62,CHAR(160)," ")))))&gt;0,LEFT(UPPER(TRIM(H62)),10)&lt;&gt;"UNRESOLVED",ISERROR(MATCH(UPPER(TRIM(CLEAN(SUBSTITUTE(H62,CHAR(160)," ")))),Start!$H$6:$H$22,0))),"","Method/evidence basis missing; ")&amp;IF(AND(LEN(UPPER(TRIM(CLEAN(SUBSTITUTE(I62,CHAR(160)," ")))))&gt;0,LEFT(UPPER(TRIM(I62)),10)&lt;&gt;"UNRESOLVED",ISERROR(MATCH(UPPER(TRIM(CLEAN(SUBSTITUTE(I62,CHAR(160)," ")))),Start!$H$6:$H$22,0))),"","Mapping or justified exclusion missing; ")&amp;IF(AND(LEN(UPPER(TRIM(CLEAN(SUBSTITUTE(J62,CHAR(160)," ")))))&gt;0,LEFT(UPPER(TRIM(J62)),10)&lt;&gt;"UNRESOLVED",ISERROR(MATCH(UPPER(TRIM(CLEAN(SUBSTITUTE(J62,CHAR(160)," ")))),Start!$H$6:$H$22,0))),"","Conclusion/evidence missing; ")&amp;IF(AND(LEN(UPPER(TRIM(CLEAN(SUBSTITUTE(K62,CHAR(160)," ")))))&gt;0,LEFT(UPPER(TRIM(K62)),10)&lt;&gt;"UNRESOLVED",ISERROR(MATCH(UPPER(TRIM(CLEAN(SUBSTITUTE(K62,CHAR(160)," ")))),Start!$H$6:$H$22,0))),"","Reviewer/date missing; ")&amp;"")=0,"Documentation recorded; review required",IF(AND(LEN(UPPER(TRIM(CLEAN(SUBSTITUTE(C62,CHAR(160)," ")))))&gt;0,LEFT(UPPER(TRIM(C62)),10)&lt;&gt;"UNRESOLVED",ISERROR(MATCH(UPPER(TRIM(CLEAN(SUBSTITUTE(C62,CHAR(160)," ")))),Start!$H$6:$H$22,0))),"","Exact clause/version missing; ")&amp;IF(AND(LEN(UPPER(TRIM(CLEAN(SUBSTITUTE(D62,CHAR(160)," ")))))&gt;0,LEFT(UPPER(TRIM(D62)),10)&lt;&gt;"UNRESOLVED",ISERROR(MATCH(UPPER(TRIM(CLEAN(SUBSTITUTE(D62,CHAR(160)," ")))),Start!$H$6:$H$22,0))),"","Entity/system/period missing; ")&amp;IF(AND(LEN(UPPER(TRIM(CLEAN(SUBSTITUTE(F62,CHAR(160)," ")))))&gt;0,LEFT(UPPER(TRIM(F62)),10)&lt;&gt;"UNRESOLVED",ISERROR(MATCH(UPPER(TRIM(CLEAN(SUBSTITUTE(F62,CHAR(160)," ")))),Start!$H$6:$H$22,0))),"","Decision evidence/basis missing; ")&amp;IF(AND(LEN(UPPER(TRIM(CLEAN(SUBSTITUTE(G62,CHAR(160)," ")))))&gt;0,LEFT(UPPER(TRIM(G62)),10)&lt;&gt;"UNRESOLVED",ISERROR(MATCH(UPPER(TRIM(CLEAN(SUBSTITUTE(G62,CHAR(160)," ")))),Start!$H$6:$H$22,0))),"","Date/transition basis missing; ")&amp;IF(AND(LEN(UPPER(TRIM(CLEAN(SUBSTITUTE(H62,CHAR(160)," ")))))&gt;0,LEFT(UPPER(TRIM(H62)),10)&lt;&gt;"UNRESOLVED",ISERROR(MATCH(UPPER(TRIM(CLEAN(SUBSTITUTE(H62,CHAR(160)," ")))),Start!$H$6:$H$22,0))),"","Method/evidence basis missing; ")&amp;IF(AND(LEN(UPPER(TRIM(CLEAN(SUBSTITUTE(I62,CHAR(160)," ")))))&gt;0,LEFT(UPPER(TRIM(I62)),10)&lt;&gt;"UNRESOLVED",ISERROR(MATCH(UPPER(TRIM(CLEAN(SUBSTITUTE(I62,CHAR(160)," ")))),Start!$H$6:$H$22,0))),"","Mapping or justified exclusion missing; ")&amp;IF(AND(LEN(UPPER(TRIM(CLEAN(SUBSTITUTE(J62,CHAR(160)," ")))))&gt;0,LEFT(UPPER(TRIM(J62)),10)&lt;&gt;"UNRESOLVED",ISERROR(MATCH(UPPER(TRIM(CLEAN(SUBSTITUTE(J62,CHAR(160)," ")))),Start!$H$6:$H$22,0))),"","Conclusion/evidence missing; ")&amp;IF(AND(LEN(UPPER(TRIM(CLEAN(SUBSTITUTE(K62,CHAR(160)," ")))))&gt;0,LEFT(UPPER(TRIM(K62)),10)&lt;&gt;"UNRESOLVED",ISERROR(MATCH(UPPER(TRIM(CLEAN(SUBSTITUTE(K62,CHAR(160)," ")))),Start!$H$6:$H$22,0))),"","Reviewer/date missing; ")&amp;"")),"Invalid status; use a listed value")</f>
        <v>Applicability unresolved; assign an owner and next action</v>
      </c>
    </row>
    <row r="63" ht="70" customHeight="1">
      <c r="A63" s="56" t="str">
        <v>PSC-1200.3(a)</v>
      </c>
      <c r="B63" s="56" t="str">
        <v>PSC</v>
      </c>
      <c r="C63" s="61" t="str">
        <v>P01 | 1200.3(a)</v>
      </c>
      <c r="D63" s="61"/>
      <c r="E63" s="61" t="str">
        <v>Unresolved</v>
      </c>
      <c r="F63" s="61"/>
      <c r="G63" s="61" t="inlineStr">
        <is>
          <t xml:space="preserve">General 180 day transition; verify exact provision and Q01/Q10</t>
        </is>
      </c>
      <c r="H63" s="61" t="inlineStr">
        <is>
          <t xml:space="preserve">Candidate duty; applicability unresolved. Obtain exact required method and evidence from the controlling text. Context and definition rows explain control requirements.</t>
        </is>
      </c>
      <c r="I63" s="61" t="str">
        <v>P02</v>
      </c>
      <c r="J63" s="61"/>
      <c r="K63" s="61"/>
      <c r="L63" s="61" t="str">
        <v>Confirm entity/system coverage, obtain the current controlling instrument and map every applicable part before conclusions.</v>
      </c>
      <c r="M63" s="63" t="str">
        <f>IF(OR(EXACT(E63,"Unresolved"),EXACT(E63,"Applicable"),EXACT(E63,"Excluded with basis"),EXACT(E63,"Context only")),IF(E63="Unresolved","Applicability unresolved; assign an owner and next action",IF(LEN(IF(AND(LEN(UPPER(TRIM(CLEAN(SUBSTITUTE(C63,CHAR(160)," ")))))&gt;0,LEFT(UPPER(TRIM(C63)),10)&lt;&gt;"UNRESOLVED",ISERROR(MATCH(UPPER(TRIM(CLEAN(SUBSTITUTE(C63,CHAR(160)," ")))),Start!$H$6:$H$22,0))),"","Exact clause/version missing; ")&amp;IF(AND(LEN(UPPER(TRIM(CLEAN(SUBSTITUTE(D63,CHAR(160)," ")))))&gt;0,LEFT(UPPER(TRIM(D63)),10)&lt;&gt;"UNRESOLVED",ISERROR(MATCH(UPPER(TRIM(CLEAN(SUBSTITUTE(D63,CHAR(160)," ")))),Start!$H$6:$H$22,0))),"","Entity/system/period missing; ")&amp;IF(AND(LEN(UPPER(TRIM(CLEAN(SUBSTITUTE(F63,CHAR(160)," ")))))&gt;0,LEFT(UPPER(TRIM(F63)),10)&lt;&gt;"UNRESOLVED",ISERROR(MATCH(UPPER(TRIM(CLEAN(SUBSTITUTE(F63,CHAR(160)," ")))),Start!$H$6:$H$22,0))),"","Decision evidence/basis missing; ")&amp;IF(AND(LEN(UPPER(TRIM(CLEAN(SUBSTITUTE(G63,CHAR(160)," ")))))&gt;0,LEFT(UPPER(TRIM(G63)),10)&lt;&gt;"UNRESOLVED",ISERROR(MATCH(UPPER(TRIM(CLEAN(SUBSTITUTE(G63,CHAR(160)," ")))),Start!$H$6:$H$22,0))),"","Date/transition basis missing; ")&amp;IF(AND(LEN(UPPER(TRIM(CLEAN(SUBSTITUTE(H63,CHAR(160)," ")))))&gt;0,LEFT(UPPER(TRIM(H63)),10)&lt;&gt;"UNRESOLVED",ISERROR(MATCH(UPPER(TRIM(CLEAN(SUBSTITUTE(H63,CHAR(160)," ")))),Start!$H$6:$H$22,0))),"","Method/evidence basis missing; ")&amp;IF(AND(LEN(UPPER(TRIM(CLEAN(SUBSTITUTE(I63,CHAR(160)," ")))))&gt;0,LEFT(UPPER(TRIM(I63)),10)&lt;&gt;"UNRESOLVED",ISERROR(MATCH(UPPER(TRIM(CLEAN(SUBSTITUTE(I63,CHAR(160)," ")))),Start!$H$6:$H$22,0))),"","Mapping or justified exclusion missing; ")&amp;IF(AND(LEN(UPPER(TRIM(CLEAN(SUBSTITUTE(J63,CHAR(160)," ")))))&gt;0,LEFT(UPPER(TRIM(J63)),10)&lt;&gt;"UNRESOLVED",ISERROR(MATCH(UPPER(TRIM(CLEAN(SUBSTITUTE(J63,CHAR(160)," ")))),Start!$H$6:$H$22,0))),"","Conclusion/evidence missing; ")&amp;IF(AND(LEN(UPPER(TRIM(CLEAN(SUBSTITUTE(K63,CHAR(160)," ")))))&gt;0,LEFT(UPPER(TRIM(K63)),10)&lt;&gt;"UNRESOLVED",ISERROR(MATCH(UPPER(TRIM(CLEAN(SUBSTITUTE(K63,CHAR(160)," ")))),Start!$H$6:$H$22,0))),"","Reviewer/date missing; ")&amp;"")=0,"Documentation recorded; review required",IF(AND(LEN(UPPER(TRIM(CLEAN(SUBSTITUTE(C63,CHAR(160)," ")))))&gt;0,LEFT(UPPER(TRIM(C63)),10)&lt;&gt;"UNRESOLVED",ISERROR(MATCH(UPPER(TRIM(CLEAN(SUBSTITUTE(C63,CHAR(160)," ")))),Start!$H$6:$H$22,0))),"","Exact clause/version missing; ")&amp;IF(AND(LEN(UPPER(TRIM(CLEAN(SUBSTITUTE(D63,CHAR(160)," ")))))&gt;0,LEFT(UPPER(TRIM(D63)),10)&lt;&gt;"UNRESOLVED",ISERROR(MATCH(UPPER(TRIM(CLEAN(SUBSTITUTE(D63,CHAR(160)," ")))),Start!$H$6:$H$22,0))),"","Entity/system/period missing; ")&amp;IF(AND(LEN(UPPER(TRIM(CLEAN(SUBSTITUTE(F63,CHAR(160)," ")))))&gt;0,LEFT(UPPER(TRIM(F63)),10)&lt;&gt;"UNRESOLVED",ISERROR(MATCH(UPPER(TRIM(CLEAN(SUBSTITUTE(F63,CHAR(160)," ")))),Start!$H$6:$H$22,0))),"","Decision evidence/basis missing; ")&amp;IF(AND(LEN(UPPER(TRIM(CLEAN(SUBSTITUTE(G63,CHAR(160)," ")))))&gt;0,LEFT(UPPER(TRIM(G63)),10)&lt;&gt;"UNRESOLVED",ISERROR(MATCH(UPPER(TRIM(CLEAN(SUBSTITUTE(G63,CHAR(160)," ")))),Start!$H$6:$H$22,0))),"","Date/transition basis missing; ")&amp;IF(AND(LEN(UPPER(TRIM(CLEAN(SUBSTITUTE(H63,CHAR(160)," ")))))&gt;0,LEFT(UPPER(TRIM(H63)),10)&lt;&gt;"UNRESOLVED",ISERROR(MATCH(UPPER(TRIM(CLEAN(SUBSTITUTE(H63,CHAR(160)," ")))),Start!$H$6:$H$22,0))),"","Method/evidence basis missing; ")&amp;IF(AND(LEN(UPPER(TRIM(CLEAN(SUBSTITUTE(I63,CHAR(160)," ")))))&gt;0,LEFT(UPPER(TRIM(I63)),10)&lt;&gt;"UNRESOLVED",ISERROR(MATCH(UPPER(TRIM(CLEAN(SUBSTITUTE(I63,CHAR(160)," ")))),Start!$H$6:$H$22,0))),"","Mapping or justified exclusion missing; ")&amp;IF(AND(LEN(UPPER(TRIM(CLEAN(SUBSTITUTE(J63,CHAR(160)," ")))))&gt;0,LEFT(UPPER(TRIM(J63)),10)&lt;&gt;"UNRESOLVED",ISERROR(MATCH(UPPER(TRIM(CLEAN(SUBSTITUTE(J63,CHAR(160)," ")))),Start!$H$6:$H$22,0))),"","Conclusion/evidence missing; ")&amp;IF(AND(LEN(UPPER(TRIM(CLEAN(SUBSTITUTE(K63,CHAR(160)," ")))))&gt;0,LEFT(UPPER(TRIM(K63)),10)&lt;&gt;"UNRESOLVED",ISERROR(MATCH(UPPER(TRIM(CLEAN(SUBSTITUTE(K63,CHAR(160)," ")))),Start!$H$6:$H$22,0))),"","Reviewer/date missing; ")&amp;"")),"Invalid status; use a listed value")</f>
        <v>Applicability unresolved; assign an owner and next action</v>
      </c>
    </row>
    <row r="64" ht="70" customHeight="1">
      <c r="A64" s="58" t="str">
        <v>PSC-1200.3(a)(1)</v>
      </c>
      <c r="B64" s="58" t="str">
        <v>PSC</v>
      </c>
      <c r="C64" s="61" t="str">
        <v>P01 | 1200.3(a)(1)</v>
      </c>
      <c r="D64" s="61"/>
      <c r="E64" s="61" t="str">
        <v>Unresolved</v>
      </c>
      <c r="F64" s="61"/>
      <c r="G64" s="61" t="inlineStr">
        <is>
          <t xml:space="preserve">General 180 day transition; verify exact provision and Q01/Q10</t>
        </is>
      </c>
      <c r="H64" s="61" t="inlineStr">
        <is>
          <t xml:space="preserve">Candidate duty; applicability unresolved. Obtain exact required method and evidence from the controlling text. Context and definition rows explain control requirements.</t>
        </is>
      </c>
      <c r="I64" s="61" t="str">
        <v>P02</v>
      </c>
      <c r="J64" s="61"/>
      <c r="K64" s="61"/>
      <c r="L64" s="61" t="str">
        <v>Confirm entity/system coverage, obtain the current controlling instrument and map every applicable part before conclusions.</v>
      </c>
      <c r="M64" s="63" t="str">
        <f>IF(OR(EXACT(E64,"Unresolved"),EXACT(E64,"Applicable"),EXACT(E64,"Excluded with basis"),EXACT(E64,"Context only")),IF(E64="Unresolved","Applicability unresolved; assign an owner and next action",IF(LEN(IF(AND(LEN(UPPER(TRIM(CLEAN(SUBSTITUTE(C64,CHAR(160)," ")))))&gt;0,LEFT(UPPER(TRIM(C64)),10)&lt;&gt;"UNRESOLVED",ISERROR(MATCH(UPPER(TRIM(CLEAN(SUBSTITUTE(C64,CHAR(160)," ")))),Start!$H$6:$H$22,0))),"","Exact clause/version missing; ")&amp;IF(AND(LEN(UPPER(TRIM(CLEAN(SUBSTITUTE(D64,CHAR(160)," ")))))&gt;0,LEFT(UPPER(TRIM(D64)),10)&lt;&gt;"UNRESOLVED",ISERROR(MATCH(UPPER(TRIM(CLEAN(SUBSTITUTE(D64,CHAR(160)," ")))),Start!$H$6:$H$22,0))),"","Entity/system/period missing; ")&amp;IF(AND(LEN(UPPER(TRIM(CLEAN(SUBSTITUTE(F64,CHAR(160)," ")))))&gt;0,LEFT(UPPER(TRIM(F64)),10)&lt;&gt;"UNRESOLVED",ISERROR(MATCH(UPPER(TRIM(CLEAN(SUBSTITUTE(F64,CHAR(160)," ")))),Start!$H$6:$H$22,0))),"","Decision evidence/basis missing; ")&amp;IF(AND(LEN(UPPER(TRIM(CLEAN(SUBSTITUTE(G64,CHAR(160)," ")))))&gt;0,LEFT(UPPER(TRIM(G64)),10)&lt;&gt;"UNRESOLVED",ISERROR(MATCH(UPPER(TRIM(CLEAN(SUBSTITUTE(G64,CHAR(160)," ")))),Start!$H$6:$H$22,0))),"","Date/transition basis missing; ")&amp;IF(AND(LEN(UPPER(TRIM(CLEAN(SUBSTITUTE(H64,CHAR(160)," ")))))&gt;0,LEFT(UPPER(TRIM(H64)),10)&lt;&gt;"UNRESOLVED",ISERROR(MATCH(UPPER(TRIM(CLEAN(SUBSTITUTE(H64,CHAR(160)," ")))),Start!$H$6:$H$22,0))),"","Method/evidence basis missing; ")&amp;IF(AND(LEN(UPPER(TRIM(CLEAN(SUBSTITUTE(I64,CHAR(160)," ")))))&gt;0,LEFT(UPPER(TRIM(I64)),10)&lt;&gt;"UNRESOLVED",ISERROR(MATCH(UPPER(TRIM(CLEAN(SUBSTITUTE(I64,CHAR(160)," ")))),Start!$H$6:$H$22,0))),"","Mapping or justified exclusion missing; ")&amp;IF(AND(LEN(UPPER(TRIM(CLEAN(SUBSTITUTE(J64,CHAR(160)," ")))))&gt;0,LEFT(UPPER(TRIM(J64)),10)&lt;&gt;"UNRESOLVED",ISERROR(MATCH(UPPER(TRIM(CLEAN(SUBSTITUTE(J64,CHAR(160)," ")))),Start!$H$6:$H$22,0))),"","Conclusion/evidence missing; ")&amp;IF(AND(LEN(UPPER(TRIM(CLEAN(SUBSTITUTE(K64,CHAR(160)," ")))))&gt;0,LEFT(UPPER(TRIM(K64)),10)&lt;&gt;"UNRESOLVED",ISERROR(MATCH(UPPER(TRIM(CLEAN(SUBSTITUTE(K64,CHAR(160)," ")))),Start!$H$6:$H$22,0))),"","Reviewer/date missing; ")&amp;"")=0,"Documentation recorded; review required",IF(AND(LEN(UPPER(TRIM(CLEAN(SUBSTITUTE(C64,CHAR(160)," ")))))&gt;0,LEFT(UPPER(TRIM(C64)),10)&lt;&gt;"UNRESOLVED",ISERROR(MATCH(UPPER(TRIM(CLEAN(SUBSTITUTE(C64,CHAR(160)," ")))),Start!$H$6:$H$22,0))),"","Exact clause/version missing; ")&amp;IF(AND(LEN(UPPER(TRIM(CLEAN(SUBSTITUTE(D64,CHAR(160)," ")))))&gt;0,LEFT(UPPER(TRIM(D64)),10)&lt;&gt;"UNRESOLVED",ISERROR(MATCH(UPPER(TRIM(CLEAN(SUBSTITUTE(D64,CHAR(160)," ")))),Start!$H$6:$H$22,0))),"","Entity/system/period missing; ")&amp;IF(AND(LEN(UPPER(TRIM(CLEAN(SUBSTITUTE(F64,CHAR(160)," ")))))&gt;0,LEFT(UPPER(TRIM(F64)),10)&lt;&gt;"UNRESOLVED",ISERROR(MATCH(UPPER(TRIM(CLEAN(SUBSTITUTE(F64,CHAR(160)," ")))),Start!$H$6:$H$22,0))),"","Decision evidence/basis missing; ")&amp;IF(AND(LEN(UPPER(TRIM(CLEAN(SUBSTITUTE(G64,CHAR(160)," ")))))&gt;0,LEFT(UPPER(TRIM(G64)),10)&lt;&gt;"UNRESOLVED",ISERROR(MATCH(UPPER(TRIM(CLEAN(SUBSTITUTE(G64,CHAR(160)," ")))),Start!$H$6:$H$22,0))),"","Date/transition basis missing; ")&amp;IF(AND(LEN(UPPER(TRIM(CLEAN(SUBSTITUTE(H64,CHAR(160)," ")))))&gt;0,LEFT(UPPER(TRIM(H64)),10)&lt;&gt;"UNRESOLVED",ISERROR(MATCH(UPPER(TRIM(CLEAN(SUBSTITUTE(H64,CHAR(160)," ")))),Start!$H$6:$H$22,0))),"","Method/evidence basis missing; ")&amp;IF(AND(LEN(UPPER(TRIM(CLEAN(SUBSTITUTE(I64,CHAR(160)," ")))))&gt;0,LEFT(UPPER(TRIM(I64)),10)&lt;&gt;"UNRESOLVED",ISERROR(MATCH(UPPER(TRIM(CLEAN(SUBSTITUTE(I64,CHAR(160)," ")))),Start!$H$6:$H$22,0))),"","Mapping or justified exclusion missing; ")&amp;IF(AND(LEN(UPPER(TRIM(CLEAN(SUBSTITUTE(J64,CHAR(160)," ")))))&gt;0,LEFT(UPPER(TRIM(J64)),10)&lt;&gt;"UNRESOLVED",ISERROR(MATCH(UPPER(TRIM(CLEAN(SUBSTITUTE(J64,CHAR(160)," ")))),Start!$H$6:$H$22,0))),"","Conclusion/evidence missing; ")&amp;IF(AND(LEN(UPPER(TRIM(CLEAN(SUBSTITUTE(K64,CHAR(160)," ")))))&gt;0,LEFT(UPPER(TRIM(K64)),10)&lt;&gt;"UNRESOLVED",ISERROR(MATCH(UPPER(TRIM(CLEAN(SUBSTITUTE(K64,CHAR(160)," ")))),Start!$H$6:$H$22,0))),"","Reviewer/date missing; ")&amp;"")),"Invalid status; use a listed value")</f>
        <v>Applicability unresolved; assign an owner and next action</v>
      </c>
    </row>
    <row r="65" ht="70" customHeight="1">
      <c r="A65" s="56" t="str">
        <v>PSC-1200.3(a)(2)</v>
      </c>
      <c r="B65" s="56" t="str">
        <v>PSC</v>
      </c>
      <c r="C65" s="61" t="str">
        <v>P01 | 1200.3(a)(2)</v>
      </c>
      <c r="D65" s="61"/>
      <c r="E65" s="61" t="str">
        <v>Unresolved</v>
      </c>
      <c r="F65" s="61"/>
      <c r="G65" s="61" t="inlineStr">
        <is>
          <t xml:space="preserve">General 180 day transition; verify exact provision and Q01/Q10</t>
        </is>
      </c>
      <c r="H65" s="61" t="inlineStr">
        <is>
          <t xml:space="preserve">Candidate duty; applicability unresolved. Obtain exact required method and evidence from the controlling text. Context and definition rows explain control requirements.</t>
        </is>
      </c>
      <c r="I65" s="61" t="str">
        <v>P02</v>
      </c>
      <c r="J65" s="61"/>
      <c r="K65" s="61"/>
      <c r="L65" s="61" t="str">
        <v>Confirm entity/system coverage, obtain the current controlling instrument and map every applicable part before conclusions.</v>
      </c>
      <c r="M65" s="63" t="str">
        <f>IF(OR(EXACT(E65,"Unresolved"),EXACT(E65,"Applicable"),EXACT(E65,"Excluded with basis"),EXACT(E65,"Context only")),IF(E65="Unresolved","Applicability unresolved; assign an owner and next action",IF(LEN(IF(AND(LEN(UPPER(TRIM(CLEAN(SUBSTITUTE(C65,CHAR(160)," ")))))&gt;0,LEFT(UPPER(TRIM(C65)),10)&lt;&gt;"UNRESOLVED",ISERROR(MATCH(UPPER(TRIM(CLEAN(SUBSTITUTE(C65,CHAR(160)," ")))),Start!$H$6:$H$22,0))),"","Exact clause/version missing; ")&amp;IF(AND(LEN(UPPER(TRIM(CLEAN(SUBSTITUTE(D65,CHAR(160)," ")))))&gt;0,LEFT(UPPER(TRIM(D65)),10)&lt;&gt;"UNRESOLVED",ISERROR(MATCH(UPPER(TRIM(CLEAN(SUBSTITUTE(D65,CHAR(160)," ")))),Start!$H$6:$H$22,0))),"","Entity/system/period missing; ")&amp;IF(AND(LEN(UPPER(TRIM(CLEAN(SUBSTITUTE(F65,CHAR(160)," ")))))&gt;0,LEFT(UPPER(TRIM(F65)),10)&lt;&gt;"UNRESOLVED",ISERROR(MATCH(UPPER(TRIM(CLEAN(SUBSTITUTE(F65,CHAR(160)," ")))),Start!$H$6:$H$22,0))),"","Decision evidence/basis missing; ")&amp;IF(AND(LEN(UPPER(TRIM(CLEAN(SUBSTITUTE(G65,CHAR(160)," ")))))&gt;0,LEFT(UPPER(TRIM(G65)),10)&lt;&gt;"UNRESOLVED",ISERROR(MATCH(UPPER(TRIM(CLEAN(SUBSTITUTE(G65,CHAR(160)," ")))),Start!$H$6:$H$22,0))),"","Date/transition basis missing; ")&amp;IF(AND(LEN(UPPER(TRIM(CLEAN(SUBSTITUTE(H65,CHAR(160)," ")))))&gt;0,LEFT(UPPER(TRIM(H65)),10)&lt;&gt;"UNRESOLVED",ISERROR(MATCH(UPPER(TRIM(CLEAN(SUBSTITUTE(H65,CHAR(160)," ")))),Start!$H$6:$H$22,0))),"","Method/evidence basis missing; ")&amp;IF(AND(LEN(UPPER(TRIM(CLEAN(SUBSTITUTE(I65,CHAR(160)," ")))))&gt;0,LEFT(UPPER(TRIM(I65)),10)&lt;&gt;"UNRESOLVED",ISERROR(MATCH(UPPER(TRIM(CLEAN(SUBSTITUTE(I65,CHAR(160)," ")))),Start!$H$6:$H$22,0))),"","Mapping or justified exclusion missing; ")&amp;IF(AND(LEN(UPPER(TRIM(CLEAN(SUBSTITUTE(J65,CHAR(160)," ")))))&gt;0,LEFT(UPPER(TRIM(J65)),10)&lt;&gt;"UNRESOLVED",ISERROR(MATCH(UPPER(TRIM(CLEAN(SUBSTITUTE(J65,CHAR(160)," ")))),Start!$H$6:$H$22,0))),"","Conclusion/evidence missing; ")&amp;IF(AND(LEN(UPPER(TRIM(CLEAN(SUBSTITUTE(K65,CHAR(160)," ")))))&gt;0,LEFT(UPPER(TRIM(K65)),10)&lt;&gt;"UNRESOLVED",ISERROR(MATCH(UPPER(TRIM(CLEAN(SUBSTITUTE(K65,CHAR(160)," ")))),Start!$H$6:$H$22,0))),"","Reviewer/date missing; ")&amp;"")=0,"Documentation recorded; review required",IF(AND(LEN(UPPER(TRIM(CLEAN(SUBSTITUTE(C65,CHAR(160)," ")))))&gt;0,LEFT(UPPER(TRIM(C65)),10)&lt;&gt;"UNRESOLVED",ISERROR(MATCH(UPPER(TRIM(CLEAN(SUBSTITUTE(C65,CHAR(160)," ")))),Start!$H$6:$H$22,0))),"","Exact clause/version missing; ")&amp;IF(AND(LEN(UPPER(TRIM(CLEAN(SUBSTITUTE(D65,CHAR(160)," ")))))&gt;0,LEFT(UPPER(TRIM(D65)),10)&lt;&gt;"UNRESOLVED",ISERROR(MATCH(UPPER(TRIM(CLEAN(SUBSTITUTE(D65,CHAR(160)," ")))),Start!$H$6:$H$22,0))),"","Entity/system/period missing; ")&amp;IF(AND(LEN(UPPER(TRIM(CLEAN(SUBSTITUTE(F65,CHAR(160)," ")))))&gt;0,LEFT(UPPER(TRIM(F65)),10)&lt;&gt;"UNRESOLVED",ISERROR(MATCH(UPPER(TRIM(CLEAN(SUBSTITUTE(F65,CHAR(160)," ")))),Start!$H$6:$H$22,0))),"","Decision evidence/basis missing; ")&amp;IF(AND(LEN(UPPER(TRIM(CLEAN(SUBSTITUTE(G65,CHAR(160)," ")))))&gt;0,LEFT(UPPER(TRIM(G65)),10)&lt;&gt;"UNRESOLVED",ISERROR(MATCH(UPPER(TRIM(CLEAN(SUBSTITUTE(G65,CHAR(160)," ")))),Start!$H$6:$H$22,0))),"","Date/transition basis missing; ")&amp;IF(AND(LEN(UPPER(TRIM(CLEAN(SUBSTITUTE(H65,CHAR(160)," ")))))&gt;0,LEFT(UPPER(TRIM(H65)),10)&lt;&gt;"UNRESOLVED",ISERROR(MATCH(UPPER(TRIM(CLEAN(SUBSTITUTE(H65,CHAR(160)," ")))),Start!$H$6:$H$22,0))),"","Method/evidence basis missing; ")&amp;IF(AND(LEN(UPPER(TRIM(CLEAN(SUBSTITUTE(I65,CHAR(160)," ")))))&gt;0,LEFT(UPPER(TRIM(I65)),10)&lt;&gt;"UNRESOLVED",ISERROR(MATCH(UPPER(TRIM(CLEAN(SUBSTITUTE(I65,CHAR(160)," ")))),Start!$H$6:$H$22,0))),"","Mapping or justified exclusion missing; ")&amp;IF(AND(LEN(UPPER(TRIM(CLEAN(SUBSTITUTE(J65,CHAR(160)," ")))))&gt;0,LEFT(UPPER(TRIM(J65)),10)&lt;&gt;"UNRESOLVED",ISERROR(MATCH(UPPER(TRIM(CLEAN(SUBSTITUTE(J65,CHAR(160)," ")))),Start!$H$6:$H$22,0))),"","Conclusion/evidence missing; ")&amp;IF(AND(LEN(UPPER(TRIM(CLEAN(SUBSTITUTE(K65,CHAR(160)," ")))))&gt;0,LEFT(UPPER(TRIM(K65)),10)&lt;&gt;"UNRESOLVED",ISERROR(MATCH(UPPER(TRIM(CLEAN(SUBSTITUTE(K65,CHAR(160)," ")))),Start!$H$6:$H$22,0))),"","Reviewer/date missing; ")&amp;"")),"Invalid status; use a listed value")</f>
        <v>Applicability unresolved; assign an owner and next action</v>
      </c>
    </row>
    <row r="66" ht="70" customHeight="1">
      <c r="A66" s="58" t="str">
        <v>PSC-1200.3(a)(3)</v>
      </c>
      <c r="B66" s="58" t="str">
        <v>PSC</v>
      </c>
      <c r="C66" s="61" t="str">
        <v>P01 | 1200.3(a)(3)</v>
      </c>
      <c r="D66" s="61"/>
      <c r="E66" s="61" t="str">
        <v>Unresolved</v>
      </c>
      <c r="F66" s="61"/>
      <c r="G66" s="61" t="inlineStr">
        <is>
          <t xml:space="preserve">General 180 day transition; verify exact provision and Q01/Q10</t>
        </is>
      </c>
      <c r="H66" s="61" t="inlineStr">
        <is>
          <t xml:space="preserve">Candidate duty; applicability unresolved. Obtain exact required method and evidence from the controlling text. Context and definition rows explain control requirements.</t>
        </is>
      </c>
      <c r="I66" s="61" t="str">
        <v>P02</v>
      </c>
      <c r="J66" s="61"/>
      <c r="K66" s="61"/>
      <c r="L66" s="61" t="str">
        <v>Confirm entity/system coverage, obtain the current controlling instrument and map every applicable part before conclusions.</v>
      </c>
      <c r="M66" s="63" t="str">
        <f>IF(OR(EXACT(E66,"Unresolved"),EXACT(E66,"Applicable"),EXACT(E66,"Excluded with basis"),EXACT(E66,"Context only")),IF(E66="Unresolved","Applicability unresolved; assign an owner and next action",IF(LEN(IF(AND(LEN(UPPER(TRIM(CLEAN(SUBSTITUTE(C66,CHAR(160)," ")))))&gt;0,LEFT(UPPER(TRIM(C66)),10)&lt;&gt;"UNRESOLVED",ISERROR(MATCH(UPPER(TRIM(CLEAN(SUBSTITUTE(C66,CHAR(160)," ")))),Start!$H$6:$H$22,0))),"","Exact clause/version missing; ")&amp;IF(AND(LEN(UPPER(TRIM(CLEAN(SUBSTITUTE(D66,CHAR(160)," ")))))&gt;0,LEFT(UPPER(TRIM(D66)),10)&lt;&gt;"UNRESOLVED",ISERROR(MATCH(UPPER(TRIM(CLEAN(SUBSTITUTE(D66,CHAR(160)," ")))),Start!$H$6:$H$22,0))),"","Entity/system/period missing; ")&amp;IF(AND(LEN(UPPER(TRIM(CLEAN(SUBSTITUTE(F66,CHAR(160)," ")))))&gt;0,LEFT(UPPER(TRIM(F66)),10)&lt;&gt;"UNRESOLVED",ISERROR(MATCH(UPPER(TRIM(CLEAN(SUBSTITUTE(F66,CHAR(160)," ")))),Start!$H$6:$H$22,0))),"","Decision evidence/basis missing; ")&amp;IF(AND(LEN(UPPER(TRIM(CLEAN(SUBSTITUTE(G66,CHAR(160)," ")))))&gt;0,LEFT(UPPER(TRIM(G66)),10)&lt;&gt;"UNRESOLVED",ISERROR(MATCH(UPPER(TRIM(CLEAN(SUBSTITUTE(G66,CHAR(160)," ")))),Start!$H$6:$H$22,0))),"","Date/transition basis missing; ")&amp;IF(AND(LEN(UPPER(TRIM(CLEAN(SUBSTITUTE(H66,CHAR(160)," ")))))&gt;0,LEFT(UPPER(TRIM(H66)),10)&lt;&gt;"UNRESOLVED",ISERROR(MATCH(UPPER(TRIM(CLEAN(SUBSTITUTE(H66,CHAR(160)," ")))),Start!$H$6:$H$22,0))),"","Method/evidence basis missing; ")&amp;IF(AND(LEN(UPPER(TRIM(CLEAN(SUBSTITUTE(I66,CHAR(160)," ")))))&gt;0,LEFT(UPPER(TRIM(I66)),10)&lt;&gt;"UNRESOLVED",ISERROR(MATCH(UPPER(TRIM(CLEAN(SUBSTITUTE(I66,CHAR(160)," ")))),Start!$H$6:$H$22,0))),"","Mapping or justified exclusion missing; ")&amp;IF(AND(LEN(UPPER(TRIM(CLEAN(SUBSTITUTE(J66,CHAR(160)," ")))))&gt;0,LEFT(UPPER(TRIM(J66)),10)&lt;&gt;"UNRESOLVED",ISERROR(MATCH(UPPER(TRIM(CLEAN(SUBSTITUTE(J66,CHAR(160)," ")))),Start!$H$6:$H$22,0))),"","Conclusion/evidence missing; ")&amp;IF(AND(LEN(UPPER(TRIM(CLEAN(SUBSTITUTE(K66,CHAR(160)," ")))))&gt;0,LEFT(UPPER(TRIM(K66)),10)&lt;&gt;"UNRESOLVED",ISERROR(MATCH(UPPER(TRIM(CLEAN(SUBSTITUTE(K66,CHAR(160)," ")))),Start!$H$6:$H$22,0))),"","Reviewer/date missing; ")&amp;"")=0,"Documentation recorded; review required",IF(AND(LEN(UPPER(TRIM(CLEAN(SUBSTITUTE(C66,CHAR(160)," ")))))&gt;0,LEFT(UPPER(TRIM(C66)),10)&lt;&gt;"UNRESOLVED",ISERROR(MATCH(UPPER(TRIM(CLEAN(SUBSTITUTE(C66,CHAR(160)," ")))),Start!$H$6:$H$22,0))),"","Exact clause/version missing; ")&amp;IF(AND(LEN(UPPER(TRIM(CLEAN(SUBSTITUTE(D66,CHAR(160)," ")))))&gt;0,LEFT(UPPER(TRIM(D66)),10)&lt;&gt;"UNRESOLVED",ISERROR(MATCH(UPPER(TRIM(CLEAN(SUBSTITUTE(D66,CHAR(160)," ")))),Start!$H$6:$H$22,0))),"","Entity/system/period missing; ")&amp;IF(AND(LEN(UPPER(TRIM(CLEAN(SUBSTITUTE(F66,CHAR(160)," ")))))&gt;0,LEFT(UPPER(TRIM(F66)),10)&lt;&gt;"UNRESOLVED",ISERROR(MATCH(UPPER(TRIM(CLEAN(SUBSTITUTE(F66,CHAR(160)," ")))),Start!$H$6:$H$22,0))),"","Decision evidence/basis missing; ")&amp;IF(AND(LEN(UPPER(TRIM(CLEAN(SUBSTITUTE(G66,CHAR(160)," ")))))&gt;0,LEFT(UPPER(TRIM(G66)),10)&lt;&gt;"UNRESOLVED",ISERROR(MATCH(UPPER(TRIM(CLEAN(SUBSTITUTE(G66,CHAR(160)," ")))),Start!$H$6:$H$22,0))),"","Date/transition basis missing; ")&amp;IF(AND(LEN(UPPER(TRIM(CLEAN(SUBSTITUTE(H66,CHAR(160)," ")))))&gt;0,LEFT(UPPER(TRIM(H66)),10)&lt;&gt;"UNRESOLVED",ISERROR(MATCH(UPPER(TRIM(CLEAN(SUBSTITUTE(H66,CHAR(160)," ")))),Start!$H$6:$H$22,0))),"","Method/evidence basis missing; ")&amp;IF(AND(LEN(UPPER(TRIM(CLEAN(SUBSTITUTE(I66,CHAR(160)," ")))))&gt;0,LEFT(UPPER(TRIM(I66)),10)&lt;&gt;"UNRESOLVED",ISERROR(MATCH(UPPER(TRIM(CLEAN(SUBSTITUTE(I66,CHAR(160)," ")))),Start!$H$6:$H$22,0))),"","Mapping or justified exclusion missing; ")&amp;IF(AND(LEN(UPPER(TRIM(CLEAN(SUBSTITUTE(J66,CHAR(160)," ")))))&gt;0,LEFT(UPPER(TRIM(J66)),10)&lt;&gt;"UNRESOLVED",ISERROR(MATCH(UPPER(TRIM(CLEAN(SUBSTITUTE(J66,CHAR(160)," ")))),Start!$H$6:$H$22,0))),"","Conclusion/evidence missing; ")&amp;IF(AND(LEN(UPPER(TRIM(CLEAN(SUBSTITUTE(K66,CHAR(160)," ")))))&gt;0,LEFT(UPPER(TRIM(K66)),10)&lt;&gt;"UNRESOLVED",ISERROR(MATCH(UPPER(TRIM(CLEAN(SUBSTITUTE(K66,CHAR(160)," ")))),Start!$H$6:$H$22,0))),"","Reviewer/date missing; ")&amp;"")),"Invalid status; use a listed value")</f>
        <v>Applicability unresolved; assign an owner and next action</v>
      </c>
    </row>
    <row r="67" ht="70" customHeight="1">
      <c r="A67" s="56" t="str">
        <v>PSC-1200.3(a)(4)</v>
      </c>
      <c r="B67" s="56" t="str">
        <v>PSC</v>
      </c>
      <c r="C67" s="61" t="str">
        <v>P01 | 1200.3(a)(4)</v>
      </c>
      <c r="D67" s="61"/>
      <c r="E67" s="61" t="str">
        <v>Unresolved</v>
      </c>
      <c r="F67" s="61"/>
      <c r="G67" s="61" t="inlineStr">
        <is>
          <t xml:space="preserve">General 180 day transition; verify exact provision and Q01/Q10</t>
        </is>
      </c>
      <c r="H67" s="61" t="inlineStr">
        <is>
          <t xml:space="preserve">Candidate duty; applicability unresolved. Obtain exact required method and evidence from the controlling text. Context and definition rows explain control requirements.</t>
        </is>
      </c>
      <c r="I67" s="61" t="str">
        <v>P02</v>
      </c>
      <c r="J67" s="61"/>
      <c r="K67" s="61"/>
      <c r="L67" s="61" t="str">
        <v>Confirm entity/system coverage, obtain the current controlling instrument and map every applicable part before conclusions.</v>
      </c>
      <c r="M67" s="63" t="str">
        <f>IF(OR(EXACT(E67,"Unresolved"),EXACT(E67,"Applicable"),EXACT(E67,"Excluded with basis"),EXACT(E67,"Context only")),IF(E67="Unresolved","Applicability unresolved; assign an owner and next action",IF(LEN(IF(AND(LEN(UPPER(TRIM(CLEAN(SUBSTITUTE(C67,CHAR(160)," ")))))&gt;0,LEFT(UPPER(TRIM(C67)),10)&lt;&gt;"UNRESOLVED",ISERROR(MATCH(UPPER(TRIM(CLEAN(SUBSTITUTE(C67,CHAR(160)," ")))),Start!$H$6:$H$22,0))),"","Exact clause/version missing; ")&amp;IF(AND(LEN(UPPER(TRIM(CLEAN(SUBSTITUTE(D67,CHAR(160)," ")))))&gt;0,LEFT(UPPER(TRIM(D67)),10)&lt;&gt;"UNRESOLVED",ISERROR(MATCH(UPPER(TRIM(CLEAN(SUBSTITUTE(D67,CHAR(160)," ")))),Start!$H$6:$H$22,0))),"","Entity/system/period missing; ")&amp;IF(AND(LEN(UPPER(TRIM(CLEAN(SUBSTITUTE(F67,CHAR(160)," ")))))&gt;0,LEFT(UPPER(TRIM(F67)),10)&lt;&gt;"UNRESOLVED",ISERROR(MATCH(UPPER(TRIM(CLEAN(SUBSTITUTE(F67,CHAR(160)," ")))),Start!$H$6:$H$22,0))),"","Decision evidence/basis missing; ")&amp;IF(AND(LEN(UPPER(TRIM(CLEAN(SUBSTITUTE(G67,CHAR(160)," ")))))&gt;0,LEFT(UPPER(TRIM(G67)),10)&lt;&gt;"UNRESOLVED",ISERROR(MATCH(UPPER(TRIM(CLEAN(SUBSTITUTE(G67,CHAR(160)," ")))),Start!$H$6:$H$22,0))),"","Date/transition basis missing; ")&amp;IF(AND(LEN(UPPER(TRIM(CLEAN(SUBSTITUTE(H67,CHAR(160)," ")))))&gt;0,LEFT(UPPER(TRIM(H67)),10)&lt;&gt;"UNRESOLVED",ISERROR(MATCH(UPPER(TRIM(CLEAN(SUBSTITUTE(H67,CHAR(160)," ")))),Start!$H$6:$H$22,0))),"","Method/evidence basis missing; ")&amp;IF(AND(LEN(UPPER(TRIM(CLEAN(SUBSTITUTE(I67,CHAR(160)," ")))))&gt;0,LEFT(UPPER(TRIM(I67)),10)&lt;&gt;"UNRESOLVED",ISERROR(MATCH(UPPER(TRIM(CLEAN(SUBSTITUTE(I67,CHAR(160)," ")))),Start!$H$6:$H$22,0))),"","Mapping or justified exclusion missing; ")&amp;IF(AND(LEN(UPPER(TRIM(CLEAN(SUBSTITUTE(J67,CHAR(160)," ")))))&gt;0,LEFT(UPPER(TRIM(J67)),10)&lt;&gt;"UNRESOLVED",ISERROR(MATCH(UPPER(TRIM(CLEAN(SUBSTITUTE(J67,CHAR(160)," ")))),Start!$H$6:$H$22,0))),"","Conclusion/evidence missing; ")&amp;IF(AND(LEN(UPPER(TRIM(CLEAN(SUBSTITUTE(K67,CHAR(160)," ")))))&gt;0,LEFT(UPPER(TRIM(K67)),10)&lt;&gt;"UNRESOLVED",ISERROR(MATCH(UPPER(TRIM(CLEAN(SUBSTITUTE(K67,CHAR(160)," ")))),Start!$H$6:$H$22,0))),"","Reviewer/date missing; ")&amp;"")=0,"Documentation recorded; review required",IF(AND(LEN(UPPER(TRIM(CLEAN(SUBSTITUTE(C67,CHAR(160)," ")))))&gt;0,LEFT(UPPER(TRIM(C67)),10)&lt;&gt;"UNRESOLVED",ISERROR(MATCH(UPPER(TRIM(CLEAN(SUBSTITUTE(C67,CHAR(160)," ")))),Start!$H$6:$H$22,0))),"","Exact clause/version missing; ")&amp;IF(AND(LEN(UPPER(TRIM(CLEAN(SUBSTITUTE(D67,CHAR(160)," ")))))&gt;0,LEFT(UPPER(TRIM(D67)),10)&lt;&gt;"UNRESOLVED",ISERROR(MATCH(UPPER(TRIM(CLEAN(SUBSTITUTE(D67,CHAR(160)," ")))),Start!$H$6:$H$22,0))),"","Entity/system/period missing; ")&amp;IF(AND(LEN(UPPER(TRIM(CLEAN(SUBSTITUTE(F67,CHAR(160)," ")))))&gt;0,LEFT(UPPER(TRIM(F67)),10)&lt;&gt;"UNRESOLVED",ISERROR(MATCH(UPPER(TRIM(CLEAN(SUBSTITUTE(F67,CHAR(160)," ")))),Start!$H$6:$H$22,0))),"","Decision evidence/basis missing; ")&amp;IF(AND(LEN(UPPER(TRIM(CLEAN(SUBSTITUTE(G67,CHAR(160)," ")))))&gt;0,LEFT(UPPER(TRIM(G67)),10)&lt;&gt;"UNRESOLVED",ISERROR(MATCH(UPPER(TRIM(CLEAN(SUBSTITUTE(G67,CHAR(160)," ")))),Start!$H$6:$H$22,0))),"","Date/transition basis missing; ")&amp;IF(AND(LEN(UPPER(TRIM(CLEAN(SUBSTITUTE(H67,CHAR(160)," ")))))&gt;0,LEFT(UPPER(TRIM(H67)),10)&lt;&gt;"UNRESOLVED",ISERROR(MATCH(UPPER(TRIM(CLEAN(SUBSTITUTE(H67,CHAR(160)," ")))),Start!$H$6:$H$22,0))),"","Method/evidence basis missing; ")&amp;IF(AND(LEN(UPPER(TRIM(CLEAN(SUBSTITUTE(I67,CHAR(160)," ")))))&gt;0,LEFT(UPPER(TRIM(I67)),10)&lt;&gt;"UNRESOLVED",ISERROR(MATCH(UPPER(TRIM(CLEAN(SUBSTITUTE(I67,CHAR(160)," ")))),Start!$H$6:$H$22,0))),"","Mapping or justified exclusion missing; ")&amp;IF(AND(LEN(UPPER(TRIM(CLEAN(SUBSTITUTE(J67,CHAR(160)," ")))))&gt;0,LEFT(UPPER(TRIM(J67)),10)&lt;&gt;"UNRESOLVED",ISERROR(MATCH(UPPER(TRIM(CLEAN(SUBSTITUTE(J67,CHAR(160)," ")))),Start!$H$6:$H$22,0))),"","Conclusion/evidence missing; ")&amp;IF(AND(LEN(UPPER(TRIM(CLEAN(SUBSTITUTE(K67,CHAR(160)," ")))))&gt;0,LEFT(UPPER(TRIM(K67)),10)&lt;&gt;"UNRESOLVED",ISERROR(MATCH(UPPER(TRIM(CLEAN(SUBSTITUTE(K67,CHAR(160)," ")))),Start!$H$6:$H$22,0))),"","Reviewer/date missing; ")&amp;"")),"Invalid status; use a listed value")</f>
        <v>Applicability unresolved; assign an owner and next action</v>
      </c>
    </row>
    <row r="68" ht="70" customHeight="1">
      <c r="A68" s="58" t="str">
        <v>PSC-1200.3(a)(5)</v>
      </c>
      <c r="B68" s="58" t="str">
        <v>PSC</v>
      </c>
      <c r="C68" s="61" t="str">
        <v>P01 | 1200.3(a)(5)</v>
      </c>
      <c r="D68" s="61"/>
      <c r="E68" s="61" t="str">
        <v>Unresolved</v>
      </c>
      <c r="F68" s="61"/>
      <c r="G68" s="61" t="inlineStr">
        <is>
          <t xml:space="preserve">General 180 day transition; verify exact provision and Q01/Q10</t>
        </is>
      </c>
      <c r="H68" s="61" t="inlineStr">
        <is>
          <t xml:space="preserve">Candidate duty; applicability unresolved. Obtain exact required method and evidence from the controlling text. Context and definition rows explain control requirements.</t>
        </is>
      </c>
      <c r="I68" s="61" t="str">
        <v>P02</v>
      </c>
      <c r="J68" s="61"/>
      <c r="K68" s="61"/>
      <c r="L68" s="61" t="str">
        <v>Confirm entity/system coverage, obtain the current controlling instrument and map every applicable part before conclusions.</v>
      </c>
      <c r="M68" s="63" t="str">
        <f>IF(OR(EXACT(E68,"Unresolved"),EXACT(E68,"Applicable"),EXACT(E68,"Excluded with basis"),EXACT(E68,"Context only")),IF(E68="Unresolved","Applicability unresolved; assign an owner and next action",IF(LEN(IF(AND(LEN(UPPER(TRIM(CLEAN(SUBSTITUTE(C68,CHAR(160)," ")))))&gt;0,LEFT(UPPER(TRIM(C68)),10)&lt;&gt;"UNRESOLVED",ISERROR(MATCH(UPPER(TRIM(CLEAN(SUBSTITUTE(C68,CHAR(160)," ")))),Start!$H$6:$H$22,0))),"","Exact clause/version missing; ")&amp;IF(AND(LEN(UPPER(TRIM(CLEAN(SUBSTITUTE(D68,CHAR(160)," ")))))&gt;0,LEFT(UPPER(TRIM(D68)),10)&lt;&gt;"UNRESOLVED",ISERROR(MATCH(UPPER(TRIM(CLEAN(SUBSTITUTE(D68,CHAR(160)," ")))),Start!$H$6:$H$22,0))),"","Entity/system/period missing; ")&amp;IF(AND(LEN(UPPER(TRIM(CLEAN(SUBSTITUTE(F68,CHAR(160)," ")))))&gt;0,LEFT(UPPER(TRIM(F68)),10)&lt;&gt;"UNRESOLVED",ISERROR(MATCH(UPPER(TRIM(CLEAN(SUBSTITUTE(F68,CHAR(160)," ")))),Start!$H$6:$H$22,0))),"","Decision evidence/basis missing; ")&amp;IF(AND(LEN(UPPER(TRIM(CLEAN(SUBSTITUTE(G68,CHAR(160)," ")))))&gt;0,LEFT(UPPER(TRIM(G68)),10)&lt;&gt;"UNRESOLVED",ISERROR(MATCH(UPPER(TRIM(CLEAN(SUBSTITUTE(G68,CHAR(160)," ")))),Start!$H$6:$H$22,0))),"","Date/transition basis missing; ")&amp;IF(AND(LEN(UPPER(TRIM(CLEAN(SUBSTITUTE(H68,CHAR(160)," ")))))&gt;0,LEFT(UPPER(TRIM(H68)),10)&lt;&gt;"UNRESOLVED",ISERROR(MATCH(UPPER(TRIM(CLEAN(SUBSTITUTE(H68,CHAR(160)," ")))),Start!$H$6:$H$22,0))),"","Method/evidence basis missing; ")&amp;IF(AND(LEN(UPPER(TRIM(CLEAN(SUBSTITUTE(I68,CHAR(160)," ")))))&gt;0,LEFT(UPPER(TRIM(I68)),10)&lt;&gt;"UNRESOLVED",ISERROR(MATCH(UPPER(TRIM(CLEAN(SUBSTITUTE(I68,CHAR(160)," ")))),Start!$H$6:$H$22,0))),"","Mapping or justified exclusion missing; ")&amp;IF(AND(LEN(UPPER(TRIM(CLEAN(SUBSTITUTE(J68,CHAR(160)," ")))))&gt;0,LEFT(UPPER(TRIM(J68)),10)&lt;&gt;"UNRESOLVED",ISERROR(MATCH(UPPER(TRIM(CLEAN(SUBSTITUTE(J68,CHAR(160)," ")))),Start!$H$6:$H$22,0))),"","Conclusion/evidence missing; ")&amp;IF(AND(LEN(UPPER(TRIM(CLEAN(SUBSTITUTE(K68,CHAR(160)," ")))))&gt;0,LEFT(UPPER(TRIM(K68)),10)&lt;&gt;"UNRESOLVED",ISERROR(MATCH(UPPER(TRIM(CLEAN(SUBSTITUTE(K68,CHAR(160)," ")))),Start!$H$6:$H$22,0))),"","Reviewer/date missing; ")&amp;"")=0,"Documentation recorded; review required",IF(AND(LEN(UPPER(TRIM(CLEAN(SUBSTITUTE(C68,CHAR(160)," ")))))&gt;0,LEFT(UPPER(TRIM(C68)),10)&lt;&gt;"UNRESOLVED",ISERROR(MATCH(UPPER(TRIM(CLEAN(SUBSTITUTE(C68,CHAR(160)," ")))),Start!$H$6:$H$22,0))),"","Exact clause/version missing; ")&amp;IF(AND(LEN(UPPER(TRIM(CLEAN(SUBSTITUTE(D68,CHAR(160)," ")))))&gt;0,LEFT(UPPER(TRIM(D68)),10)&lt;&gt;"UNRESOLVED",ISERROR(MATCH(UPPER(TRIM(CLEAN(SUBSTITUTE(D68,CHAR(160)," ")))),Start!$H$6:$H$22,0))),"","Entity/system/period missing; ")&amp;IF(AND(LEN(UPPER(TRIM(CLEAN(SUBSTITUTE(F68,CHAR(160)," ")))))&gt;0,LEFT(UPPER(TRIM(F68)),10)&lt;&gt;"UNRESOLVED",ISERROR(MATCH(UPPER(TRIM(CLEAN(SUBSTITUTE(F68,CHAR(160)," ")))),Start!$H$6:$H$22,0))),"","Decision evidence/basis missing; ")&amp;IF(AND(LEN(UPPER(TRIM(CLEAN(SUBSTITUTE(G68,CHAR(160)," ")))))&gt;0,LEFT(UPPER(TRIM(G68)),10)&lt;&gt;"UNRESOLVED",ISERROR(MATCH(UPPER(TRIM(CLEAN(SUBSTITUTE(G68,CHAR(160)," ")))),Start!$H$6:$H$22,0))),"","Date/transition basis missing; ")&amp;IF(AND(LEN(UPPER(TRIM(CLEAN(SUBSTITUTE(H68,CHAR(160)," ")))))&gt;0,LEFT(UPPER(TRIM(H68)),10)&lt;&gt;"UNRESOLVED",ISERROR(MATCH(UPPER(TRIM(CLEAN(SUBSTITUTE(H68,CHAR(160)," ")))),Start!$H$6:$H$22,0))),"","Method/evidence basis missing; ")&amp;IF(AND(LEN(UPPER(TRIM(CLEAN(SUBSTITUTE(I68,CHAR(160)," ")))))&gt;0,LEFT(UPPER(TRIM(I68)),10)&lt;&gt;"UNRESOLVED",ISERROR(MATCH(UPPER(TRIM(CLEAN(SUBSTITUTE(I68,CHAR(160)," ")))),Start!$H$6:$H$22,0))),"","Mapping or justified exclusion missing; ")&amp;IF(AND(LEN(UPPER(TRIM(CLEAN(SUBSTITUTE(J68,CHAR(160)," ")))))&gt;0,LEFT(UPPER(TRIM(J68)),10)&lt;&gt;"UNRESOLVED",ISERROR(MATCH(UPPER(TRIM(CLEAN(SUBSTITUTE(J68,CHAR(160)," ")))),Start!$H$6:$H$22,0))),"","Conclusion/evidence missing; ")&amp;IF(AND(LEN(UPPER(TRIM(CLEAN(SUBSTITUTE(K68,CHAR(160)," ")))))&gt;0,LEFT(UPPER(TRIM(K68)),10)&lt;&gt;"UNRESOLVED",ISERROR(MATCH(UPPER(TRIM(CLEAN(SUBSTITUTE(K68,CHAR(160)," ")))),Start!$H$6:$H$22,0))),"","Reviewer/date missing; ")&amp;"")),"Invalid status; use a listed value")</f>
        <v>Applicability unresolved; assign an owner and next action</v>
      </c>
    </row>
    <row r="69" ht="70" customHeight="1">
      <c r="A69" s="56" t="str">
        <v>PSC-1200.3(a)(6)</v>
      </c>
      <c r="B69" s="56" t="str">
        <v>PSC</v>
      </c>
      <c r="C69" s="61" t="str">
        <v>P01 | 1200.3(a)(6)</v>
      </c>
      <c r="D69" s="61"/>
      <c r="E69" s="61" t="str">
        <v>Unresolved</v>
      </c>
      <c r="F69" s="61"/>
      <c r="G69" s="61" t="inlineStr">
        <is>
          <t xml:space="preserve">General 180 day transition; verify exact provision and Q01/Q10</t>
        </is>
      </c>
      <c r="H69" s="61" t="inlineStr">
        <is>
          <t xml:space="preserve">Candidate duty; applicability unresolved. Obtain exact required method and evidence from the controlling text. Context and definition rows explain control requirements.</t>
        </is>
      </c>
      <c r="I69" s="61" t="str">
        <v>P02</v>
      </c>
      <c r="J69" s="61"/>
      <c r="K69" s="61"/>
      <c r="L69" s="61" t="str">
        <v>Confirm entity/system coverage, obtain the current controlling instrument and map every applicable part before conclusions.</v>
      </c>
      <c r="M69" s="63" t="str">
        <f>IF(OR(EXACT(E69,"Unresolved"),EXACT(E69,"Applicable"),EXACT(E69,"Excluded with basis"),EXACT(E69,"Context only")),IF(E69="Unresolved","Applicability unresolved; assign an owner and next action",IF(LEN(IF(AND(LEN(UPPER(TRIM(CLEAN(SUBSTITUTE(C69,CHAR(160)," ")))))&gt;0,LEFT(UPPER(TRIM(C69)),10)&lt;&gt;"UNRESOLVED",ISERROR(MATCH(UPPER(TRIM(CLEAN(SUBSTITUTE(C69,CHAR(160)," ")))),Start!$H$6:$H$22,0))),"","Exact clause/version missing; ")&amp;IF(AND(LEN(UPPER(TRIM(CLEAN(SUBSTITUTE(D69,CHAR(160)," ")))))&gt;0,LEFT(UPPER(TRIM(D69)),10)&lt;&gt;"UNRESOLVED",ISERROR(MATCH(UPPER(TRIM(CLEAN(SUBSTITUTE(D69,CHAR(160)," ")))),Start!$H$6:$H$22,0))),"","Entity/system/period missing; ")&amp;IF(AND(LEN(UPPER(TRIM(CLEAN(SUBSTITUTE(F69,CHAR(160)," ")))))&gt;0,LEFT(UPPER(TRIM(F69)),10)&lt;&gt;"UNRESOLVED",ISERROR(MATCH(UPPER(TRIM(CLEAN(SUBSTITUTE(F69,CHAR(160)," ")))),Start!$H$6:$H$22,0))),"","Decision evidence/basis missing; ")&amp;IF(AND(LEN(UPPER(TRIM(CLEAN(SUBSTITUTE(G69,CHAR(160)," ")))))&gt;0,LEFT(UPPER(TRIM(G69)),10)&lt;&gt;"UNRESOLVED",ISERROR(MATCH(UPPER(TRIM(CLEAN(SUBSTITUTE(G69,CHAR(160)," ")))),Start!$H$6:$H$22,0))),"","Date/transition basis missing; ")&amp;IF(AND(LEN(UPPER(TRIM(CLEAN(SUBSTITUTE(H69,CHAR(160)," ")))))&gt;0,LEFT(UPPER(TRIM(H69)),10)&lt;&gt;"UNRESOLVED",ISERROR(MATCH(UPPER(TRIM(CLEAN(SUBSTITUTE(H69,CHAR(160)," ")))),Start!$H$6:$H$22,0))),"","Method/evidence basis missing; ")&amp;IF(AND(LEN(UPPER(TRIM(CLEAN(SUBSTITUTE(I69,CHAR(160)," ")))))&gt;0,LEFT(UPPER(TRIM(I69)),10)&lt;&gt;"UNRESOLVED",ISERROR(MATCH(UPPER(TRIM(CLEAN(SUBSTITUTE(I69,CHAR(160)," ")))),Start!$H$6:$H$22,0))),"","Mapping or justified exclusion missing; ")&amp;IF(AND(LEN(UPPER(TRIM(CLEAN(SUBSTITUTE(J69,CHAR(160)," ")))))&gt;0,LEFT(UPPER(TRIM(J69)),10)&lt;&gt;"UNRESOLVED",ISERROR(MATCH(UPPER(TRIM(CLEAN(SUBSTITUTE(J69,CHAR(160)," ")))),Start!$H$6:$H$22,0))),"","Conclusion/evidence missing; ")&amp;IF(AND(LEN(UPPER(TRIM(CLEAN(SUBSTITUTE(K69,CHAR(160)," ")))))&gt;0,LEFT(UPPER(TRIM(K69)),10)&lt;&gt;"UNRESOLVED",ISERROR(MATCH(UPPER(TRIM(CLEAN(SUBSTITUTE(K69,CHAR(160)," ")))),Start!$H$6:$H$22,0))),"","Reviewer/date missing; ")&amp;"")=0,"Documentation recorded; review required",IF(AND(LEN(UPPER(TRIM(CLEAN(SUBSTITUTE(C69,CHAR(160)," ")))))&gt;0,LEFT(UPPER(TRIM(C69)),10)&lt;&gt;"UNRESOLVED",ISERROR(MATCH(UPPER(TRIM(CLEAN(SUBSTITUTE(C69,CHAR(160)," ")))),Start!$H$6:$H$22,0))),"","Exact clause/version missing; ")&amp;IF(AND(LEN(UPPER(TRIM(CLEAN(SUBSTITUTE(D69,CHAR(160)," ")))))&gt;0,LEFT(UPPER(TRIM(D69)),10)&lt;&gt;"UNRESOLVED",ISERROR(MATCH(UPPER(TRIM(CLEAN(SUBSTITUTE(D69,CHAR(160)," ")))),Start!$H$6:$H$22,0))),"","Entity/system/period missing; ")&amp;IF(AND(LEN(UPPER(TRIM(CLEAN(SUBSTITUTE(F69,CHAR(160)," ")))))&gt;0,LEFT(UPPER(TRIM(F69)),10)&lt;&gt;"UNRESOLVED",ISERROR(MATCH(UPPER(TRIM(CLEAN(SUBSTITUTE(F69,CHAR(160)," ")))),Start!$H$6:$H$22,0))),"","Decision evidence/basis missing; ")&amp;IF(AND(LEN(UPPER(TRIM(CLEAN(SUBSTITUTE(G69,CHAR(160)," ")))))&gt;0,LEFT(UPPER(TRIM(G69)),10)&lt;&gt;"UNRESOLVED",ISERROR(MATCH(UPPER(TRIM(CLEAN(SUBSTITUTE(G69,CHAR(160)," ")))),Start!$H$6:$H$22,0))),"","Date/transition basis missing; ")&amp;IF(AND(LEN(UPPER(TRIM(CLEAN(SUBSTITUTE(H69,CHAR(160)," ")))))&gt;0,LEFT(UPPER(TRIM(H69)),10)&lt;&gt;"UNRESOLVED",ISERROR(MATCH(UPPER(TRIM(CLEAN(SUBSTITUTE(H69,CHAR(160)," ")))),Start!$H$6:$H$22,0))),"","Method/evidence basis missing; ")&amp;IF(AND(LEN(UPPER(TRIM(CLEAN(SUBSTITUTE(I69,CHAR(160)," ")))))&gt;0,LEFT(UPPER(TRIM(I69)),10)&lt;&gt;"UNRESOLVED",ISERROR(MATCH(UPPER(TRIM(CLEAN(SUBSTITUTE(I69,CHAR(160)," ")))),Start!$H$6:$H$22,0))),"","Mapping or justified exclusion missing; ")&amp;IF(AND(LEN(UPPER(TRIM(CLEAN(SUBSTITUTE(J69,CHAR(160)," ")))))&gt;0,LEFT(UPPER(TRIM(J69)),10)&lt;&gt;"UNRESOLVED",ISERROR(MATCH(UPPER(TRIM(CLEAN(SUBSTITUTE(J69,CHAR(160)," ")))),Start!$H$6:$H$22,0))),"","Conclusion/evidence missing; ")&amp;IF(AND(LEN(UPPER(TRIM(CLEAN(SUBSTITUTE(K69,CHAR(160)," ")))))&gt;0,LEFT(UPPER(TRIM(K69)),10)&lt;&gt;"UNRESOLVED",ISERROR(MATCH(UPPER(TRIM(CLEAN(SUBSTITUTE(K69,CHAR(160)," ")))),Start!$H$6:$H$22,0))),"","Reviewer/date missing; ")&amp;"")),"Invalid status; use a listed value")</f>
        <v>Applicability unresolved; assign an owner and next action</v>
      </c>
    </row>
    <row r="70" ht="70" customHeight="1">
      <c r="A70" s="58" t="str">
        <v>PSC-1200.3(a)(7)</v>
      </c>
      <c r="B70" s="58" t="str">
        <v>PSC</v>
      </c>
      <c r="C70" s="61" t="str">
        <v>P01 | 1200.3(a)(7)</v>
      </c>
      <c r="D70" s="61"/>
      <c r="E70" s="61" t="str">
        <v>Unresolved</v>
      </c>
      <c r="F70" s="61"/>
      <c r="G70" s="61" t="inlineStr">
        <is>
          <t xml:space="preserve">General 180 day transition; verify exact provision and Q01/Q10</t>
        </is>
      </c>
      <c r="H70" s="61" t="inlineStr">
        <is>
          <t xml:space="preserve">Candidate duty; applicability unresolved. Obtain exact required method and evidence from the controlling text. Context and definition rows explain control requirements.</t>
        </is>
      </c>
      <c r="I70" s="61" t="str">
        <v>P02</v>
      </c>
      <c r="J70" s="61"/>
      <c r="K70" s="61"/>
      <c r="L70" s="61" t="str">
        <v>Confirm entity/system coverage, obtain the current controlling instrument and map every applicable part before conclusions.</v>
      </c>
      <c r="M70" s="63" t="str">
        <f>IF(OR(EXACT(E70,"Unresolved"),EXACT(E70,"Applicable"),EXACT(E70,"Excluded with basis"),EXACT(E70,"Context only")),IF(E70="Unresolved","Applicability unresolved; assign an owner and next action",IF(LEN(IF(AND(LEN(UPPER(TRIM(CLEAN(SUBSTITUTE(C70,CHAR(160)," ")))))&gt;0,LEFT(UPPER(TRIM(C70)),10)&lt;&gt;"UNRESOLVED",ISERROR(MATCH(UPPER(TRIM(CLEAN(SUBSTITUTE(C70,CHAR(160)," ")))),Start!$H$6:$H$22,0))),"","Exact clause/version missing; ")&amp;IF(AND(LEN(UPPER(TRIM(CLEAN(SUBSTITUTE(D70,CHAR(160)," ")))))&gt;0,LEFT(UPPER(TRIM(D70)),10)&lt;&gt;"UNRESOLVED",ISERROR(MATCH(UPPER(TRIM(CLEAN(SUBSTITUTE(D70,CHAR(160)," ")))),Start!$H$6:$H$22,0))),"","Entity/system/period missing; ")&amp;IF(AND(LEN(UPPER(TRIM(CLEAN(SUBSTITUTE(F70,CHAR(160)," ")))))&gt;0,LEFT(UPPER(TRIM(F70)),10)&lt;&gt;"UNRESOLVED",ISERROR(MATCH(UPPER(TRIM(CLEAN(SUBSTITUTE(F70,CHAR(160)," ")))),Start!$H$6:$H$22,0))),"","Decision evidence/basis missing; ")&amp;IF(AND(LEN(UPPER(TRIM(CLEAN(SUBSTITUTE(G70,CHAR(160)," ")))))&gt;0,LEFT(UPPER(TRIM(G70)),10)&lt;&gt;"UNRESOLVED",ISERROR(MATCH(UPPER(TRIM(CLEAN(SUBSTITUTE(G70,CHAR(160)," ")))),Start!$H$6:$H$22,0))),"","Date/transition basis missing; ")&amp;IF(AND(LEN(UPPER(TRIM(CLEAN(SUBSTITUTE(H70,CHAR(160)," ")))))&gt;0,LEFT(UPPER(TRIM(H70)),10)&lt;&gt;"UNRESOLVED",ISERROR(MATCH(UPPER(TRIM(CLEAN(SUBSTITUTE(H70,CHAR(160)," ")))),Start!$H$6:$H$22,0))),"","Method/evidence basis missing; ")&amp;IF(AND(LEN(UPPER(TRIM(CLEAN(SUBSTITUTE(I70,CHAR(160)," ")))))&gt;0,LEFT(UPPER(TRIM(I70)),10)&lt;&gt;"UNRESOLVED",ISERROR(MATCH(UPPER(TRIM(CLEAN(SUBSTITUTE(I70,CHAR(160)," ")))),Start!$H$6:$H$22,0))),"","Mapping or justified exclusion missing; ")&amp;IF(AND(LEN(UPPER(TRIM(CLEAN(SUBSTITUTE(J70,CHAR(160)," ")))))&gt;0,LEFT(UPPER(TRIM(J70)),10)&lt;&gt;"UNRESOLVED",ISERROR(MATCH(UPPER(TRIM(CLEAN(SUBSTITUTE(J70,CHAR(160)," ")))),Start!$H$6:$H$22,0))),"","Conclusion/evidence missing; ")&amp;IF(AND(LEN(UPPER(TRIM(CLEAN(SUBSTITUTE(K70,CHAR(160)," ")))))&gt;0,LEFT(UPPER(TRIM(K70)),10)&lt;&gt;"UNRESOLVED",ISERROR(MATCH(UPPER(TRIM(CLEAN(SUBSTITUTE(K70,CHAR(160)," ")))),Start!$H$6:$H$22,0))),"","Reviewer/date missing; ")&amp;"")=0,"Documentation recorded; review required",IF(AND(LEN(UPPER(TRIM(CLEAN(SUBSTITUTE(C70,CHAR(160)," ")))))&gt;0,LEFT(UPPER(TRIM(C70)),10)&lt;&gt;"UNRESOLVED",ISERROR(MATCH(UPPER(TRIM(CLEAN(SUBSTITUTE(C70,CHAR(160)," ")))),Start!$H$6:$H$22,0))),"","Exact clause/version missing; ")&amp;IF(AND(LEN(UPPER(TRIM(CLEAN(SUBSTITUTE(D70,CHAR(160)," ")))))&gt;0,LEFT(UPPER(TRIM(D70)),10)&lt;&gt;"UNRESOLVED",ISERROR(MATCH(UPPER(TRIM(CLEAN(SUBSTITUTE(D70,CHAR(160)," ")))),Start!$H$6:$H$22,0))),"","Entity/system/period missing; ")&amp;IF(AND(LEN(UPPER(TRIM(CLEAN(SUBSTITUTE(F70,CHAR(160)," ")))))&gt;0,LEFT(UPPER(TRIM(F70)),10)&lt;&gt;"UNRESOLVED",ISERROR(MATCH(UPPER(TRIM(CLEAN(SUBSTITUTE(F70,CHAR(160)," ")))),Start!$H$6:$H$22,0))),"","Decision evidence/basis missing; ")&amp;IF(AND(LEN(UPPER(TRIM(CLEAN(SUBSTITUTE(G70,CHAR(160)," ")))))&gt;0,LEFT(UPPER(TRIM(G70)),10)&lt;&gt;"UNRESOLVED",ISERROR(MATCH(UPPER(TRIM(CLEAN(SUBSTITUTE(G70,CHAR(160)," ")))),Start!$H$6:$H$22,0))),"","Date/transition basis missing; ")&amp;IF(AND(LEN(UPPER(TRIM(CLEAN(SUBSTITUTE(H70,CHAR(160)," ")))))&gt;0,LEFT(UPPER(TRIM(H70)),10)&lt;&gt;"UNRESOLVED",ISERROR(MATCH(UPPER(TRIM(CLEAN(SUBSTITUTE(H70,CHAR(160)," ")))),Start!$H$6:$H$22,0))),"","Method/evidence basis missing; ")&amp;IF(AND(LEN(UPPER(TRIM(CLEAN(SUBSTITUTE(I70,CHAR(160)," ")))))&gt;0,LEFT(UPPER(TRIM(I70)),10)&lt;&gt;"UNRESOLVED",ISERROR(MATCH(UPPER(TRIM(CLEAN(SUBSTITUTE(I70,CHAR(160)," ")))),Start!$H$6:$H$22,0))),"","Mapping or justified exclusion missing; ")&amp;IF(AND(LEN(UPPER(TRIM(CLEAN(SUBSTITUTE(J70,CHAR(160)," ")))))&gt;0,LEFT(UPPER(TRIM(J70)),10)&lt;&gt;"UNRESOLVED",ISERROR(MATCH(UPPER(TRIM(CLEAN(SUBSTITUTE(J70,CHAR(160)," ")))),Start!$H$6:$H$22,0))),"","Conclusion/evidence missing; ")&amp;IF(AND(LEN(UPPER(TRIM(CLEAN(SUBSTITUTE(K70,CHAR(160)," ")))))&gt;0,LEFT(UPPER(TRIM(K70)),10)&lt;&gt;"UNRESOLVED",ISERROR(MATCH(UPPER(TRIM(CLEAN(SUBSTITUTE(K70,CHAR(160)," ")))),Start!$H$6:$H$22,0))),"","Reviewer/date missing; ")&amp;"")),"Invalid status; use a listed value")</f>
        <v>Applicability unresolved; assign an owner and next action</v>
      </c>
    </row>
    <row r="71" ht="70" customHeight="1">
      <c r="A71" s="56" t="str">
        <v>PSC-1200.3(a)(8)</v>
      </c>
      <c r="B71" s="56" t="str">
        <v>PSC</v>
      </c>
      <c r="C71" s="61" t="str">
        <v>P01 | 1200.3(a)(8)</v>
      </c>
      <c r="D71" s="61"/>
      <c r="E71" s="61" t="str">
        <v>Unresolved</v>
      </c>
      <c r="F71" s="61"/>
      <c r="G71" s="61" t="inlineStr">
        <is>
          <t xml:space="preserve">General 180 day transition; verify exact provision and Q01/Q10</t>
        </is>
      </c>
      <c r="H71" s="61" t="inlineStr">
        <is>
          <t xml:space="preserve">Candidate duty; applicability unresolved. Obtain exact required method and evidence from the controlling text. Context and definition rows explain control requirements.</t>
        </is>
      </c>
      <c r="I71" s="61" t="str">
        <v>P02</v>
      </c>
      <c r="J71" s="61"/>
      <c r="K71" s="61"/>
      <c r="L71" s="61" t="str">
        <v>Confirm entity/system coverage, obtain the current controlling instrument and map every applicable part before conclusions.</v>
      </c>
      <c r="M71" s="63" t="str">
        <f>IF(OR(EXACT(E71,"Unresolved"),EXACT(E71,"Applicable"),EXACT(E71,"Excluded with basis"),EXACT(E71,"Context only")),IF(E71="Unresolved","Applicability unresolved; assign an owner and next action",IF(LEN(IF(AND(LEN(UPPER(TRIM(CLEAN(SUBSTITUTE(C71,CHAR(160)," ")))))&gt;0,LEFT(UPPER(TRIM(C71)),10)&lt;&gt;"UNRESOLVED",ISERROR(MATCH(UPPER(TRIM(CLEAN(SUBSTITUTE(C71,CHAR(160)," ")))),Start!$H$6:$H$22,0))),"","Exact clause/version missing; ")&amp;IF(AND(LEN(UPPER(TRIM(CLEAN(SUBSTITUTE(D71,CHAR(160)," ")))))&gt;0,LEFT(UPPER(TRIM(D71)),10)&lt;&gt;"UNRESOLVED",ISERROR(MATCH(UPPER(TRIM(CLEAN(SUBSTITUTE(D71,CHAR(160)," ")))),Start!$H$6:$H$22,0))),"","Entity/system/period missing; ")&amp;IF(AND(LEN(UPPER(TRIM(CLEAN(SUBSTITUTE(F71,CHAR(160)," ")))))&gt;0,LEFT(UPPER(TRIM(F71)),10)&lt;&gt;"UNRESOLVED",ISERROR(MATCH(UPPER(TRIM(CLEAN(SUBSTITUTE(F71,CHAR(160)," ")))),Start!$H$6:$H$22,0))),"","Decision evidence/basis missing; ")&amp;IF(AND(LEN(UPPER(TRIM(CLEAN(SUBSTITUTE(G71,CHAR(160)," ")))))&gt;0,LEFT(UPPER(TRIM(G71)),10)&lt;&gt;"UNRESOLVED",ISERROR(MATCH(UPPER(TRIM(CLEAN(SUBSTITUTE(G71,CHAR(160)," ")))),Start!$H$6:$H$22,0))),"","Date/transition basis missing; ")&amp;IF(AND(LEN(UPPER(TRIM(CLEAN(SUBSTITUTE(H71,CHAR(160)," ")))))&gt;0,LEFT(UPPER(TRIM(H71)),10)&lt;&gt;"UNRESOLVED",ISERROR(MATCH(UPPER(TRIM(CLEAN(SUBSTITUTE(H71,CHAR(160)," ")))),Start!$H$6:$H$22,0))),"","Method/evidence basis missing; ")&amp;IF(AND(LEN(UPPER(TRIM(CLEAN(SUBSTITUTE(I71,CHAR(160)," ")))))&gt;0,LEFT(UPPER(TRIM(I71)),10)&lt;&gt;"UNRESOLVED",ISERROR(MATCH(UPPER(TRIM(CLEAN(SUBSTITUTE(I71,CHAR(160)," ")))),Start!$H$6:$H$22,0))),"","Mapping or justified exclusion missing; ")&amp;IF(AND(LEN(UPPER(TRIM(CLEAN(SUBSTITUTE(J71,CHAR(160)," ")))))&gt;0,LEFT(UPPER(TRIM(J71)),10)&lt;&gt;"UNRESOLVED",ISERROR(MATCH(UPPER(TRIM(CLEAN(SUBSTITUTE(J71,CHAR(160)," ")))),Start!$H$6:$H$22,0))),"","Conclusion/evidence missing; ")&amp;IF(AND(LEN(UPPER(TRIM(CLEAN(SUBSTITUTE(K71,CHAR(160)," ")))))&gt;0,LEFT(UPPER(TRIM(K71)),10)&lt;&gt;"UNRESOLVED",ISERROR(MATCH(UPPER(TRIM(CLEAN(SUBSTITUTE(K71,CHAR(160)," ")))),Start!$H$6:$H$22,0))),"","Reviewer/date missing; ")&amp;"")=0,"Documentation recorded; review required",IF(AND(LEN(UPPER(TRIM(CLEAN(SUBSTITUTE(C71,CHAR(160)," ")))))&gt;0,LEFT(UPPER(TRIM(C71)),10)&lt;&gt;"UNRESOLVED",ISERROR(MATCH(UPPER(TRIM(CLEAN(SUBSTITUTE(C71,CHAR(160)," ")))),Start!$H$6:$H$22,0))),"","Exact clause/version missing; ")&amp;IF(AND(LEN(UPPER(TRIM(CLEAN(SUBSTITUTE(D71,CHAR(160)," ")))))&gt;0,LEFT(UPPER(TRIM(D71)),10)&lt;&gt;"UNRESOLVED",ISERROR(MATCH(UPPER(TRIM(CLEAN(SUBSTITUTE(D71,CHAR(160)," ")))),Start!$H$6:$H$22,0))),"","Entity/system/period missing; ")&amp;IF(AND(LEN(UPPER(TRIM(CLEAN(SUBSTITUTE(F71,CHAR(160)," ")))))&gt;0,LEFT(UPPER(TRIM(F71)),10)&lt;&gt;"UNRESOLVED",ISERROR(MATCH(UPPER(TRIM(CLEAN(SUBSTITUTE(F71,CHAR(160)," ")))),Start!$H$6:$H$22,0))),"","Decision evidence/basis missing; ")&amp;IF(AND(LEN(UPPER(TRIM(CLEAN(SUBSTITUTE(G71,CHAR(160)," ")))))&gt;0,LEFT(UPPER(TRIM(G71)),10)&lt;&gt;"UNRESOLVED",ISERROR(MATCH(UPPER(TRIM(CLEAN(SUBSTITUTE(G71,CHAR(160)," ")))),Start!$H$6:$H$22,0))),"","Date/transition basis missing; ")&amp;IF(AND(LEN(UPPER(TRIM(CLEAN(SUBSTITUTE(H71,CHAR(160)," ")))))&gt;0,LEFT(UPPER(TRIM(H71)),10)&lt;&gt;"UNRESOLVED",ISERROR(MATCH(UPPER(TRIM(CLEAN(SUBSTITUTE(H71,CHAR(160)," ")))),Start!$H$6:$H$22,0))),"","Method/evidence basis missing; ")&amp;IF(AND(LEN(UPPER(TRIM(CLEAN(SUBSTITUTE(I71,CHAR(160)," ")))))&gt;0,LEFT(UPPER(TRIM(I71)),10)&lt;&gt;"UNRESOLVED",ISERROR(MATCH(UPPER(TRIM(CLEAN(SUBSTITUTE(I71,CHAR(160)," ")))),Start!$H$6:$H$22,0))),"","Mapping or justified exclusion missing; ")&amp;IF(AND(LEN(UPPER(TRIM(CLEAN(SUBSTITUTE(J71,CHAR(160)," ")))))&gt;0,LEFT(UPPER(TRIM(J71)),10)&lt;&gt;"UNRESOLVED",ISERROR(MATCH(UPPER(TRIM(CLEAN(SUBSTITUTE(J71,CHAR(160)," ")))),Start!$H$6:$H$22,0))),"","Conclusion/evidence missing; ")&amp;IF(AND(LEN(UPPER(TRIM(CLEAN(SUBSTITUTE(K71,CHAR(160)," ")))))&gt;0,LEFT(UPPER(TRIM(K71)),10)&lt;&gt;"UNRESOLVED",ISERROR(MATCH(UPPER(TRIM(CLEAN(SUBSTITUTE(K71,CHAR(160)," ")))),Start!$H$6:$H$22,0))),"","Reviewer/date missing; ")&amp;"")),"Invalid status; use a listed value")</f>
        <v>Applicability unresolved; assign an owner and next action</v>
      </c>
    </row>
    <row r="72" ht="70" customHeight="1">
      <c r="A72" s="58" t="str">
        <v>PSC-1200.3(a)(9)</v>
      </c>
      <c r="B72" s="58" t="str">
        <v>PSC</v>
      </c>
      <c r="C72" s="61" t="str">
        <v>P01 | 1200.3(a)(9)</v>
      </c>
      <c r="D72" s="61"/>
      <c r="E72" s="61" t="str">
        <v>Unresolved</v>
      </c>
      <c r="F72" s="61"/>
      <c r="G72" s="61" t="inlineStr">
        <is>
          <t xml:space="preserve">General 180 day transition; verify exact provision and Q01/Q10</t>
        </is>
      </c>
      <c r="H72" s="61" t="inlineStr">
        <is>
          <t xml:space="preserve">Candidate duty; applicability unresolved. Obtain exact required method and evidence from the controlling text. Context and definition rows explain control requirements.</t>
        </is>
      </c>
      <c r="I72" s="61" t="str">
        <v>P02</v>
      </c>
      <c r="J72" s="61"/>
      <c r="K72" s="61"/>
      <c r="L72" s="61" t="str">
        <v>Confirm entity/system coverage, obtain the current controlling instrument and map every applicable part before conclusions.</v>
      </c>
      <c r="M72" s="63" t="str">
        <f>IF(OR(EXACT(E72,"Unresolved"),EXACT(E72,"Applicable"),EXACT(E72,"Excluded with basis"),EXACT(E72,"Context only")),IF(E72="Unresolved","Applicability unresolved; assign an owner and next action",IF(LEN(IF(AND(LEN(UPPER(TRIM(CLEAN(SUBSTITUTE(C72,CHAR(160)," ")))))&gt;0,LEFT(UPPER(TRIM(C72)),10)&lt;&gt;"UNRESOLVED",ISERROR(MATCH(UPPER(TRIM(CLEAN(SUBSTITUTE(C72,CHAR(160)," ")))),Start!$H$6:$H$22,0))),"","Exact clause/version missing; ")&amp;IF(AND(LEN(UPPER(TRIM(CLEAN(SUBSTITUTE(D72,CHAR(160)," ")))))&gt;0,LEFT(UPPER(TRIM(D72)),10)&lt;&gt;"UNRESOLVED",ISERROR(MATCH(UPPER(TRIM(CLEAN(SUBSTITUTE(D72,CHAR(160)," ")))),Start!$H$6:$H$22,0))),"","Entity/system/period missing; ")&amp;IF(AND(LEN(UPPER(TRIM(CLEAN(SUBSTITUTE(F72,CHAR(160)," ")))))&gt;0,LEFT(UPPER(TRIM(F72)),10)&lt;&gt;"UNRESOLVED",ISERROR(MATCH(UPPER(TRIM(CLEAN(SUBSTITUTE(F72,CHAR(160)," ")))),Start!$H$6:$H$22,0))),"","Decision evidence/basis missing; ")&amp;IF(AND(LEN(UPPER(TRIM(CLEAN(SUBSTITUTE(G72,CHAR(160)," ")))))&gt;0,LEFT(UPPER(TRIM(G72)),10)&lt;&gt;"UNRESOLVED",ISERROR(MATCH(UPPER(TRIM(CLEAN(SUBSTITUTE(G72,CHAR(160)," ")))),Start!$H$6:$H$22,0))),"","Date/transition basis missing; ")&amp;IF(AND(LEN(UPPER(TRIM(CLEAN(SUBSTITUTE(H72,CHAR(160)," ")))))&gt;0,LEFT(UPPER(TRIM(H72)),10)&lt;&gt;"UNRESOLVED",ISERROR(MATCH(UPPER(TRIM(CLEAN(SUBSTITUTE(H72,CHAR(160)," ")))),Start!$H$6:$H$22,0))),"","Method/evidence basis missing; ")&amp;IF(AND(LEN(UPPER(TRIM(CLEAN(SUBSTITUTE(I72,CHAR(160)," ")))))&gt;0,LEFT(UPPER(TRIM(I72)),10)&lt;&gt;"UNRESOLVED",ISERROR(MATCH(UPPER(TRIM(CLEAN(SUBSTITUTE(I72,CHAR(160)," ")))),Start!$H$6:$H$22,0))),"","Mapping or justified exclusion missing; ")&amp;IF(AND(LEN(UPPER(TRIM(CLEAN(SUBSTITUTE(J72,CHAR(160)," ")))))&gt;0,LEFT(UPPER(TRIM(J72)),10)&lt;&gt;"UNRESOLVED",ISERROR(MATCH(UPPER(TRIM(CLEAN(SUBSTITUTE(J72,CHAR(160)," ")))),Start!$H$6:$H$22,0))),"","Conclusion/evidence missing; ")&amp;IF(AND(LEN(UPPER(TRIM(CLEAN(SUBSTITUTE(K72,CHAR(160)," ")))))&gt;0,LEFT(UPPER(TRIM(K72)),10)&lt;&gt;"UNRESOLVED",ISERROR(MATCH(UPPER(TRIM(CLEAN(SUBSTITUTE(K72,CHAR(160)," ")))),Start!$H$6:$H$22,0))),"","Reviewer/date missing; ")&amp;"")=0,"Documentation recorded; review required",IF(AND(LEN(UPPER(TRIM(CLEAN(SUBSTITUTE(C72,CHAR(160)," ")))))&gt;0,LEFT(UPPER(TRIM(C72)),10)&lt;&gt;"UNRESOLVED",ISERROR(MATCH(UPPER(TRIM(CLEAN(SUBSTITUTE(C72,CHAR(160)," ")))),Start!$H$6:$H$22,0))),"","Exact clause/version missing; ")&amp;IF(AND(LEN(UPPER(TRIM(CLEAN(SUBSTITUTE(D72,CHAR(160)," ")))))&gt;0,LEFT(UPPER(TRIM(D72)),10)&lt;&gt;"UNRESOLVED",ISERROR(MATCH(UPPER(TRIM(CLEAN(SUBSTITUTE(D72,CHAR(160)," ")))),Start!$H$6:$H$22,0))),"","Entity/system/period missing; ")&amp;IF(AND(LEN(UPPER(TRIM(CLEAN(SUBSTITUTE(F72,CHAR(160)," ")))))&gt;0,LEFT(UPPER(TRIM(F72)),10)&lt;&gt;"UNRESOLVED",ISERROR(MATCH(UPPER(TRIM(CLEAN(SUBSTITUTE(F72,CHAR(160)," ")))),Start!$H$6:$H$22,0))),"","Decision evidence/basis missing; ")&amp;IF(AND(LEN(UPPER(TRIM(CLEAN(SUBSTITUTE(G72,CHAR(160)," ")))))&gt;0,LEFT(UPPER(TRIM(G72)),10)&lt;&gt;"UNRESOLVED",ISERROR(MATCH(UPPER(TRIM(CLEAN(SUBSTITUTE(G72,CHAR(160)," ")))),Start!$H$6:$H$22,0))),"","Date/transition basis missing; ")&amp;IF(AND(LEN(UPPER(TRIM(CLEAN(SUBSTITUTE(H72,CHAR(160)," ")))))&gt;0,LEFT(UPPER(TRIM(H72)),10)&lt;&gt;"UNRESOLVED",ISERROR(MATCH(UPPER(TRIM(CLEAN(SUBSTITUTE(H72,CHAR(160)," ")))),Start!$H$6:$H$22,0))),"","Method/evidence basis missing; ")&amp;IF(AND(LEN(UPPER(TRIM(CLEAN(SUBSTITUTE(I72,CHAR(160)," ")))))&gt;0,LEFT(UPPER(TRIM(I72)),10)&lt;&gt;"UNRESOLVED",ISERROR(MATCH(UPPER(TRIM(CLEAN(SUBSTITUTE(I72,CHAR(160)," ")))),Start!$H$6:$H$22,0))),"","Mapping or justified exclusion missing; ")&amp;IF(AND(LEN(UPPER(TRIM(CLEAN(SUBSTITUTE(J72,CHAR(160)," ")))))&gt;0,LEFT(UPPER(TRIM(J72)),10)&lt;&gt;"UNRESOLVED",ISERROR(MATCH(UPPER(TRIM(CLEAN(SUBSTITUTE(J72,CHAR(160)," ")))),Start!$H$6:$H$22,0))),"","Conclusion/evidence missing; ")&amp;IF(AND(LEN(UPPER(TRIM(CLEAN(SUBSTITUTE(K72,CHAR(160)," ")))))&gt;0,LEFT(UPPER(TRIM(K72)),10)&lt;&gt;"UNRESOLVED",ISERROR(MATCH(UPPER(TRIM(CLEAN(SUBSTITUTE(K72,CHAR(160)," ")))),Start!$H$6:$H$22,0))),"","Reviewer/date missing; ")&amp;"")),"Invalid status; use a listed value")</f>
        <v>Applicability unresolved; assign an owner and next action</v>
      </c>
    </row>
    <row r="73" ht="70" customHeight="1">
      <c r="A73" s="56" t="str">
        <v>PSC-1200.3(a)(10)</v>
      </c>
      <c r="B73" s="56" t="str">
        <v>PSC</v>
      </c>
      <c r="C73" s="61" t="str">
        <v>P01 | 1200.3(a)(10)</v>
      </c>
      <c r="D73" s="61"/>
      <c r="E73" s="61" t="str">
        <v>Unresolved</v>
      </c>
      <c r="F73" s="61"/>
      <c r="G73" s="61" t="inlineStr">
        <is>
          <t xml:space="preserve">General 180 day transition; verify exact provision and Q01/Q10</t>
        </is>
      </c>
      <c r="H73" s="61" t="inlineStr">
        <is>
          <t xml:space="preserve">Candidate duty; applicability unresolved. Obtain exact required method and evidence from the controlling text. Context and definition rows explain control requirements.</t>
        </is>
      </c>
      <c r="I73" s="61" t="str">
        <v>P02</v>
      </c>
      <c r="J73" s="61"/>
      <c r="K73" s="61"/>
      <c r="L73" s="61" t="str">
        <v>Confirm entity/system coverage, obtain the current controlling instrument and map every applicable part before conclusions.</v>
      </c>
      <c r="M73" s="63" t="str">
        <f>IF(OR(EXACT(E73,"Unresolved"),EXACT(E73,"Applicable"),EXACT(E73,"Excluded with basis"),EXACT(E73,"Context only")),IF(E73="Unresolved","Applicability unresolved; assign an owner and next action",IF(LEN(IF(AND(LEN(UPPER(TRIM(CLEAN(SUBSTITUTE(C73,CHAR(160)," ")))))&gt;0,LEFT(UPPER(TRIM(C73)),10)&lt;&gt;"UNRESOLVED",ISERROR(MATCH(UPPER(TRIM(CLEAN(SUBSTITUTE(C73,CHAR(160)," ")))),Start!$H$6:$H$22,0))),"","Exact clause/version missing; ")&amp;IF(AND(LEN(UPPER(TRIM(CLEAN(SUBSTITUTE(D73,CHAR(160)," ")))))&gt;0,LEFT(UPPER(TRIM(D73)),10)&lt;&gt;"UNRESOLVED",ISERROR(MATCH(UPPER(TRIM(CLEAN(SUBSTITUTE(D73,CHAR(160)," ")))),Start!$H$6:$H$22,0))),"","Entity/system/period missing; ")&amp;IF(AND(LEN(UPPER(TRIM(CLEAN(SUBSTITUTE(F73,CHAR(160)," ")))))&gt;0,LEFT(UPPER(TRIM(F73)),10)&lt;&gt;"UNRESOLVED",ISERROR(MATCH(UPPER(TRIM(CLEAN(SUBSTITUTE(F73,CHAR(160)," ")))),Start!$H$6:$H$22,0))),"","Decision evidence/basis missing; ")&amp;IF(AND(LEN(UPPER(TRIM(CLEAN(SUBSTITUTE(G73,CHAR(160)," ")))))&gt;0,LEFT(UPPER(TRIM(G73)),10)&lt;&gt;"UNRESOLVED",ISERROR(MATCH(UPPER(TRIM(CLEAN(SUBSTITUTE(G73,CHAR(160)," ")))),Start!$H$6:$H$22,0))),"","Date/transition basis missing; ")&amp;IF(AND(LEN(UPPER(TRIM(CLEAN(SUBSTITUTE(H73,CHAR(160)," ")))))&gt;0,LEFT(UPPER(TRIM(H73)),10)&lt;&gt;"UNRESOLVED",ISERROR(MATCH(UPPER(TRIM(CLEAN(SUBSTITUTE(H73,CHAR(160)," ")))),Start!$H$6:$H$22,0))),"","Method/evidence basis missing; ")&amp;IF(AND(LEN(UPPER(TRIM(CLEAN(SUBSTITUTE(I73,CHAR(160)," ")))))&gt;0,LEFT(UPPER(TRIM(I73)),10)&lt;&gt;"UNRESOLVED",ISERROR(MATCH(UPPER(TRIM(CLEAN(SUBSTITUTE(I73,CHAR(160)," ")))),Start!$H$6:$H$22,0))),"","Mapping or justified exclusion missing; ")&amp;IF(AND(LEN(UPPER(TRIM(CLEAN(SUBSTITUTE(J73,CHAR(160)," ")))))&gt;0,LEFT(UPPER(TRIM(J73)),10)&lt;&gt;"UNRESOLVED",ISERROR(MATCH(UPPER(TRIM(CLEAN(SUBSTITUTE(J73,CHAR(160)," ")))),Start!$H$6:$H$22,0))),"","Conclusion/evidence missing; ")&amp;IF(AND(LEN(UPPER(TRIM(CLEAN(SUBSTITUTE(K73,CHAR(160)," ")))))&gt;0,LEFT(UPPER(TRIM(K73)),10)&lt;&gt;"UNRESOLVED",ISERROR(MATCH(UPPER(TRIM(CLEAN(SUBSTITUTE(K73,CHAR(160)," ")))),Start!$H$6:$H$22,0))),"","Reviewer/date missing; ")&amp;"")=0,"Documentation recorded; review required",IF(AND(LEN(UPPER(TRIM(CLEAN(SUBSTITUTE(C73,CHAR(160)," ")))))&gt;0,LEFT(UPPER(TRIM(C73)),10)&lt;&gt;"UNRESOLVED",ISERROR(MATCH(UPPER(TRIM(CLEAN(SUBSTITUTE(C73,CHAR(160)," ")))),Start!$H$6:$H$22,0))),"","Exact clause/version missing; ")&amp;IF(AND(LEN(UPPER(TRIM(CLEAN(SUBSTITUTE(D73,CHAR(160)," ")))))&gt;0,LEFT(UPPER(TRIM(D73)),10)&lt;&gt;"UNRESOLVED",ISERROR(MATCH(UPPER(TRIM(CLEAN(SUBSTITUTE(D73,CHAR(160)," ")))),Start!$H$6:$H$22,0))),"","Entity/system/period missing; ")&amp;IF(AND(LEN(UPPER(TRIM(CLEAN(SUBSTITUTE(F73,CHAR(160)," ")))))&gt;0,LEFT(UPPER(TRIM(F73)),10)&lt;&gt;"UNRESOLVED",ISERROR(MATCH(UPPER(TRIM(CLEAN(SUBSTITUTE(F73,CHAR(160)," ")))),Start!$H$6:$H$22,0))),"","Decision evidence/basis missing; ")&amp;IF(AND(LEN(UPPER(TRIM(CLEAN(SUBSTITUTE(G73,CHAR(160)," ")))))&gt;0,LEFT(UPPER(TRIM(G73)),10)&lt;&gt;"UNRESOLVED",ISERROR(MATCH(UPPER(TRIM(CLEAN(SUBSTITUTE(G73,CHAR(160)," ")))),Start!$H$6:$H$22,0))),"","Date/transition basis missing; ")&amp;IF(AND(LEN(UPPER(TRIM(CLEAN(SUBSTITUTE(H73,CHAR(160)," ")))))&gt;0,LEFT(UPPER(TRIM(H73)),10)&lt;&gt;"UNRESOLVED",ISERROR(MATCH(UPPER(TRIM(CLEAN(SUBSTITUTE(H73,CHAR(160)," ")))),Start!$H$6:$H$22,0))),"","Method/evidence basis missing; ")&amp;IF(AND(LEN(UPPER(TRIM(CLEAN(SUBSTITUTE(I73,CHAR(160)," ")))))&gt;0,LEFT(UPPER(TRIM(I73)),10)&lt;&gt;"UNRESOLVED",ISERROR(MATCH(UPPER(TRIM(CLEAN(SUBSTITUTE(I73,CHAR(160)," ")))),Start!$H$6:$H$22,0))),"","Mapping or justified exclusion missing; ")&amp;IF(AND(LEN(UPPER(TRIM(CLEAN(SUBSTITUTE(J73,CHAR(160)," ")))))&gt;0,LEFT(UPPER(TRIM(J73)),10)&lt;&gt;"UNRESOLVED",ISERROR(MATCH(UPPER(TRIM(CLEAN(SUBSTITUTE(J73,CHAR(160)," ")))),Start!$H$6:$H$22,0))),"","Conclusion/evidence missing; ")&amp;IF(AND(LEN(UPPER(TRIM(CLEAN(SUBSTITUTE(K73,CHAR(160)," ")))))&gt;0,LEFT(UPPER(TRIM(K73)),10)&lt;&gt;"UNRESOLVED",ISERROR(MATCH(UPPER(TRIM(CLEAN(SUBSTITUTE(K73,CHAR(160)," ")))),Start!$H$6:$H$22,0))),"","Reviewer/date missing; ")&amp;"")),"Invalid status; use a listed value")</f>
        <v>Applicability unresolved; assign an owner and next action</v>
      </c>
    </row>
    <row r="74" ht="70" customHeight="1">
      <c r="A74" s="58" t="str">
        <v>PSC-1200.3(a)(11)</v>
      </c>
      <c r="B74" s="58" t="str">
        <v>PSC</v>
      </c>
      <c r="C74" s="61" t="str">
        <v>P01 | 1200.3(a)(11)</v>
      </c>
      <c r="D74" s="61"/>
      <c r="E74" s="61" t="str">
        <v>Unresolved</v>
      </c>
      <c r="F74" s="61"/>
      <c r="G74" s="61" t="inlineStr">
        <is>
          <t xml:space="preserve">General 180 day transition; verify exact provision and Q01/Q10</t>
        </is>
      </c>
      <c r="H74" s="61" t="inlineStr">
        <is>
          <t xml:space="preserve">Candidate duty; applicability unresolved. Obtain exact required method and evidence from the controlling text. Context and definition rows explain control requirements.</t>
        </is>
      </c>
      <c r="I74" s="61" t="str">
        <v>P02</v>
      </c>
      <c r="J74" s="61"/>
      <c r="K74" s="61"/>
      <c r="L74" s="61" t="str">
        <v>Confirm entity/system coverage, obtain the current controlling instrument and map every applicable part before conclusions.</v>
      </c>
      <c r="M74" s="63" t="str">
        <f>IF(OR(EXACT(E74,"Unresolved"),EXACT(E74,"Applicable"),EXACT(E74,"Excluded with basis"),EXACT(E74,"Context only")),IF(E74="Unresolved","Applicability unresolved; assign an owner and next action",IF(LEN(IF(AND(LEN(UPPER(TRIM(CLEAN(SUBSTITUTE(C74,CHAR(160)," ")))))&gt;0,LEFT(UPPER(TRIM(C74)),10)&lt;&gt;"UNRESOLVED",ISERROR(MATCH(UPPER(TRIM(CLEAN(SUBSTITUTE(C74,CHAR(160)," ")))),Start!$H$6:$H$22,0))),"","Exact clause/version missing; ")&amp;IF(AND(LEN(UPPER(TRIM(CLEAN(SUBSTITUTE(D74,CHAR(160)," ")))))&gt;0,LEFT(UPPER(TRIM(D74)),10)&lt;&gt;"UNRESOLVED",ISERROR(MATCH(UPPER(TRIM(CLEAN(SUBSTITUTE(D74,CHAR(160)," ")))),Start!$H$6:$H$22,0))),"","Entity/system/period missing; ")&amp;IF(AND(LEN(UPPER(TRIM(CLEAN(SUBSTITUTE(F74,CHAR(160)," ")))))&gt;0,LEFT(UPPER(TRIM(F74)),10)&lt;&gt;"UNRESOLVED",ISERROR(MATCH(UPPER(TRIM(CLEAN(SUBSTITUTE(F74,CHAR(160)," ")))),Start!$H$6:$H$22,0))),"","Decision evidence/basis missing; ")&amp;IF(AND(LEN(UPPER(TRIM(CLEAN(SUBSTITUTE(G74,CHAR(160)," ")))))&gt;0,LEFT(UPPER(TRIM(G74)),10)&lt;&gt;"UNRESOLVED",ISERROR(MATCH(UPPER(TRIM(CLEAN(SUBSTITUTE(G74,CHAR(160)," ")))),Start!$H$6:$H$22,0))),"","Date/transition basis missing; ")&amp;IF(AND(LEN(UPPER(TRIM(CLEAN(SUBSTITUTE(H74,CHAR(160)," ")))))&gt;0,LEFT(UPPER(TRIM(H74)),10)&lt;&gt;"UNRESOLVED",ISERROR(MATCH(UPPER(TRIM(CLEAN(SUBSTITUTE(H74,CHAR(160)," ")))),Start!$H$6:$H$22,0))),"","Method/evidence basis missing; ")&amp;IF(AND(LEN(UPPER(TRIM(CLEAN(SUBSTITUTE(I74,CHAR(160)," ")))))&gt;0,LEFT(UPPER(TRIM(I74)),10)&lt;&gt;"UNRESOLVED",ISERROR(MATCH(UPPER(TRIM(CLEAN(SUBSTITUTE(I74,CHAR(160)," ")))),Start!$H$6:$H$22,0))),"","Mapping or justified exclusion missing; ")&amp;IF(AND(LEN(UPPER(TRIM(CLEAN(SUBSTITUTE(J74,CHAR(160)," ")))))&gt;0,LEFT(UPPER(TRIM(J74)),10)&lt;&gt;"UNRESOLVED",ISERROR(MATCH(UPPER(TRIM(CLEAN(SUBSTITUTE(J74,CHAR(160)," ")))),Start!$H$6:$H$22,0))),"","Conclusion/evidence missing; ")&amp;IF(AND(LEN(UPPER(TRIM(CLEAN(SUBSTITUTE(K74,CHAR(160)," ")))))&gt;0,LEFT(UPPER(TRIM(K74)),10)&lt;&gt;"UNRESOLVED",ISERROR(MATCH(UPPER(TRIM(CLEAN(SUBSTITUTE(K74,CHAR(160)," ")))),Start!$H$6:$H$22,0))),"","Reviewer/date missing; ")&amp;"")=0,"Documentation recorded; review required",IF(AND(LEN(UPPER(TRIM(CLEAN(SUBSTITUTE(C74,CHAR(160)," ")))))&gt;0,LEFT(UPPER(TRIM(C74)),10)&lt;&gt;"UNRESOLVED",ISERROR(MATCH(UPPER(TRIM(CLEAN(SUBSTITUTE(C74,CHAR(160)," ")))),Start!$H$6:$H$22,0))),"","Exact clause/version missing; ")&amp;IF(AND(LEN(UPPER(TRIM(CLEAN(SUBSTITUTE(D74,CHAR(160)," ")))))&gt;0,LEFT(UPPER(TRIM(D74)),10)&lt;&gt;"UNRESOLVED",ISERROR(MATCH(UPPER(TRIM(CLEAN(SUBSTITUTE(D74,CHAR(160)," ")))),Start!$H$6:$H$22,0))),"","Entity/system/period missing; ")&amp;IF(AND(LEN(UPPER(TRIM(CLEAN(SUBSTITUTE(F74,CHAR(160)," ")))))&gt;0,LEFT(UPPER(TRIM(F74)),10)&lt;&gt;"UNRESOLVED",ISERROR(MATCH(UPPER(TRIM(CLEAN(SUBSTITUTE(F74,CHAR(160)," ")))),Start!$H$6:$H$22,0))),"","Decision evidence/basis missing; ")&amp;IF(AND(LEN(UPPER(TRIM(CLEAN(SUBSTITUTE(G74,CHAR(160)," ")))))&gt;0,LEFT(UPPER(TRIM(G74)),10)&lt;&gt;"UNRESOLVED",ISERROR(MATCH(UPPER(TRIM(CLEAN(SUBSTITUTE(G74,CHAR(160)," ")))),Start!$H$6:$H$22,0))),"","Date/transition basis missing; ")&amp;IF(AND(LEN(UPPER(TRIM(CLEAN(SUBSTITUTE(H74,CHAR(160)," ")))))&gt;0,LEFT(UPPER(TRIM(H74)),10)&lt;&gt;"UNRESOLVED",ISERROR(MATCH(UPPER(TRIM(CLEAN(SUBSTITUTE(H74,CHAR(160)," ")))),Start!$H$6:$H$22,0))),"","Method/evidence basis missing; ")&amp;IF(AND(LEN(UPPER(TRIM(CLEAN(SUBSTITUTE(I74,CHAR(160)," ")))))&gt;0,LEFT(UPPER(TRIM(I74)),10)&lt;&gt;"UNRESOLVED",ISERROR(MATCH(UPPER(TRIM(CLEAN(SUBSTITUTE(I74,CHAR(160)," ")))),Start!$H$6:$H$22,0))),"","Mapping or justified exclusion missing; ")&amp;IF(AND(LEN(UPPER(TRIM(CLEAN(SUBSTITUTE(J74,CHAR(160)," ")))))&gt;0,LEFT(UPPER(TRIM(J74)),10)&lt;&gt;"UNRESOLVED",ISERROR(MATCH(UPPER(TRIM(CLEAN(SUBSTITUTE(J74,CHAR(160)," ")))),Start!$H$6:$H$22,0))),"","Conclusion/evidence missing; ")&amp;IF(AND(LEN(UPPER(TRIM(CLEAN(SUBSTITUTE(K74,CHAR(160)," ")))))&gt;0,LEFT(UPPER(TRIM(K74)),10)&lt;&gt;"UNRESOLVED",ISERROR(MATCH(UPPER(TRIM(CLEAN(SUBSTITUTE(K74,CHAR(160)," ")))),Start!$H$6:$H$22,0))),"","Reviewer/date missing; ")&amp;"")),"Invalid status; use a listed value")</f>
        <v>Applicability unresolved; assign an owner and next action</v>
      </c>
    </row>
    <row r="75" ht="70" customHeight="1">
      <c r="A75" s="56" t="str">
        <v>PSC-1200.3(a)(12)</v>
      </c>
      <c r="B75" s="56" t="str">
        <v>PSC</v>
      </c>
      <c r="C75" s="61" t="str">
        <v>P01 | 1200.3(a)(12)</v>
      </c>
      <c r="D75" s="61"/>
      <c r="E75" s="61" t="str">
        <v>Unresolved</v>
      </c>
      <c r="F75" s="61"/>
      <c r="G75" s="61" t="inlineStr">
        <is>
          <t xml:space="preserve">General 180 day transition; verify exact provision and Q01/Q10</t>
        </is>
      </c>
      <c r="H75" s="61" t="inlineStr">
        <is>
          <t xml:space="preserve">Candidate duty; applicability unresolved. Obtain exact required method and evidence from the controlling text. Context and definition rows explain control requirements.</t>
        </is>
      </c>
      <c r="I75" s="61" t="str">
        <v>P02</v>
      </c>
      <c r="J75" s="61"/>
      <c r="K75" s="61"/>
      <c r="L75" s="61" t="str">
        <v>Confirm entity/system coverage, obtain the current controlling instrument and map every applicable part before conclusions.</v>
      </c>
      <c r="M75" s="63" t="str">
        <f>IF(OR(EXACT(E75,"Unresolved"),EXACT(E75,"Applicable"),EXACT(E75,"Excluded with basis"),EXACT(E75,"Context only")),IF(E75="Unresolved","Applicability unresolved; assign an owner and next action",IF(LEN(IF(AND(LEN(UPPER(TRIM(CLEAN(SUBSTITUTE(C75,CHAR(160)," ")))))&gt;0,LEFT(UPPER(TRIM(C75)),10)&lt;&gt;"UNRESOLVED",ISERROR(MATCH(UPPER(TRIM(CLEAN(SUBSTITUTE(C75,CHAR(160)," ")))),Start!$H$6:$H$22,0))),"","Exact clause/version missing; ")&amp;IF(AND(LEN(UPPER(TRIM(CLEAN(SUBSTITUTE(D75,CHAR(160)," ")))))&gt;0,LEFT(UPPER(TRIM(D75)),10)&lt;&gt;"UNRESOLVED",ISERROR(MATCH(UPPER(TRIM(CLEAN(SUBSTITUTE(D75,CHAR(160)," ")))),Start!$H$6:$H$22,0))),"","Entity/system/period missing; ")&amp;IF(AND(LEN(UPPER(TRIM(CLEAN(SUBSTITUTE(F75,CHAR(160)," ")))))&gt;0,LEFT(UPPER(TRIM(F75)),10)&lt;&gt;"UNRESOLVED",ISERROR(MATCH(UPPER(TRIM(CLEAN(SUBSTITUTE(F75,CHAR(160)," ")))),Start!$H$6:$H$22,0))),"","Decision evidence/basis missing; ")&amp;IF(AND(LEN(UPPER(TRIM(CLEAN(SUBSTITUTE(G75,CHAR(160)," ")))))&gt;0,LEFT(UPPER(TRIM(G75)),10)&lt;&gt;"UNRESOLVED",ISERROR(MATCH(UPPER(TRIM(CLEAN(SUBSTITUTE(G75,CHAR(160)," ")))),Start!$H$6:$H$22,0))),"","Date/transition basis missing; ")&amp;IF(AND(LEN(UPPER(TRIM(CLEAN(SUBSTITUTE(H75,CHAR(160)," ")))))&gt;0,LEFT(UPPER(TRIM(H75)),10)&lt;&gt;"UNRESOLVED",ISERROR(MATCH(UPPER(TRIM(CLEAN(SUBSTITUTE(H75,CHAR(160)," ")))),Start!$H$6:$H$22,0))),"","Method/evidence basis missing; ")&amp;IF(AND(LEN(UPPER(TRIM(CLEAN(SUBSTITUTE(I75,CHAR(160)," ")))))&gt;0,LEFT(UPPER(TRIM(I75)),10)&lt;&gt;"UNRESOLVED",ISERROR(MATCH(UPPER(TRIM(CLEAN(SUBSTITUTE(I75,CHAR(160)," ")))),Start!$H$6:$H$22,0))),"","Mapping or justified exclusion missing; ")&amp;IF(AND(LEN(UPPER(TRIM(CLEAN(SUBSTITUTE(J75,CHAR(160)," ")))))&gt;0,LEFT(UPPER(TRIM(J75)),10)&lt;&gt;"UNRESOLVED",ISERROR(MATCH(UPPER(TRIM(CLEAN(SUBSTITUTE(J75,CHAR(160)," ")))),Start!$H$6:$H$22,0))),"","Conclusion/evidence missing; ")&amp;IF(AND(LEN(UPPER(TRIM(CLEAN(SUBSTITUTE(K75,CHAR(160)," ")))))&gt;0,LEFT(UPPER(TRIM(K75)),10)&lt;&gt;"UNRESOLVED",ISERROR(MATCH(UPPER(TRIM(CLEAN(SUBSTITUTE(K75,CHAR(160)," ")))),Start!$H$6:$H$22,0))),"","Reviewer/date missing; ")&amp;"")=0,"Documentation recorded; review required",IF(AND(LEN(UPPER(TRIM(CLEAN(SUBSTITUTE(C75,CHAR(160)," ")))))&gt;0,LEFT(UPPER(TRIM(C75)),10)&lt;&gt;"UNRESOLVED",ISERROR(MATCH(UPPER(TRIM(CLEAN(SUBSTITUTE(C75,CHAR(160)," ")))),Start!$H$6:$H$22,0))),"","Exact clause/version missing; ")&amp;IF(AND(LEN(UPPER(TRIM(CLEAN(SUBSTITUTE(D75,CHAR(160)," ")))))&gt;0,LEFT(UPPER(TRIM(D75)),10)&lt;&gt;"UNRESOLVED",ISERROR(MATCH(UPPER(TRIM(CLEAN(SUBSTITUTE(D75,CHAR(160)," ")))),Start!$H$6:$H$22,0))),"","Entity/system/period missing; ")&amp;IF(AND(LEN(UPPER(TRIM(CLEAN(SUBSTITUTE(F75,CHAR(160)," ")))))&gt;0,LEFT(UPPER(TRIM(F75)),10)&lt;&gt;"UNRESOLVED",ISERROR(MATCH(UPPER(TRIM(CLEAN(SUBSTITUTE(F75,CHAR(160)," ")))),Start!$H$6:$H$22,0))),"","Decision evidence/basis missing; ")&amp;IF(AND(LEN(UPPER(TRIM(CLEAN(SUBSTITUTE(G75,CHAR(160)," ")))))&gt;0,LEFT(UPPER(TRIM(G75)),10)&lt;&gt;"UNRESOLVED",ISERROR(MATCH(UPPER(TRIM(CLEAN(SUBSTITUTE(G75,CHAR(160)," ")))),Start!$H$6:$H$22,0))),"","Date/transition basis missing; ")&amp;IF(AND(LEN(UPPER(TRIM(CLEAN(SUBSTITUTE(H75,CHAR(160)," ")))))&gt;0,LEFT(UPPER(TRIM(H75)),10)&lt;&gt;"UNRESOLVED",ISERROR(MATCH(UPPER(TRIM(CLEAN(SUBSTITUTE(H75,CHAR(160)," ")))),Start!$H$6:$H$22,0))),"","Method/evidence basis missing; ")&amp;IF(AND(LEN(UPPER(TRIM(CLEAN(SUBSTITUTE(I75,CHAR(160)," ")))))&gt;0,LEFT(UPPER(TRIM(I75)),10)&lt;&gt;"UNRESOLVED",ISERROR(MATCH(UPPER(TRIM(CLEAN(SUBSTITUTE(I75,CHAR(160)," ")))),Start!$H$6:$H$22,0))),"","Mapping or justified exclusion missing; ")&amp;IF(AND(LEN(UPPER(TRIM(CLEAN(SUBSTITUTE(J75,CHAR(160)," ")))))&gt;0,LEFT(UPPER(TRIM(J75)),10)&lt;&gt;"UNRESOLVED",ISERROR(MATCH(UPPER(TRIM(CLEAN(SUBSTITUTE(J75,CHAR(160)," ")))),Start!$H$6:$H$22,0))),"","Conclusion/evidence missing; ")&amp;IF(AND(LEN(UPPER(TRIM(CLEAN(SUBSTITUTE(K75,CHAR(160)," ")))))&gt;0,LEFT(UPPER(TRIM(K75)),10)&lt;&gt;"UNRESOLVED",ISERROR(MATCH(UPPER(TRIM(CLEAN(SUBSTITUTE(K75,CHAR(160)," ")))),Start!$H$6:$H$22,0))),"","Reviewer/date missing; ")&amp;"")),"Invalid status; use a listed value")</f>
        <v>Applicability unresolved; assign an owner and next action</v>
      </c>
    </row>
    <row r="76" ht="70" customHeight="1">
      <c r="A76" s="58" t="str">
        <v>PSC-1200.3(a)(13)</v>
      </c>
      <c r="B76" s="58" t="str">
        <v>PSC</v>
      </c>
      <c r="C76" s="61" t="str">
        <v>P01 | 1200.3(a)(13)</v>
      </c>
      <c r="D76" s="61"/>
      <c r="E76" s="61" t="str">
        <v>Unresolved</v>
      </c>
      <c r="F76" s="61"/>
      <c r="G76" s="61" t="inlineStr">
        <is>
          <t xml:space="preserve">General 180 day transition; verify exact provision and Q01/Q10</t>
        </is>
      </c>
      <c r="H76" s="61" t="inlineStr">
        <is>
          <t xml:space="preserve">Candidate duty; applicability unresolved. Obtain exact required method and evidence from the controlling text. Context and definition rows explain control requirements.</t>
        </is>
      </c>
      <c r="I76" s="61" t="str">
        <v>P02</v>
      </c>
      <c r="J76" s="61"/>
      <c r="K76" s="61"/>
      <c r="L76" s="61" t="str">
        <v>Confirm entity/system coverage, obtain the current controlling instrument and map every applicable part before conclusions.</v>
      </c>
      <c r="M76" s="63" t="str">
        <f>IF(OR(EXACT(E76,"Unresolved"),EXACT(E76,"Applicable"),EXACT(E76,"Excluded with basis"),EXACT(E76,"Context only")),IF(E76="Unresolved","Applicability unresolved; assign an owner and next action",IF(LEN(IF(AND(LEN(UPPER(TRIM(CLEAN(SUBSTITUTE(C76,CHAR(160)," ")))))&gt;0,LEFT(UPPER(TRIM(C76)),10)&lt;&gt;"UNRESOLVED",ISERROR(MATCH(UPPER(TRIM(CLEAN(SUBSTITUTE(C76,CHAR(160)," ")))),Start!$H$6:$H$22,0))),"","Exact clause/version missing; ")&amp;IF(AND(LEN(UPPER(TRIM(CLEAN(SUBSTITUTE(D76,CHAR(160)," ")))))&gt;0,LEFT(UPPER(TRIM(D76)),10)&lt;&gt;"UNRESOLVED",ISERROR(MATCH(UPPER(TRIM(CLEAN(SUBSTITUTE(D76,CHAR(160)," ")))),Start!$H$6:$H$22,0))),"","Entity/system/period missing; ")&amp;IF(AND(LEN(UPPER(TRIM(CLEAN(SUBSTITUTE(F76,CHAR(160)," ")))))&gt;0,LEFT(UPPER(TRIM(F76)),10)&lt;&gt;"UNRESOLVED",ISERROR(MATCH(UPPER(TRIM(CLEAN(SUBSTITUTE(F76,CHAR(160)," ")))),Start!$H$6:$H$22,0))),"","Decision evidence/basis missing; ")&amp;IF(AND(LEN(UPPER(TRIM(CLEAN(SUBSTITUTE(G76,CHAR(160)," ")))))&gt;0,LEFT(UPPER(TRIM(G76)),10)&lt;&gt;"UNRESOLVED",ISERROR(MATCH(UPPER(TRIM(CLEAN(SUBSTITUTE(G76,CHAR(160)," ")))),Start!$H$6:$H$22,0))),"","Date/transition basis missing; ")&amp;IF(AND(LEN(UPPER(TRIM(CLEAN(SUBSTITUTE(H76,CHAR(160)," ")))))&gt;0,LEFT(UPPER(TRIM(H76)),10)&lt;&gt;"UNRESOLVED",ISERROR(MATCH(UPPER(TRIM(CLEAN(SUBSTITUTE(H76,CHAR(160)," ")))),Start!$H$6:$H$22,0))),"","Method/evidence basis missing; ")&amp;IF(AND(LEN(UPPER(TRIM(CLEAN(SUBSTITUTE(I76,CHAR(160)," ")))))&gt;0,LEFT(UPPER(TRIM(I76)),10)&lt;&gt;"UNRESOLVED",ISERROR(MATCH(UPPER(TRIM(CLEAN(SUBSTITUTE(I76,CHAR(160)," ")))),Start!$H$6:$H$22,0))),"","Mapping or justified exclusion missing; ")&amp;IF(AND(LEN(UPPER(TRIM(CLEAN(SUBSTITUTE(J76,CHAR(160)," ")))))&gt;0,LEFT(UPPER(TRIM(J76)),10)&lt;&gt;"UNRESOLVED",ISERROR(MATCH(UPPER(TRIM(CLEAN(SUBSTITUTE(J76,CHAR(160)," ")))),Start!$H$6:$H$22,0))),"","Conclusion/evidence missing; ")&amp;IF(AND(LEN(UPPER(TRIM(CLEAN(SUBSTITUTE(K76,CHAR(160)," ")))))&gt;0,LEFT(UPPER(TRIM(K76)),10)&lt;&gt;"UNRESOLVED",ISERROR(MATCH(UPPER(TRIM(CLEAN(SUBSTITUTE(K76,CHAR(160)," ")))),Start!$H$6:$H$22,0))),"","Reviewer/date missing; ")&amp;"")=0,"Documentation recorded; review required",IF(AND(LEN(UPPER(TRIM(CLEAN(SUBSTITUTE(C76,CHAR(160)," ")))))&gt;0,LEFT(UPPER(TRIM(C76)),10)&lt;&gt;"UNRESOLVED",ISERROR(MATCH(UPPER(TRIM(CLEAN(SUBSTITUTE(C76,CHAR(160)," ")))),Start!$H$6:$H$22,0))),"","Exact clause/version missing; ")&amp;IF(AND(LEN(UPPER(TRIM(CLEAN(SUBSTITUTE(D76,CHAR(160)," ")))))&gt;0,LEFT(UPPER(TRIM(D76)),10)&lt;&gt;"UNRESOLVED",ISERROR(MATCH(UPPER(TRIM(CLEAN(SUBSTITUTE(D76,CHAR(160)," ")))),Start!$H$6:$H$22,0))),"","Entity/system/period missing; ")&amp;IF(AND(LEN(UPPER(TRIM(CLEAN(SUBSTITUTE(F76,CHAR(160)," ")))))&gt;0,LEFT(UPPER(TRIM(F76)),10)&lt;&gt;"UNRESOLVED",ISERROR(MATCH(UPPER(TRIM(CLEAN(SUBSTITUTE(F76,CHAR(160)," ")))),Start!$H$6:$H$22,0))),"","Decision evidence/basis missing; ")&amp;IF(AND(LEN(UPPER(TRIM(CLEAN(SUBSTITUTE(G76,CHAR(160)," ")))))&gt;0,LEFT(UPPER(TRIM(G76)),10)&lt;&gt;"UNRESOLVED",ISERROR(MATCH(UPPER(TRIM(CLEAN(SUBSTITUTE(G76,CHAR(160)," ")))),Start!$H$6:$H$22,0))),"","Date/transition basis missing; ")&amp;IF(AND(LEN(UPPER(TRIM(CLEAN(SUBSTITUTE(H76,CHAR(160)," ")))))&gt;0,LEFT(UPPER(TRIM(H76)),10)&lt;&gt;"UNRESOLVED",ISERROR(MATCH(UPPER(TRIM(CLEAN(SUBSTITUTE(H76,CHAR(160)," ")))),Start!$H$6:$H$22,0))),"","Method/evidence basis missing; ")&amp;IF(AND(LEN(UPPER(TRIM(CLEAN(SUBSTITUTE(I76,CHAR(160)," ")))))&gt;0,LEFT(UPPER(TRIM(I76)),10)&lt;&gt;"UNRESOLVED",ISERROR(MATCH(UPPER(TRIM(CLEAN(SUBSTITUTE(I76,CHAR(160)," ")))),Start!$H$6:$H$22,0))),"","Mapping or justified exclusion missing; ")&amp;IF(AND(LEN(UPPER(TRIM(CLEAN(SUBSTITUTE(J76,CHAR(160)," ")))))&gt;0,LEFT(UPPER(TRIM(J76)),10)&lt;&gt;"UNRESOLVED",ISERROR(MATCH(UPPER(TRIM(CLEAN(SUBSTITUTE(J76,CHAR(160)," ")))),Start!$H$6:$H$22,0))),"","Conclusion/evidence missing; ")&amp;IF(AND(LEN(UPPER(TRIM(CLEAN(SUBSTITUTE(K76,CHAR(160)," ")))))&gt;0,LEFT(UPPER(TRIM(K76)),10)&lt;&gt;"UNRESOLVED",ISERROR(MATCH(UPPER(TRIM(CLEAN(SUBSTITUTE(K76,CHAR(160)," ")))),Start!$H$6:$H$22,0))),"","Reviewer/date missing; ")&amp;"")),"Invalid status; use a listed value")</f>
        <v>Applicability unresolved; assign an owner and next action</v>
      </c>
    </row>
    <row r="77" ht="70" customHeight="1">
      <c r="A77" s="56" t="str">
        <v>PSC-1200.3(a)(14)</v>
      </c>
      <c r="B77" s="56" t="str">
        <v>PSC</v>
      </c>
      <c r="C77" s="61" t="str">
        <v>P01 | 1200.3(a)(14)</v>
      </c>
      <c r="D77" s="61"/>
      <c r="E77" s="61" t="str">
        <v>Unresolved</v>
      </c>
      <c r="F77" s="61"/>
      <c r="G77" s="61" t="inlineStr">
        <is>
          <t xml:space="preserve">General 180 day transition; verify exact provision and Q01/Q10</t>
        </is>
      </c>
      <c r="H77" s="61" t="inlineStr">
        <is>
          <t xml:space="preserve">Candidate duty; applicability unresolved. Obtain exact required method and evidence from the controlling text. Context and definition rows explain control requirements.</t>
        </is>
      </c>
      <c r="I77" s="61" t="str">
        <v>P02</v>
      </c>
      <c r="J77" s="61"/>
      <c r="K77" s="61"/>
      <c r="L77" s="61" t="str">
        <v>Confirm entity/system coverage, obtain the current controlling instrument and map every applicable part before conclusions.</v>
      </c>
      <c r="M77" s="63" t="str">
        <f>IF(OR(EXACT(E77,"Unresolved"),EXACT(E77,"Applicable"),EXACT(E77,"Excluded with basis"),EXACT(E77,"Context only")),IF(E77="Unresolved","Applicability unresolved; assign an owner and next action",IF(LEN(IF(AND(LEN(UPPER(TRIM(CLEAN(SUBSTITUTE(C77,CHAR(160)," ")))))&gt;0,LEFT(UPPER(TRIM(C77)),10)&lt;&gt;"UNRESOLVED",ISERROR(MATCH(UPPER(TRIM(CLEAN(SUBSTITUTE(C77,CHAR(160)," ")))),Start!$H$6:$H$22,0))),"","Exact clause/version missing; ")&amp;IF(AND(LEN(UPPER(TRIM(CLEAN(SUBSTITUTE(D77,CHAR(160)," ")))))&gt;0,LEFT(UPPER(TRIM(D77)),10)&lt;&gt;"UNRESOLVED",ISERROR(MATCH(UPPER(TRIM(CLEAN(SUBSTITUTE(D77,CHAR(160)," ")))),Start!$H$6:$H$22,0))),"","Entity/system/period missing; ")&amp;IF(AND(LEN(UPPER(TRIM(CLEAN(SUBSTITUTE(F77,CHAR(160)," ")))))&gt;0,LEFT(UPPER(TRIM(F77)),10)&lt;&gt;"UNRESOLVED",ISERROR(MATCH(UPPER(TRIM(CLEAN(SUBSTITUTE(F77,CHAR(160)," ")))),Start!$H$6:$H$22,0))),"","Decision evidence/basis missing; ")&amp;IF(AND(LEN(UPPER(TRIM(CLEAN(SUBSTITUTE(G77,CHAR(160)," ")))))&gt;0,LEFT(UPPER(TRIM(G77)),10)&lt;&gt;"UNRESOLVED",ISERROR(MATCH(UPPER(TRIM(CLEAN(SUBSTITUTE(G77,CHAR(160)," ")))),Start!$H$6:$H$22,0))),"","Date/transition basis missing; ")&amp;IF(AND(LEN(UPPER(TRIM(CLEAN(SUBSTITUTE(H77,CHAR(160)," ")))))&gt;0,LEFT(UPPER(TRIM(H77)),10)&lt;&gt;"UNRESOLVED",ISERROR(MATCH(UPPER(TRIM(CLEAN(SUBSTITUTE(H77,CHAR(160)," ")))),Start!$H$6:$H$22,0))),"","Method/evidence basis missing; ")&amp;IF(AND(LEN(UPPER(TRIM(CLEAN(SUBSTITUTE(I77,CHAR(160)," ")))))&gt;0,LEFT(UPPER(TRIM(I77)),10)&lt;&gt;"UNRESOLVED",ISERROR(MATCH(UPPER(TRIM(CLEAN(SUBSTITUTE(I77,CHAR(160)," ")))),Start!$H$6:$H$22,0))),"","Mapping or justified exclusion missing; ")&amp;IF(AND(LEN(UPPER(TRIM(CLEAN(SUBSTITUTE(J77,CHAR(160)," ")))))&gt;0,LEFT(UPPER(TRIM(J77)),10)&lt;&gt;"UNRESOLVED",ISERROR(MATCH(UPPER(TRIM(CLEAN(SUBSTITUTE(J77,CHAR(160)," ")))),Start!$H$6:$H$22,0))),"","Conclusion/evidence missing; ")&amp;IF(AND(LEN(UPPER(TRIM(CLEAN(SUBSTITUTE(K77,CHAR(160)," ")))))&gt;0,LEFT(UPPER(TRIM(K77)),10)&lt;&gt;"UNRESOLVED",ISERROR(MATCH(UPPER(TRIM(CLEAN(SUBSTITUTE(K77,CHAR(160)," ")))),Start!$H$6:$H$22,0))),"","Reviewer/date missing; ")&amp;"")=0,"Documentation recorded; review required",IF(AND(LEN(UPPER(TRIM(CLEAN(SUBSTITUTE(C77,CHAR(160)," ")))))&gt;0,LEFT(UPPER(TRIM(C77)),10)&lt;&gt;"UNRESOLVED",ISERROR(MATCH(UPPER(TRIM(CLEAN(SUBSTITUTE(C77,CHAR(160)," ")))),Start!$H$6:$H$22,0))),"","Exact clause/version missing; ")&amp;IF(AND(LEN(UPPER(TRIM(CLEAN(SUBSTITUTE(D77,CHAR(160)," ")))))&gt;0,LEFT(UPPER(TRIM(D77)),10)&lt;&gt;"UNRESOLVED",ISERROR(MATCH(UPPER(TRIM(CLEAN(SUBSTITUTE(D77,CHAR(160)," ")))),Start!$H$6:$H$22,0))),"","Entity/system/period missing; ")&amp;IF(AND(LEN(UPPER(TRIM(CLEAN(SUBSTITUTE(F77,CHAR(160)," ")))))&gt;0,LEFT(UPPER(TRIM(F77)),10)&lt;&gt;"UNRESOLVED",ISERROR(MATCH(UPPER(TRIM(CLEAN(SUBSTITUTE(F77,CHAR(160)," ")))),Start!$H$6:$H$22,0))),"","Decision evidence/basis missing; ")&amp;IF(AND(LEN(UPPER(TRIM(CLEAN(SUBSTITUTE(G77,CHAR(160)," ")))))&gt;0,LEFT(UPPER(TRIM(G77)),10)&lt;&gt;"UNRESOLVED",ISERROR(MATCH(UPPER(TRIM(CLEAN(SUBSTITUTE(G77,CHAR(160)," ")))),Start!$H$6:$H$22,0))),"","Date/transition basis missing; ")&amp;IF(AND(LEN(UPPER(TRIM(CLEAN(SUBSTITUTE(H77,CHAR(160)," ")))))&gt;0,LEFT(UPPER(TRIM(H77)),10)&lt;&gt;"UNRESOLVED",ISERROR(MATCH(UPPER(TRIM(CLEAN(SUBSTITUTE(H77,CHAR(160)," ")))),Start!$H$6:$H$22,0))),"","Method/evidence basis missing; ")&amp;IF(AND(LEN(UPPER(TRIM(CLEAN(SUBSTITUTE(I77,CHAR(160)," ")))))&gt;0,LEFT(UPPER(TRIM(I77)),10)&lt;&gt;"UNRESOLVED",ISERROR(MATCH(UPPER(TRIM(CLEAN(SUBSTITUTE(I77,CHAR(160)," ")))),Start!$H$6:$H$22,0))),"","Mapping or justified exclusion missing; ")&amp;IF(AND(LEN(UPPER(TRIM(CLEAN(SUBSTITUTE(J77,CHAR(160)," ")))))&gt;0,LEFT(UPPER(TRIM(J77)),10)&lt;&gt;"UNRESOLVED",ISERROR(MATCH(UPPER(TRIM(CLEAN(SUBSTITUTE(J77,CHAR(160)," ")))),Start!$H$6:$H$22,0))),"","Conclusion/evidence missing; ")&amp;IF(AND(LEN(UPPER(TRIM(CLEAN(SUBSTITUTE(K77,CHAR(160)," ")))))&gt;0,LEFT(UPPER(TRIM(K77)),10)&lt;&gt;"UNRESOLVED",ISERROR(MATCH(UPPER(TRIM(CLEAN(SUBSTITUTE(K77,CHAR(160)," ")))),Start!$H$6:$H$22,0))),"","Reviewer/date missing; ")&amp;"")),"Invalid status; use a listed value")</f>
        <v>Applicability unresolved; assign an owner and next action</v>
      </c>
    </row>
    <row r="78" ht="70" customHeight="1">
      <c r="A78" s="58" t="str">
        <v>PSC-1200.3(a)(16)</v>
      </c>
      <c r="B78" s="58" t="str">
        <v>PSC</v>
      </c>
      <c r="C78" s="61" t="str">
        <v>P01 | 1200.3(a)(16)</v>
      </c>
      <c r="D78" s="61"/>
      <c r="E78" s="61" t="str">
        <v>Unresolved</v>
      </c>
      <c r="F78" s="61"/>
      <c r="G78" s="61" t="inlineStr">
        <is>
          <t xml:space="preserve">General 180 day transition; verify exact provision and Q01/Q10</t>
        </is>
      </c>
      <c r="H78" s="61" t="inlineStr">
        <is>
          <t xml:space="preserve">Candidate duty; applicability unresolved. Obtain exact required method and evidence from the controlling text. Context and definition rows explain control requirements.</t>
        </is>
      </c>
      <c r="I78" s="61" t="str">
        <v>P02</v>
      </c>
      <c r="J78" s="61"/>
      <c r="K78" s="61"/>
      <c r="L78" s="61" t="str">
        <v>Confirm entity/system coverage, obtain the current controlling instrument and map every applicable part before conclusions.</v>
      </c>
      <c r="M78" s="63" t="str">
        <f>IF(OR(EXACT(E78,"Unresolved"),EXACT(E78,"Applicable"),EXACT(E78,"Excluded with basis"),EXACT(E78,"Context only")),IF(E78="Unresolved","Applicability unresolved; assign an owner and next action",IF(LEN(IF(AND(LEN(UPPER(TRIM(CLEAN(SUBSTITUTE(C78,CHAR(160)," ")))))&gt;0,LEFT(UPPER(TRIM(C78)),10)&lt;&gt;"UNRESOLVED",ISERROR(MATCH(UPPER(TRIM(CLEAN(SUBSTITUTE(C78,CHAR(160)," ")))),Start!$H$6:$H$22,0))),"","Exact clause/version missing; ")&amp;IF(AND(LEN(UPPER(TRIM(CLEAN(SUBSTITUTE(D78,CHAR(160)," ")))))&gt;0,LEFT(UPPER(TRIM(D78)),10)&lt;&gt;"UNRESOLVED",ISERROR(MATCH(UPPER(TRIM(CLEAN(SUBSTITUTE(D78,CHAR(160)," ")))),Start!$H$6:$H$22,0))),"","Entity/system/period missing; ")&amp;IF(AND(LEN(UPPER(TRIM(CLEAN(SUBSTITUTE(F78,CHAR(160)," ")))))&gt;0,LEFT(UPPER(TRIM(F78)),10)&lt;&gt;"UNRESOLVED",ISERROR(MATCH(UPPER(TRIM(CLEAN(SUBSTITUTE(F78,CHAR(160)," ")))),Start!$H$6:$H$22,0))),"","Decision evidence/basis missing; ")&amp;IF(AND(LEN(UPPER(TRIM(CLEAN(SUBSTITUTE(G78,CHAR(160)," ")))))&gt;0,LEFT(UPPER(TRIM(G78)),10)&lt;&gt;"UNRESOLVED",ISERROR(MATCH(UPPER(TRIM(CLEAN(SUBSTITUTE(G78,CHAR(160)," ")))),Start!$H$6:$H$22,0))),"","Date/transition basis missing; ")&amp;IF(AND(LEN(UPPER(TRIM(CLEAN(SUBSTITUTE(H78,CHAR(160)," ")))))&gt;0,LEFT(UPPER(TRIM(H78)),10)&lt;&gt;"UNRESOLVED",ISERROR(MATCH(UPPER(TRIM(CLEAN(SUBSTITUTE(H78,CHAR(160)," ")))),Start!$H$6:$H$22,0))),"","Method/evidence basis missing; ")&amp;IF(AND(LEN(UPPER(TRIM(CLEAN(SUBSTITUTE(I78,CHAR(160)," ")))))&gt;0,LEFT(UPPER(TRIM(I78)),10)&lt;&gt;"UNRESOLVED",ISERROR(MATCH(UPPER(TRIM(CLEAN(SUBSTITUTE(I78,CHAR(160)," ")))),Start!$H$6:$H$22,0))),"","Mapping or justified exclusion missing; ")&amp;IF(AND(LEN(UPPER(TRIM(CLEAN(SUBSTITUTE(J78,CHAR(160)," ")))))&gt;0,LEFT(UPPER(TRIM(J78)),10)&lt;&gt;"UNRESOLVED",ISERROR(MATCH(UPPER(TRIM(CLEAN(SUBSTITUTE(J78,CHAR(160)," ")))),Start!$H$6:$H$22,0))),"","Conclusion/evidence missing; ")&amp;IF(AND(LEN(UPPER(TRIM(CLEAN(SUBSTITUTE(K78,CHAR(160)," ")))))&gt;0,LEFT(UPPER(TRIM(K78)),10)&lt;&gt;"UNRESOLVED",ISERROR(MATCH(UPPER(TRIM(CLEAN(SUBSTITUTE(K78,CHAR(160)," ")))),Start!$H$6:$H$22,0))),"","Reviewer/date missing; ")&amp;"")=0,"Documentation recorded; review required",IF(AND(LEN(UPPER(TRIM(CLEAN(SUBSTITUTE(C78,CHAR(160)," ")))))&gt;0,LEFT(UPPER(TRIM(C78)),10)&lt;&gt;"UNRESOLVED",ISERROR(MATCH(UPPER(TRIM(CLEAN(SUBSTITUTE(C78,CHAR(160)," ")))),Start!$H$6:$H$22,0))),"","Exact clause/version missing; ")&amp;IF(AND(LEN(UPPER(TRIM(CLEAN(SUBSTITUTE(D78,CHAR(160)," ")))))&gt;0,LEFT(UPPER(TRIM(D78)),10)&lt;&gt;"UNRESOLVED",ISERROR(MATCH(UPPER(TRIM(CLEAN(SUBSTITUTE(D78,CHAR(160)," ")))),Start!$H$6:$H$22,0))),"","Entity/system/period missing; ")&amp;IF(AND(LEN(UPPER(TRIM(CLEAN(SUBSTITUTE(F78,CHAR(160)," ")))))&gt;0,LEFT(UPPER(TRIM(F78)),10)&lt;&gt;"UNRESOLVED",ISERROR(MATCH(UPPER(TRIM(CLEAN(SUBSTITUTE(F78,CHAR(160)," ")))),Start!$H$6:$H$22,0))),"","Decision evidence/basis missing; ")&amp;IF(AND(LEN(UPPER(TRIM(CLEAN(SUBSTITUTE(G78,CHAR(160)," ")))))&gt;0,LEFT(UPPER(TRIM(G78)),10)&lt;&gt;"UNRESOLVED",ISERROR(MATCH(UPPER(TRIM(CLEAN(SUBSTITUTE(G78,CHAR(160)," ")))),Start!$H$6:$H$22,0))),"","Date/transition basis missing; ")&amp;IF(AND(LEN(UPPER(TRIM(CLEAN(SUBSTITUTE(H78,CHAR(160)," ")))))&gt;0,LEFT(UPPER(TRIM(H78)),10)&lt;&gt;"UNRESOLVED",ISERROR(MATCH(UPPER(TRIM(CLEAN(SUBSTITUTE(H78,CHAR(160)," ")))),Start!$H$6:$H$22,0))),"","Method/evidence basis missing; ")&amp;IF(AND(LEN(UPPER(TRIM(CLEAN(SUBSTITUTE(I78,CHAR(160)," ")))))&gt;0,LEFT(UPPER(TRIM(I78)),10)&lt;&gt;"UNRESOLVED",ISERROR(MATCH(UPPER(TRIM(CLEAN(SUBSTITUTE(I78,CHAR(160)," ")))),Start!$H$6:$H$22,0))),"","Mapping or justified exclusion missing; ")&amp;IF(AND(LEN(UPPER(TRIM(CLEAN(SUBSTITUTE(J78,CHAR(160)," ")))))&gt;0,LEFT(UPPER(TRIM(J78)),10)&lt;&gt;"UNRESOLVED",ISERROR(MATCH(UPPER(TRIM(CLEAN(SUBSTITUTE(J78,CHAR(160)," ")))),Start!$H$6:$H$22,0))),"","Conclusion/evidence missing; ")&amp;IF(AND(LEN(UPPER(TRIM(CLEAN(SUBSTITUTE(K78,CHAR(160)," ")))))&gt;0,LEFT(UPPER(TRIM(K78)),10)&lt;&gt;"UNRESOLVED",ISERROR(MATCH(UPPER(TRIM(CLEAN(SUBSTITUTE(K78,CHAR(160)," ")))),Start!$H$6:$H$22,0))),"","Reviewer/date missing; ")&amp;"")),"Invalid status; use a listed value")</f>
        <v>Applicability unresolved; assign an owner and next action</v>
      </c>
    </row>
    <row r="79" ht="70" customHeight="1">
      <c r="A79" s="56" t="str">
        <v>PSC-1200.3(a)(17)</v>
      </c>
      <c r="B79" s="56" t="str">
        <v>PSC</v>
      </c>
      <c r="C79" s="61" t="str">
        <v>P01 | 1200.3(a)(17)</v>
      </c>
      <c r="D79" s="61"/>
      <c r="E79" s="61" t="str">
        <v>Unresolved</v>
      </c>
      <c r="F79" s="61"/>
      <c r="G79" s="61" t="inlineStr">
        <is>
          <t xml:space="preserve">General 180 day transition; verify exact provision and Q01/Q10</t>
        </is>
      </c>
      <c r="H79" s="61" t="inlineStr">
        <is>
          <t xml:space="preserve">Candidate duty; applicability unresolved. Obtain exact required method and evidence from the controlling text. Context and definition rows explain control requirements.</t>
        </is>
      </c>
      <c r="I79" s="61" t="str">
        <v>P02</v>
      </c>
      <c r="J79" s="61"/>
      <c r="K79" s="61"/>
      <c r="L79" s="61" t="str">
        <v>Confirm entity/system coverage, obtain the current controlling instrument and map every applicable part before conclusions.</v>
      </c>
      <c r="M79" s="63" t="str">
        <f>IF(OR(EXACT(E79,"Unresolved"),EXACT(E79,"Applicable"),EXACT(E79,"Excluded with basis"),EXACT(E79,"Context only")),IF(E79="Unresolved","Applicability unresolved; assign an owner and next action",IF(LEN(IF(AND(LEN(UPPER(TRIM(CLEAN(SUBSTITUTE(C79,CHAR(160)," ")))))&gt;0,LEFT(UPPER(TRIM(C79)),10)&lt;&gt;"UNRESOLVED",ISERROR(MATCH(UPPER(TRIM(CLEAN(SUBSTITUTE(C79,CHAR(160)," ")))),Start!$H$6:$H$22,0))),"","Exact clause/version missing; ")&amp;IF(AND(LEN(UPPER(TRIM(CLEAN(SUBSTITUTE(D79,CHAR(160)," ")))))&gt;0,LEFT(UPPER(TRIM(D79)),10)&lt;&gt;"UNRESOLVED",ISERROR(MATCH(UPPER(TRIM(CLEAN(SUBSTITUTE(D79,CHAR(160)," ")))),Start!$H$6:$H$22,0))),"","Entity/system/period missing; ")&amp;IF(AND(LEN(UPPER(TRIM(CLEAN(SUBSTITUTE(F79,CHAR(160)," ")))))&gt;0,LEFT(UPPER(TRIM(F79)),10)&lt;&gt;"UNRESOLVED",ISERROR(MATCH(UPPER(TRIM(CLEAN(SUBSTITUTE(F79,CHAR(160)," ")))),Start!$H$6:$H$22,0))),"","Decision evidence/basis missing; ")&amp;IF(AND(LEN(UPPER(TRIM(CLEAN(SUBSTITUTE(G79,CHAR(160)," ")))))&gt;0,LEFT(UPPER(TRIM(G79)),10)&lt;&gt;"UNRESOLVED",ISERROR(MATCH(UPPER(TRIM(CLEAN(SUBSTITUTE(G79,CHAR(160)," ")))),Start!$H$6:$H$22,0))),"","Date/transition basis missing; ")&amp;IF(AND(LEN(UPPER(TRIM(CLEAN(SUBSTITUTE(H79,CHAR(160)," ")))))&gt;0,LEFT(UPPER(TRIM(H79)),10)&lt;&gt;"UNRESOLVED",ISERROR(MATCH(UPPER(TRIM(CLEAN(SUBSTITUTE(H79,CHAR(160)," ")))),Start!$H$6:$H$22,0))),"","Method/evidence basis missing; ")&amp;IF(AND(LEN(UPPER(TRIM(CLEAN(SUBSTITUTE(I79,CHAR(160)," ")))))&gt;0,LEFT(UPPER(TRIM(I79)),10)&lt;&gt;"UNRESOLVED",ISERROR(MATCH(UPPER(TRIM(CLEAN(SUBSTITUTE(I79,CHAR(160)," ")))),Start!$H$6:$H$22,0))),"","Mapping or justified exclusion missing; ")&amp;IF(AND(LEN(UPPER(TRIM(CLEAN(SUBSTITUTE(J79,CHAR(160)," ")))))&gt;0,LEFT(UPPER(TRIM(J79)),10)&lt;&gt;"UNRESOLVED",ISERROR(MATCH(UPPER(TRIM(CLEAN(SUBSTITUTE(J79,CHAR(160)," ")))),Start!$H$6:$H$22,0))),"","Conclusion/evidence missing; ")&amp;IF(AND(LEN(UPPER(TRIM(CLEAN(SUBSTITUTE(K79,CHAR(160)," ")))))&gt;0,LEFT(UPPER(TRIM(K79)),10)&lt;&gt;"UNRESOLVED",ISERROR(MATCH(UPPER(TRIM(CLEAN(SUBSTITUTE(K79,CHAR(160)," ")))),Start!$H$6:$H$22,0))),"","Reviewer/date missing; ")&amp;"")=0,"Documentation recorded; review required",IF(AND(LEN(UPPER(TRIM(CLEAN(SUBSTITUTE(C79,CHAR(160)," ")))))&gt;0,LEFT(UPPER(TRIM(C79)),10)&lt;&gt;"UNRESOLVED",ISERROR(MATCH(UPPER(TRIM(CLEAN(SUBSTITUTE(C79,CHAR(160)," ")))),Start!$H$6:$H$22,0))),"","Exact clause/version missing; ")&amp;IF(AND(LEN(UPPER(TRIM(CLEAN(SUBSTITUTE(D79,CHAR(160)," ")))))&gt;0,LEFT(UPPER(TRIM(D79)),10)&lt;&gt;"UNRESOLVED",ISERROR(MATCH(UPPER(TRIM(CLEAN(SUBSTITUTE(D79,CHAR(160)," ")))),Start!$H$6:$H$22,0))),"","Entity/system/period missing; ")&amp;IF(AND(LEN(UPPER(TRIM(CLEAN(SUBSTITUTE(F79,CHAR(160)," ")))))&gt;0,LEFT(UPPER(TRIM(F79)),10)&lt;&gt;"UNRESOLVED",ISERROR(MATCH(UPPER(TRIM(CLEAN(SUBSTITUTE(F79,CHAR(160)," ")))),Start!$H$6:$H$22,0))),"","Decision evidence/basis missing; ")&amp;IF(AND(LEN(UPPER(TRIM(CLEAN(SUBSTITUTE(G79,CHAR(160)," ")))))&gt;0,LEFT(UPPER(TRIM(G79)),10)&lt;&gt;"UNRESOLVED",ISERROR(MATCH(UPPER(TRIM(CLEAN(SUBSTITUTE(G79,CHAR(160)," ")))),Start!$H$6:$H$22,0))),"","Date/transition basis missing; ")&amp;IF(AND(LEN(UPPER(TRIM(CLEAN(SUBSTITUTE(H79,CHAR(160)," ")))))&gt;0,LEFT(UPPER(TRIM(H79)),10)&lt;&gt;"UNRESOLVED",ISERROR(MATCH(UPPER(TRIM(CLEAN(SUBSTITUTE(H79,CHAR(160)," ")))),Start!$H$6:$H$22,0))),"","Method/evidence basis missing; ")&amp;IF(AND(LEN(UPPER(TRIM(CLEAN(SUBSTITUTE(I79,CHAR(160)," ")))))&gt;0,LEFT(UPPER(TRIM(I79)),10)&lt;&gt;"UNRESOLVED",ISERROR(MATCH(UPPER(TRIM(CLEAN(SUBSTITUTE(I79,CHAR(160)," ")))),Start!$H$6:$H$22,0))),"","Mapping or justified exclusion missing; ")&amp;IF(AND(LEN(UPPER(TRIM(CLEAN(SUBSTITUTE(J79,CHAR(160)," ")))))&gt;0,LEFT(UPPER(TRIM(J79)),10)&lt;&gt;"UNRESOLVED",ISERROR(MATCH(UPPER(TRIM(CLEAN(SUBSTITUTE(J79,CHAR(160)," ")))),Start!$H$6:$H$22,0))),"","Conclusion/evidence missing; ")&amp;IF(AND(LEN(UPPER(TRIM(CLEAN(SUBSTITUTE(K79,CHAR(160)," ")))))&gt;0,LEFT(UPPER(TRIM(K79)),10)&lt;&gt;"UNRESOLVED",ISERROR(MATCH(UPPER(TRIM(CLEAN(SUBSTITUTE(K79,CHAR(160)," ")))),Start!$H$6:$H$22,0))),"","Reviewer/date missing; ")&amp;"")),"Invalid status; use a listed value")</f>
        <v>Applicability unresolved; assign an owner and next action</v>
      </c>
    </row>
    <row r="80" ht="70" customHeight="1">
      <c r="A80" s="58" t="str">
        <v>PSC-1200.3(b)</v>
      </c>
      <c r="B80" s="58" t="str">
        <v>PSC</v>
      </c>
      <c r="C80" s="61" t="str">
        <v>P01 | 1200.3(b)</v>
      </c>
      <c r="D80" s="61"/>
      <c r="E80" s="61" t="str">
        <v>Unresolved</v>
      </c>
      <c r="F80" s="61"/>
      <c r="G80" s="61" t="inlineStr">
        <is>
          <t xml:space="preserve">General 180 day transition; verify exact provision and Q01/Q10</t>
        </is>
      </c>
      <c r="H80" s="61" t="inlineStr">
        <is>
          <t xml:space="preserve">Candidate duty; applicability unresolved. Obtain exact required method and evidence from the controlling text. Context and definition rows explain control requirements.</t>
        </is>
      </c>
      <c r="I80" s="61" t="str">
        <v>P02</v>
      </c>
      <c r="J80" s="61"/>
      <c r="K80" s="61"/>
      <c r="L80" s="61" t="str">
        <v>Confirm entity/system coverage, obtain the current controlling instrument and map every applicable part before conclusions.</v>
      </c>
      <c r="M80" s="63" t="str">
        <f>IF(OR(EXACT(E80,"Unresolved"),EXACT(E80,"Applicable"),EXACT(E80,"Excluded with basis"),EXACT(E80,"Context only")),IF(E80="Unresolved","Applicability unresolved; assign an owner and next action",IF(LEN(IF(AND(LEN(UPPER(TRIM(CLEAN(SUBSTITUTE(C80,CHAR(160)," ")))))&gt;0,LEFT(UPPER(TRIM(C80)),10)&lt;&gt;"UNRESOLVED",ISERROR(MATCH(UPPER(TRIM(CLEAN(SUBSTITUTE(C80,CHAR(160)," ")))),Start!$H$6:$H$22,0))),"","Exact clause/version missing; ")&amp;IF(AND(LEN(UPPER(TRIM(CLEAN(SUBSTITUTE(D80,CHAR(160)," ")))))&gt;0,LEFT(UPPER(TRIM(D80)),10)&lt;&gt;"UNRESOLVED",ISERROR(MATCH(UPPER(TRIM(CLEAN(SUBSTITUTE(D80,CHAR(160)," ")))),Start!$H$6:$H$22,0))),"","Entity/system/period missing; ")&amp;IF(AND(LEN(UPPER(TRIM(CLEAN(SUBSTITUTE(F80,CHAR(160)," ")))))&gt;0,LEFT(UPPER(TRIM(F80)),10)&lt;&gt;"UNRESOLVED",ISERROR(MATCH(UPPER(TRIM(CLEAN(SUBSTITUTE(F80,CHAR(160)," ")))),Start!$H$6:$H$22,0))),"","Decision evidence/basis missing; ")&amp;IF(AND(LEN(UPPER(TRIM(CLEAN(SUBSTITUTE(G80,CHAR(160)," ")))))&gt;0,LEFT(UPPER(TRIM(G80)),10)&lt;&gt;"UNRESOLVED",ISERROR(MATCH(UPPER(TRIM(CLEAN(SUBSTITUTE(G80,CHAR(160)," ")))),Start!$H$6:$H$22,0))),"","Date/transition basis missing; ")&amp;IF(AND(LEN(UPPER(TRIM(CLEAN(SUBSTITUTE(H80,CHAR(160)," ")))))&gt;0,LEFT(UPPER(TRIM(H80)),10)&lt;&gt;"UNRESOLVED",ISERROR(MATCH(UPPER(TRIM(CLEAN(SUBSTITUTE(H80,CHAR(160)," ")))),Start!$H$6:$H$22,0))),"","Method/evidence basis missing; ")&amp;IF(AND(LEN(UPPER(TRIM(CLEAN(SUBSTITUTE(I80,CHAR(160)," ")))))&gt;0,LEFT(UPPER(TRIM(I80)),10)&lt;&gt;"UNRESOLVED",ISERROR(MATCH(UPPER(TRIM(CLEAN(SUBSTITUTE(I80,CHAR(160)," ")))),Start!$H$6:$H$22,0))),"","Mapping or justified exclusion missing; ")&amp;IF(AND(LEN(UPPER(TRIM(CLEAN(SUBSTITUTE(J80,CHAR(160)," ")))))&gt;0,LEFT(UPPER(TRIM(J80)),10)&lt;&gt;"UNRESOLVED",ISERROR(MATCH(UPPER(TRIM(CLEAN(SUBSTITUTE(J80,CHAR(160)," ")))),Start!$H$6:$H$22,0))),"","Conclusion/evidence missing; ")&amp;IF(AND(LEN(UPPER(TRIM(CLEAN(SUBSTITUTE(K80,CHAR(160)," ")))))&gt;0,LEFT(UPPER(TRIM(K80)),10)&lt;&gt;"UNRESOLVED",ISERROR(MATCH(UPPER(TRIM(CLEAN(SUBSTITUTE(K80,CHAR(160)," ")))),Start!$H$6:$H$22,0))),"","Reviewer/date missing; ")&amp;"")=0,"Documentation recorded; review required",IF(AND(LEN(UPPER(TRIM(CLEAN(SUBSTITUTE(C80,CHAR(160)," ")))))&gt;0,LEFT(UPPER(TRIM(C80)),10)&lt;&gt;"UNRESOLVED",ISERROR(MATCH(UPPER(TRIM(CLEAN(SUBSTITUTE(C80,CHAR(160)," ")))),Start!$H$6:$H$22,0))),"","Exact clause/version missing; ")&amp;IF(AND(LEN(UPPER(TRIM(CLEAN(SUBSTITUTE(D80,CHAR(160)," ")))))&gt;0,LEFT(UPPER(TRIM(D80)),10)&lt;&gt;"UNRESOLVED",ISERROR(MATCH(UPPER(TRIM(CLEAN(SUBSTITUTE(D80,CHAR(160)," ")))),Start!$H$6:$H$22,0))),"","Entity/system/period missing; ")&amp;IF(AND(LEN(UPPER(TRIM(CLEAN(SUBSTITUTE(F80,CHAR(160)," ")))))&gt;0,LEFT(UPPER(TRIM(F80)),10)&lt;&gt;"UNRESOLVED",ISERROR(MATCH(UPPER(TRIM(CLEAN(SUBSTITUTE(F80,CHAR(160)," ")))),Start!$H$6:$H$22,0))),"","Decision evidence/basis missing; ")&amp;IF(AND(LEN(UPPER(TRIM(CLEAN(SUBSTITUTE(G80,CHAR(160)," ")))))&gt;0,LEFT(UPPER(TRIM(G80)),10)&lt;&gt;"UNRESOLVED",ISERROR(MATCH(UPPER(TRIM(CLEAN(SUBSTITUTE(G80,CHAR(160)," ")))),Start!$H$6:$H$22,0))),"","Date/transition basis missing; ")&amp;IF(AND(LEN(UPPER(TRIM(CLEAN(SUBSTITUTE(H80,CHAR(160)," ")))))&gt;0,LEFT(UPPER(TRIM(H80)),10)&lt;&gt;"UNRESOLVED",ISERROR(MATCH(UPPER(TRIM(CLEAN(SUBSTITUTE(H80,CHAR(160)," ")))),Start!$H$6:$H$22,0))),"","Method/evidence basis missing; ")&amp;IF(AND(LEN(UPPER(TRIM(CLEAN(SUBSTITUTE(I80,CHAR(160)," ")))))&gt;0,LEFT(UPPER(TRIM(I80)),10)&lt;&gt;"UNRESOLVED",ISERROR(MATCH(UPPER(TRIM(CLEAN(SUBSTITUTE(I80,CHAR(160)," ")))),Start!$H$6:$H$22,0))),"","Mapping or justified exclusion missing; ")&amp;IF(AND(LEN(UPPER(TRIM(CLEAN(SUBSTITUTE(J80,CHAR(160)," ")))))&gt;0,LEFT(UPPER(TRIM(J80)),10)&lt;&gt;"UNRESOLVED",ISERROR(MATCH(UPPER(TRIM(CLEAN(SUBSTITUTE(J80,CHAR(160)," ")))),Start!$H$6:$H$22,0))),"","Conclusion/evidence missing; ")&amp;IF(AND(LEN(UPPER(TRIM(CLEAN(SUBSTITUTE(K80,CHAR(160)," ")))))&gt;0,LEFT(UPPER(TRIM(K80)),10)&lt;&gt;"UNRESOLVED",ISERROR(MATCH(UPPER(TRIM(CLEAN(SUBSTITUTE(K80,CHAR(160)," ")))),Start!$H$6:$H$22,0))),"","Reviewer/date missing; ")&amp;"")),"Invalid status; use a listed value")</f>
        <v>Applicability unresolved; assign an owner and next action</v>
      </c>
    </row>
    <row r="81" ht="70" customHeight="1">
      <c r="A81" s="56" t="str">
        <v>PSC-1200.4</v>
      </c>
      <c r="B81" s="56" t="str">
        <v>PSC</v>
      </c>
      <c r="C81" s="61" t="str">
        <v>P01 | 1200.4</v>
      </c>
      <c r="D81" s="61"/>
      <c r="E81" s="61" t="str">
        <v>Unresolved</v>
      </c>
      <c r="F81" s="61"/>
      <c r="G81" s="61" t="inlineStr">
        <is>
          <t xml:space="preserve">One year for 1200.4(b),.5,.9,.11,.12,.14(b); other subclauses differ</t>
        </is>
      </c>
      <c r="H81" s="61" t="inlineStr">
        <is>
          <t xml:space="preserve">Section heading/context. Obtain exact required method and evidence from the controlling text. Context and definition rows explain control requirements.</t>
        </is>
      </c>
      <c r="I81" s="61" t="str">
        <v>P01</v>
      </c>
      <c r="J81" s="61"/>
      <c r="K81" s="61"/>
      <c r="L81" s="61" t="str">
        <v>Confirm entity/system coverage, obtain the current controlling instrument and map every applicable part before conclusions.</v>
      </c>
      <c r="M81" s="63" t="str">
        <f>IF(OR(EXACT(E81,"Unresolved"),EXACT(E81,"Applicable"),EXACT(E81,"Excluded with basis"),EXACT(E81,"Context only")),IF(E81="Unresolved","Applicability unresolved; assign an owner and next action",IF(LEN(IF(AND(LEN(UPPER(TRIM(CLEAN(SUBSTITUTE(C81,CHAR(160)," ")))))&gt;0,LEFT(UPPER(TRIM(C81)),10)&lt;&gt;"UNRESOLVED",ISERROR(MATCH(UPPER(TRIM(CLEAN(SUBSTITUTE(C81,CHAR(160)," ")))),Start!$H$6:$H$22,0))),"","Exact clause/version missing; ")&amp;IF(AND(LEN(UPPER(TRIM(CLEAN(SUBSTITUTE(D81,CHAR(160)," ")))))&gt;0,LEFT(UPPER(TRIM(D81)),10)&lt;&gt;"UNRESOLVED",ISERROR(MATCH(UPPER(TRIM(CLEAN(SUBSTITUTE(D81,CHAR(160)," ")))),Start!$H$6:$H$22,0))),"","Entity/system/period missing; ")&amp;IF(AND(LEN(UPPER(TRIM(CLEAN(SUBSTITUTE(F81,CHAR(160)," ")))))&gt;0,LEFT(UPPER(TRIM(F81)),10)&lt;&gt;"UNRESOLVED",ISERROR(MATCH(UPPER(TRIM(CLEAN(SUBSTITUTE(F81,CHAR(160)," ")))),Start!$H$6:$H$22,0))),"","Decision evidence/basis missing; ")&amp;IF(AND(LEN(UPPER(TRIM(CLEAN(SUBSTITUTE(G81,CHAR(160)," ")))))&gt;0,LEFT(UPPER(TRIM(G81)),10)&lt;&gt;"UNRESOLVED",ISERROR(MATCH(UPPER(TRIM(CLEAN(SUBSTITUTE(G81,CHAR(160)," ")))),Start!$H$6:$H$22,0))),"","Date/transition basis missing; ")&amp;IF(AND(LEN(UPPER(TRIM(CLEAN(SUBSTITUTE(H81,CHAR(160)," ")))))&gt;0,LEFT(UPPER(TRIM(H81)),10)&lt;&gt;"UNRESOLVED",ISERROR(MATCH(UPPER(TRIM(CLEAN(SUBSTITUTE(H81,CHAR(160)," ")))),Start!$H$6:$H$22,0))),"","Method/evidence basis missing; ")&amp;IF(AND(LEN(UPPER(TRIM(CLEAN(SUBSTITUTE(I81,CHAR(160)," ")))))&gt;0,LEFT(UPPER(TRIM(I81)),10)&lt;&gt;"UNRESOLVED",ISERROR(MATCH(UPPER(TRIM(CLEAN(SUBSTITUTE(I81,CHAR(160)," ")))),Start!$H$6:$H$22,0))),"","Mapping or justified exclusion missing; ")&amp;IF(AND(LEN(UPPER(TRIM(CLEAN(SUBSTITUTE(J81,CHAR(160)," ")))))&gt;0,LEFT(UPPER(TRIM(J81)),10)&lt;&gt;"UNRESOLVED",ISERROR(MATCH(UPPER(TRIM(CLEAN(SUBSTITUTE(J81,CHAR(160)," ")))),Start!$H$6:$H$22,0))),"","Conclusion/evidence missing; ")&amp;IF(AND(LEN(UPPER(TRIM(CLEAN(SUBSTITUTE(K81,CHAR(160)," ")))))&gt;0,LEFT(UPPER(TRIM(K81)),10)&lt;&gt;"UNRESOLVED",ISERROR(MATCH(UPPER(TRIM(CLEAN(SUBSTITUTE(K81,CHAR(160)," ")))),Start!$H$6:$H$22,0))),"","Reviewer/date missing; ")&amp;"")=0,"Documentation recorded; review required",IF(AND(LEN(UPPER(TRIM(CLEAN(SUBSTITUTE(C81,CHAR(160)," ")))))&gt;0,LEFT(UPPER(TRIM(C81)),10)&lt;&gt;"UNRESOLVED",ISERROR(MATCH(UPPER(TRIM(CLEAN(SUBSTITUTE(C81,CHAR(160)," ")))),Start!$H$6:$H$22,0))),"","Exact clause/version missing; ")&amp;IF(AND(LEN(UPPER(TRIM(CLEAN(SUBSTITUTE(D81,CHAR(160)," ")))))&gt;0,LEFT(UPPER(TRIM(D81)),10)&lt;&gt;"UNRESOLVED",ISERROR(MATCH(UPPER(TRIM(CLEAN(SUBSTITUTE(D81,CHAR(160)," ")))),Start!$H$6:$H$22,0))),"","Entity/system/period missing; ")&amp;IF(AND(LEN(UPPER(TRIM(CLEAN(SUBSTITUTE(F81,CHAR(160)," ")))))&gt;0,LEFT(UPPER(TRIM(F81)),10)&lt;&gt;"UNRESOLVED",ISERROR(MATCH(UPPER(TRIM(CLEAN(SUBSTITUTE(F81,CHAR(160)," ")))),Start!$H$6:$H$22,0))),"","Decision evidence/basis missing; ")&amp;IF(AND(LEN(UPPER(TRIM(CLEAN(SUBSTITUTE(G81,CHAR(160)," ")))))&gt;0,LEFT(UPPER(TRIM(G81)),10)&lt;&gt;"UNRESOLVED",ISERROR(MATCH(UPPER(TRIM(CLEAN(SUBSTITUTE(G81,CHAR(160)," ")))),Start!$H$6:$H$22,0))),"","Date/transition basis missing; ")&amp;IF(AND(LEN(UPPER(TRIM(CLEAN(SUBSTITUTE(H81,CHAR(160)," ")))))&gt;0,LEFT(UPPER(TRIM(H81)),10)&lt;&gt;"UNRESOLVED",ISERROR(MATCH(UPPER(TRIM(CLEAN(SUBSTITUTE(H81,CHAR(160)," ")))),Start!$H$6:$H$22,0))),"","Method/evidence basis missing; ")&amp;IF(AND(LEN(UPPER(TRIM(CLEAN(SUBSTITUTE(I81,CHAR(160)," ")))))&gt;0,LEFT(UPPER(TRIM(I81)),10)&lt;&gt;"UNRESOLVED",ISERROR(MATCH(UPPER(TRIM(CLEAN(SUBSTITUTE(I81,CHAR(160)," ")))),Start!$H$6:$H$22,0))),"","Mapping or justified exclusion missing; ")&amp;IF(AND(LEN(UPPER(TRIM(CLEAN(SUBSTITUTE(J81,CHAR(160)," ")))))&gt;0,LEFT(UPPER(TRIM(J81)),10)&lt;&gt;"UNRESOLVED",ISERROR(MATCH(UPPER(TRIM(CLEAN(SUBSTITUTE(J81,CHAR(160)," ")))),Start!$H$6:$H$22,0))),"","Conclusion/evidence missing; ")&amp;IF(AND(LEN(UPPER(TRIM(CLEAN(SUBSTITUTE(K81,CHAR(160)," ")))))&gt;0,LEFT(UPPER(TRIM(K81)),10)&lt;&gt;"UNRESOLVED",ISERROR(MATCH(UPPER(TRIM(CLEAN(SUBSTITUTE(K81,CHAR(160)," ")))),Start!$H$6:$H$22,0))),"","Reviewer/date missing; ")&amp;"")),"Invalid status; use a listed value")</f>
        <v>Applicability unresolved; assign an owner and next action</v>
      </c>
    </row>
    <row r="82" ht="70" customHeight="1">
      <c r="A82" s="58" t="str">
        <v>PSC-1200.4(a)</v>
      </c>
      <c r="B82" s="58" t="str">
        <v>PSC</v>
      </c>
      <c r="C82" s="61" t="str">
        <v>P01 | 1200.4(a)</v>
      </c>
      <c r="D82" s="61"/>
      <c r="E82" s="61" t="str">
        <v>Unresolved</v>
      </c>
      <c r="F82" s="61"/>
      <c r="G82" s="61" t="inlineStr">
        <is>
          <t xml:space="preserve">One year for 1200.4(b),.5,.9,.11,.12,.14(b); other subclauses differ</t>
        </is>
      </c>
      <c r="H82" s="61" t="inlineStr">
        <is>
          <t xml:space="preserve">Candidate duty; applicability unresolved. Obtain exact required method and evidence from the controlling text. Context and definition rows explain control requirements.</t>
        </is>
      </c>
      <c r="I82" s="61" t="str">
        <v>P01</v>
      </c>
      <c r="J82" s="61"/>
      <c r="K82" s="61"/>
      <c r="L82" s="61" t="str">
        <v>Confirm entity/system coverage, obtain the current controlling instrument and map every applicable part before conclusions.</v>
      </c>
      <c r="M82" s="63" t="str">
        <f>IF(OR(EXACT(E82,"Unresolved"),EXACT(E82,"Applicable"),EXACT(E82,"Excluded with basis"),EXACT(E82,"Context only")),IF(E82="Unresolved","Applicability unresolved; assign an owner and next action",IF(LEN(IF(AND(LEN(UPPER(TRIM(CLEAN(SUBSTITUTE(C82,CHAR(160)," ")))))&gt;0,LEFT(UPPER(TRIM(C82)),10)&lt;&gt;"UNRESOLVED",ISERROR(MATCH(UPPER(TRIM(CLEAN(SUBSTITUTE(C82,CHAR(160)," ")))),Start!$H$6:$H$22,0))),"","Exact clause/version missing; ")&amp;IF(AND(LEN(UPPER(TRIM(CLEAN(SUBSTITUTE(D82,CHAR(160)," ")))))&gt;0,LEFT(UPPER(TRIM(D82)),10)&lt;&gt;"UNRESOLVED",ISERROR(MATCH(UPPER(TRIM(CLEAN(SUBSTITUTE(D82,CHAR(160)," ")))),Start!$H$6:$H$22,0))),"","Entity/system/period missing; ")&amp;IF(AND(LEN(UPPER(TRIM(CLEAN(SUBSTITUTE(F82,CHAR(160)," ")))))&gt;0,LEFT(UPPER(TRIM(F82)),10)&lt;&gt;"UNRESOLVED",ISERROR(MATCH(UPPER(TRIM(CLEAN(SUBSTITUTE(F82,CHAR(160)," ")))),Start!$H$6:$H$22,0))),"","Decision evidence/basis missing; ")&amp;IF(AND(LEN(UPPER(TRIM(CLEAN(SUBSTITUTE(G82,CHAR(160)," ")))))&gt;0,LEFT(UPPER(TRIM(G82)),10)&lt;&gt;"UNRESOLVED",ISERROR(MATCH(UPPER(TRIM(CLEAN(SUBSTITUTE(G82,CHAR(160)," ")))),Start!$H$6:$H$22,0))),"","Date/transition basis missing; ")&amp;IF(AND(LEN(UPPER(TRIM(CLEAN(SUBSTITUTE(H82,CHAR(160)," ")))))&gt;0,LEFT(UPPER(TRIM(H82)),10)&lt;&gt;"UNRESOLVED",ISERROR(MATCH(UPPER(TRIM(CLEAN(SUBSTITUTE(H82,CHAR(160)," ")))),Start!$H$6:$H$22,0))),"","Method/evidence basis missing; ")&amp;IF(AND(LEN(UPPER(TRIM(CLEAN(SUBSTITUTE(I82,CHAR(160)," ")))))&gt;0,LEFT(UPPER(TRIM(I82)),10)&lt;&gt;"UNRESOLVED",ISERROR(MATCH(UPPER(TRIM(CLEAN(SUBSTITUTE(I82,CHAR(160)," ")))),Start!$H$6:$H$22,0))),"","Mapping or justified exclusion missing; ")&amp;IF(AND(LEN(UPPER(TRIM(CLEAN(SUBSTITUTE(J82,CHAR(160)," ")))))&gt;0,LEFT(UPPER(TRIM(J82)),10)&lt;&gt;"UNRESOLVED",ISERROR(MATCH(UPPER(TRIM(CLEAN(SUBSTITUTE(J82,CHAR(160)," ")))),Start!$H$6:$H$22,0))),"","Conclusion/evidence missing; ")&amp;IF(AND(LEN(UPPER(TRIM(CLEAN(SUBSTITUTE(K82,CHAR(160)," ")))))&gt;0,LEFT(UPPER(TRIM(K82)),10)&lt;&gt;"UNRESOLVED",ISERROR(MATCH(UPPER(TRIM(CLEAN(SUBSTITUTE(K82,CHAR(160)," ")))),Start!$H$6:$H$22,0))),"","Reviewer/date missing; ")&amp;"")=0,"Documentation recorded; review required",IF(AND(LEN(UPPER(TRIM(CLEAN(SUBSTITUTE(C82,CHAR(160)," ")))))&gt;0,LEFT(UPPER(TRIM(C82)),10)&lt;&gt;"UNRESOLVED",ISERROR(MATCH(UPPER(TRIM(CLEAN(SUBSTITUTE(C82,CHAR(160)," ")))),Start!$H$6:$H$22,0))),"","Exact clause/version missing; ")&amp;IF(AND(LEN(UPPER(TRIM(CLEAN(SUBSTITUTE(D82,CHAR(160)," ")))))&gt;0,LEFT(UPPER(TRIM(D82)),10)&lt;&gt;"UNRESOLVED",ISERROR(MATCH(UPPER(TRIM(CLEAN(SUBSTITUTE(D82,CHAR(160)," ")))),Start!$H$6:$H$22,0))),"","Entity/system/period missing; ")&amp;IF(AND(LEN(UPPER(TRIM(CLEAN(SUBSTITUTE(F82,CHAR(160)," ")))))&gt;0,LEFT(UPPER(TRIM(F82)),10)&lt;&gt;"UNRESOLVED",ISERROR(MATCH(UPPER(TRIM(CLEAN(SUBSTITUTE(F82,CHAR(160)," ")))),Start!$H$6:$H$22,0))),"","Decision evidence/basis missing; ")&amp;IF(AND(LEN(UPPER(TRIM(CLEAN(SUBSTITUTE(G82,CHAR(160)," ")))))&gt;0,LEFT(UPPER(TRIM(G82)),10)&lt;&gt;"UNRESOLVED",ISERROR(MATCH(UPPER(TRIM(CLEAN(SUBSTITUTE(G82,CHAR(160)," ")))),Start!$H$6:$H$22,0))),"","Date/transition basis missing; ")&amp;IF(AND(LEN(UPPER(TRIM(CLEAN(SUBSTITUTE(H82,CHAR(160)," ")))))&gt;0,LEFT(UPPER(TRIM(H82)),10)&lt;&gt;"UNRESOLVED",ISERROR(MATCH(UPPER(TRIM(CLEAN(SUBSTITUTE(H82,CHAR(160)," ")))),Start!$H$6:$H$22,0))),"","Method/evidence basis missing; ")&amp;IF(AND(LEN(UPPER(TRIM(CLEAN(SUBSTITUTE(I82,CHAR(160)," ")))))&gt;0,LEFT(UPPER(TRIM(I82)),10)&lt;&gt;"UNRESOLVED",ISERROR(MATCH(UPPER(TRIM(CLEAN(SUBSTITUTE(I82,CHAR(160)," ")))),Start!$H$6:$H$22,0))),"","Mapping or justified exclusion missing; ")&amp;IF(AND(LEN(UPPER(TRIM(CLEAN(SUBSTITUTE(J82,CHAR(160)," ")))))&gt;0,LEFT(UPPER(TRIM(J82)),10)&lt;&gt;"UNRESOLVED",ISERROR(MATCH(UPPER(TRIM(CLEAN(SUBSTITUTE(J82,CHAR(160)," ")))),Start!$H$6:$H$22,0))),"","Conclusion/evidence missing; ")&amp;IF(AND(LEN(UPPER(TRIM(CLEAN(SUBSTITUTE(K82,CHAR(160)," ")))))&gt;0,LEFT(UPPER(TRIM(K82)),10)&lt;&gt;"UNRESOLVED",ISERROR(MATCH(UPPER(TRIM(CLEAN(SUBSTITUTE(K82,CHAR(160)," ")))),Start!$H$6:$H$22,0))),"","Reviewer/date missing; ")&amp;"")),"Invalid status; use a listed value")</f>
        <v>Applicability unresolved; assign an owner and next action</v>
      </c>
    </row>
    <row r="83" ht="70" customHeight="1">
      <c r="A83" s="56" t="str">
        <v>PSC-1200.4(a)(1)</v>
      </c>
      <c r="B83" s="56" t="str">
        <v>PSC</v>
      </c>
      <c r="C83" s="61" t="str">
        <v>P01 | 1200.4(a)(1)</v>
      </c>
      <c r="D83" s="61"/>
      <c r="E83" s="61" t="str">
        <v>Unresolved</v>
      </c>
      <c r="F83" s="61"/>
      <c r="G83" s="61" t="inlineStr">
        <is>
          <t xml:space="preserve">One year for 1200.4(b),.5,.9,.11,.12,.14(b); other subclauses differ</t>
        </is>
      </c>
      <c r="H83" s="61" t="inlineStr">
        <is>
          <t xml:space="preserve">Candidate duty; applicability unresolved. Obtain exact required method and evidence from the controlling text. Context and definition rows explain control requirements.</t>
        </is>
      </c>
      <c r="I83" s="61" t="str">
        <v>P01</v>
      </c>
      <c r="J83" s="61"/>
      <c r="K83" s="61"/>
      <c r="L83" s="61" t="str">
        <v>Confirm entity/system coverage, obtain the current controlling instrument and map every applicable part before conclusions.</v>
      </c>
      <c r="M83" s="63" t="str">
        <f>IF(OR(EXACT(E83,"Unresolved"),EXACT(E83,"Applicable"),EXACT(E83,"Excluded with basis"),EXACT(E83,"Context only")),IF(E83="Unresolved","Applicability unresolved; assign an owner and next action",IF(LEN(IF(AND(LEN(UPPER(TRIM(CLEAN(SUBSTITUTE(C83,CHAR(160)," ")))))&gt;0,LEFT(UPPER(TRIM(C83)),10)&lt;&gt;"UNRESOLVED",ISERROR(MATCH(UPPER(TRIM(CLEAN(SUBSTITUTE(C83,CHAR(160)," ")))),Start!$H$6:$H$22,0))),"","Exact clause/version missing; ")&amp;IF(AND(LEN(UPPER(TRIM(CLEAN(SUBSTITUTE(D83,CHAR(160)," ")))))&gt;0,LEFT(UPPER(TRIM(D83)),10)&lt;&gt;"UNRESOLVED",ISERROR(MATCH(UPPER(TRIM(CLEAN(SUBSTITUTE(D83,CHAR(160)," ")))),Start!$H$6:$H$22,0))),"","Entity/system/period missing; ")&amp;IF(AND(LEN(UPPER(TRIM(CLEAN(SUBSTITUTE(F83,CHAR(160)," ")))))&gt;0,LEFT(UPPER(TRIM(F83)),10)&lt;&gt;"UNRESOLVED",ISERROR(MATCH(UPPER(TRIM(CLEAN(SUBSTITUTE(F83,CHAR(160)," ")))),Start!$H$6:$H$22,0))),"","Decision evidence/basis missing; ")&amp;IF(AND(LEN(UPPER(TRIM(CLEAN(SUBSTITUTE(G83,CHAR(160)," ")))))&gt;0,LEFT(UPPER(TRIM(G83)),10)&lt;&gt;"UNRESOLVED",ISERROR(MATCH(UPPER(TRIM(CLEAN(SUBSTITUTE(G83,CHAR(160)," ")))),Start!$H$6:$H$22,0))),"","Date/transition basis missing; ")&amp;IF(AND(LEN(UPPER(TRIM(CLEAN(SUBSTITUTE(H83,CHAR(160)," ")))))&gt;0,LEFT(UPPER(TRIM(H83)),10)&lt;&gt;"UNRESOLVED",ISERROR(MATCH(UPPER(TRIM(CLEAN(SUBSTITUTE(H83,CHAR(160)," ")))),Start!$H$6:$H$22,0))),"","Method/evidence basis missing; ")&amp;IF(AND(LEN(UPPER(TRIM(CLEAN(SUBSTITUTE(I83,CHAR(160)," ")))))&gt;0,LEFT(UPPER(TRIM(I83)),10)&lt;&gt;"UNRESOLVED",ISERROR(MATCH(UPPER(TRIM(CLEAN(SUBSTITUTE(I83,CHAR(160)," ")))),Start!$H$6:$H$22,0))),"","Mapping or justified exclusion missing; ")&amp;IF(AND(LEN(UPPER(TRIM(CLEAN(SUBSTITUTE(J83,CHAR(160)," ")))))&gt;0,LEFT(UPPER(TRIM(J83)),10)&lt;&gt;"UNRESOLVED",ISERROR(MATCH(UPPER(TRIM(CLEAN(SUBSTITUTE(J83,CHAR(160)," ")))),Start!$H$6:$H$22,0))),"","Conclusion/evidence missing; ")&amp;IF(AND(LEN(UPPER(TRIM(CLEAN(SUBSTITUTE(K83,CHAR(160)," ")))))&gt;0,LEFT(UPPER(TRIM(K83)),10)&lt;&gt;"UNRESOLVED",ISERROR(MATCH(UPPER(TRIM(CLEAN(SUBSTITUTE(K83,CHAR(160)," ")))),Start!$H$6:$H$22,0))),"","Reviewer/date missing; ")&amp;"")=0,"Documentation recorded; review required",IF(AND(LEN(UPPER(TRIM(CLEAN(SUBSTITUTE(C83,CHAR(160)," ")))))&gt;0,LEFT(UPPER(TRIM(C83)),10)&lt;&gt;"UNRESOLVED",ISERROR(MATCH(UPPER(TRIM(CLEAN(SUBSTITUTE(C83,CHAR(160)," ")))),Start!$H$6:$H$22,0))),"","Exact clause/version missing; ")&amp;IF(AND(LEN(UPPER(TRIM(CLEAN(SUBSTITUTE(D83,CHAR(160)," ")))))&gt;0,LEFT(UPPER(TRIM(D83)),10)&lt;&gt;"UNRESOLVED",ISERROR(MATCH(UPPER(TRIM(CLEAN(SUBSTITUTE(D83,CHAR(160)," ")))),Start!$H$6:$H$22,0))),"","Entity/system/period missing; ")&amp;IF(AND(LEN(UPPER(TRIM(CLEAN(SUBSTITUTE(F83,CHAR(160)," ")))))&gt;0,LEFT(UPPER(TRIM(F83)),10)&lt;&gt;"UNRESOLVED",ISERROR(MATCH(UPPER(TRIM(CLEAN(SUBSTITUTE(F83,CHAR(160)," ")))),Start!$H$6:$H$22,0))),"","Decision evidence/basis missing; ")&amp;IF(AND(LEN(UPPER(TRIM(CLEAN(SUBSTITUTE(G83,CHAR(160)," ")))))&gt;0,LEFT(UPPER(TRIM(G83)),10)&lt;&gt;"UNRESOLVED",ISERROR(MATCH(UPPER(TRIM(CLEAN(SUBSTITUTE(G83,CHAR(160)," ")))),Start!$H$6:$H$22,0))),"","Date/transition basis missing; ")&amp;IF(AND(LEN(UPPER(TRIM(CLEAN(SUBSTITUTE(H83,CHAR(160)," ")))))&gt;0,LEFT(UPPER(TRIM(H83)),10)&lt;&gt;"UNRESOLVED",ISERROR(MATCH(UPPER(TRIM(CLEAN(SUBSTITUTE(H83,CHAR(160)," ")))),Start!$H$6:$H$22,0))),"","Method/evidence basis missing; ")&amp;IF(AND(LEN(UPPER(TRIM(CLEAN(SUBSTITUTE(I83,CHAR(160)," ")))))&gt;0,LEFT(UPPER(TRIM(I83)),10)&lt;&gt;"UNRESOLVED",ISERROR(MATCH(UPPER(TRIM(CLEAN(SUBSTITUTE(I83,CHAR(160)," ")))),Start!$H$6:$H$22,0))),"","Mapping or justified exclusion missing; ")&amp;IF(AND(LEN(UPPER(TRIM(CLEAN(SUBSTITUTE(J83,CHAR(160)," ")))))&gt;0,LEFT(UPPER(TRIM(J83)),10)&lt;&gt;"UNRESOLVED",ISERROR(MATCH(UPPER(TRIM(CLEAN(SUBSTITUTE(J83,CHAR(160)," ")))),Start!$H$6:$H$22,0))),"","Conclusion/evidence missing; ")&amp;IF(AND(LEN(UPPER(TRIM(CLEAN(SUBSTITUTE(K83,CHAR(160)," ")))))&gt;0,LEFT(UPPER(TRIM(K83)),10)&lt;&gt;"UNRESOLVED",ISERROR(MATCH(UPPER(TRIM(CLEAN(SUBSTITUTE(K83,CHAR(160)," ")))),Start!$H$6:$H$22,0))),"","Reviewer/date missing; ")&amp;"")),"Invalid status; use a listed value")</f>
        <v>Applicability unresolved; assign an owner and next action</v>
      </c>
    </row>
    <row r="84" ht="70" customHeight="1">
      <c r="A84" s="58" t="str">
        <v>PSC-1200.4(a)(2)</v>
      </c>
      <c r="B84" s="58" t="str">
        <v>PSC</v>
      </c>
      <c r="C84" s="61" t="str">
        <v>P01 | 1200.4(a)(2)</v>
      </c>
      <c r="D84" s="61"/>
      <c r="E84" s="61" t="str">
        <v>Unresolved</v>
      </c>
      <c r="F84" s="61"/>
      <c r="G84" s="61" t="inlineStr">
        <is>
          <t xml:space="preserve">One year for 1200.4(b),.5,.9,.11,.12,.14(b); other subclauses differ</t>
        </is>
      </c>
      <c r="H84" s="61" t="inlineStr">
        <is>
          <t xml:space="preserve">Candidate duty; applicability unresolved. Obtain exact required method and evidence from the controlling text. Context and definition rows explain control requirements.</t>
        </is>
      </c>
      <c r="I84" s="61" t="str">
        <v>P01</v>
      </c>
      <c r="J84" s="61"/>
      <c r="K84" s="61"/>
      <c r="L84" s="61" t="str">
        <v>Confirm entity/system coverage, obtain the current controlling instrument and map every applicable part before conclusions.</v>
      </c>
      <c r="M84" s="63" t="str">
        <f>IF(OR(EXACT(E84,"Unresolved"),EXACT(E84,"Applicable"),EXACT(E84,"Excluded with basis"),EXACT(E84,"Context only")),IF(E84="Unresolved","Applicability unresolved; assign an owner and next action",IF(LEN(IF(AND(LEN(UPPER(TRIM(CLEAN(SUBSTITUTE(C84,CHAR(160)," ")))))&gt;0,LEFT(UPPER(TRIM(C84)),10)&lt;&gt;"UNRESOLVED",ISERROR(MATCH(UPPER(TRIM(CLEAN(SUBSTITUTE(C84,CHAR(160)," ")))),Start!$H$6:$H$22,0))),"","Exact clause/version missing; ")&amp;IF(AND(LEN(UPPER(TRIM(CLEAN(SUBSTITUTE(D84,CHAR(160)," ")))))&gt;0,LEFT(UPPER(TRIM(D84)),10)&lt;&gt;"UNRESOLVED",ISERROR(MATCH(UPPER(TRIM(CLEAN(SUBSTITUTE(D84,CHAR(160)," ")))),Start!$H$6:$H$22,0))),"","Entity/system/period missing; ")&amp;IF(AND(LEN(UPPER(TRIM(CLEAN(SUBSTITUTE(F84,CHAR(160)," ")))))&gt;0,LEFT(UPPER(TRIM(F84)),10)&lt;&gt;"UNRESOLVED",ISERROR(MATCH(UPPER(TRIM(CLEAN(SUBSTITUTE(F84,CHAR(160)," ")))),Start!$H$6:$H$22,0))),"","Decision evidence/basis missing; ")&amp;IF(AND(LEN(UPPER(TRIM(CLEAN(SUBSTITUTE(G84,CHAR(160)," ")))))&gt;0,LEFT(UPPER(TRIM(G84)),10)&lt;&gt;"UNRESOLVED",ISERROR(MATCH(UPPER(TRIM(CLEAN(SUBSTITUTE(G84,CHAR(160)," ")))),Start!$H$6:$H$22,0))),"","Date/transition basis missing; ")&amp;IF(AND(LEN(UPPER(TRIM(CLEAN(SUBSTITUTE(H84,CHAR(160)," ")))))&gt;0,LEFT(UPPER(TRIM(H84)),10)&lt;&gt;"UNRESOLVED",ISERROR(MATCH(UPPER(TRIM(CLEAN(SUBSTITUTE(H84,CHAR(160)," ")))),Start!$H$6:$H$22,0))),"","Method/evidence basis missing; ")&amp;IF(AND(LEN(UPPER(TRIM(CLEAN(SUBSTITUTE(I84,CHAR(160)," ")))))&gt;0,LEFT(UPPER(TRIM(I84)),10)&lt;&gt;"UNRESOLVED",ISERROR(MATCH(UPPER(TRIM(CLEAN(SUBSTITUTE(I84,CHAR(160)," ")))),Start!$H$6:$H$22,0))),"","Mapping or justified exclusion missing; ")&amp;IF(AND(LEN(UPPER(TRIM(CLEAN(SUBSTITUTE(J84,CHAR(160)," ")))))&gt;0,LEFT(UPPER(TRIM(J84)),10)&lt;&gt;"UNRESOLVED",ISERROR(MATCH(UPPER(TRIM(CLEAN(SUBSTITUTE(J84,CHAR(160)," ")))),Start!$H$6:$H$22,0))),"","Conclusion/evidence missing; ")&amp;IF(AND(LEN(UPPER(TRIM(CLEAN(SUBSTITUTE(K84,CHAR(160)," ")))))&gt;0,LEFT(UPPER(TRIM(K84)),10)&lt;&gt;"UNRESOLVED",ISERROR(MATCH(UPPER(TRIM(CLEAN(SUBSTITUTE(K84,CHAR(160)," ")))),Start!$H$6:$H$22,0))),"","Reviewer/date missing; ")&amp;"")=0,"Documentation recorded; review required",IF(AND(LEN(UPPER(TRIM(CLEAN(SUBSTITUTE(C84,CHAR(160)," ")))))&gt;0,LEFT(UPPER(TRIM(C84)),10)&lt;&gt;"UNRESOLVED",ISERROR(MATCH(UPPER(TRIM(CLEAN(SUBSTITUTE(C84,CHAR(160)," ")))),Start!$H$6:$H$22,0))),"","Exact clause/version missing; ")&amp;IF(AND(LEN(UPPER(TRIM(CLEAN(SUBSTITUTE(D84,CHAR(160)," ")))))&gt;0,LEFT(UPPER(TRIM(D84)),10)&lt;&gt;"UNRESOLVED",ISERROR(MATCH(UPPER(TRIM(CLEAN(SUBSTITUTE(D84,CHAR(160)," ")))),Start!$H$6:$H$22,0))),"","Entity/system/period missing; ")&amp;IF(AND(LEN(UPPER(TRIM(CLEAN(SUBSTITUTE(F84,CHAR(160)," ")))))&gt;0,LEFT(UPPER(TRIM(F84)),10)&lt;&gt;"UNRESOLVED",ISERROR(MATCH(UPPER(TRIM(CLEAN(SUBSTITUTE(F84,CHAR(160)," ")))),Start!$H$6:$H$22,0))),"","Decision evidence/basis missing; ")&amp;IF(AND(LEN(UPPER(TRIM(CLEAN(SUBSTITUTE(G84,CHAR(160)," ")))))&gt;0,LEFT(UPPER(TRIM(G84)),10)&lt;&gt;"UNRESOLVED",ISERROR(MATCH(UPPER(TRIM(CLEAN(SUBSTITUTE(G84,CHAR(160)," ")))),Start!$H$6:$H$22,0))),"","Date/transition basis missing; ")&amp;IF(AND(LEN(UPPER(TRIM(CLEAN(SUBSTITUTE(H84,CHAR(160)," ")))))&gt;0,LEFT(UPPER(TRIM(H84)),10)&lt;&gt;"UNRESOLVED",ISERROR(MATCH(UPPER(TRIM(CLEAN(SUBSTITUTE(H84,CHAR(160)," ")))),Start!$H$6:$H$22,0))),"","Method/evidence basis missing; ")&amp;IF(AND(LEN(UPPER(TRIM(CLEAN(SUBSTITUTE(I84,CHAR(160)," ")))))&gt;0,LEFT(UPPER(TRIM(I84)),10)&lt;&gt;"UNRESOLVED",ISERROR(MATCH(UPPER(TRIM(CLEAN(SUBSTITUTE(I84,CHAR(160)," ")))),Start!$H$6:$H$22,0))),"","Mapping or justified exclusion missing; ")&amp;IF(AND(LEN(UPPER(TRIM(CLEAN(SUBSTITUTE(J84,CHAR(160)," ")))))&gt;0,LEFT(UPPER(TRIM(J84)),10)&lt;&gt;"UNRESOLVED",ISERROR(MATCH(UPPER(TRIM(CLEAN(SUBSTITUTE(J84,CHAR(160)," ")))),Start!$H$6:$H$22,0))),"","Conclusion/evidence missing; ")&amp;IF(AND(LEN(UPPER(TRIM(CLEAN(SUBSTITUTE(K84,CHAR(160)," ")))))&gt;0,LEFT(UPPER(TRIM(K84)),10)&lt;&gt;"UNRESOLVED",ISERROR(MATCH(UPPER(TRIM(CLEAN(SUBSTITUTE(K84,CHAR(160)," ")))),Start!$H$6:$H$22,0))),"","Reviewer/date missing; ")&amp;"")),"Invalid status; use a listed value")</f>
        <v>Applicability unresolved; assign an owner and next action</v>
      </c>
    </row>
    <row r="85" ht="70" customHeight="1">
      <c r="A85" s="56" t="str">
        <v>PSC-1200.4(a)(3)</v>
      </c>
      <c r="B85" s="56" t="str">
        <v>PSC</v>
      </c>
      <c r="C85" s="61" t="str">
        <v>P01 | 1200.4(a)(3)</v>
      </c>
      <c r="D85" s="61"/>
      <c r="E85" s="61" t="str">
        <v>Unresolved</v>
      </c>
      <c r="F85" s="61"/>
      <c r="G85" s="61" t="inlineStr">
        <is>
          <t xml:space="preserve">One year for 1200.4(b),.5,.9,.11,.12,.14(b); other subclauses differ</t>
        </is>
      </c>
      <c r="H85" s="61" t="inlineStr">
        <is>
          <t xml:space="preserve">Candidate duty; applicability unresolved. Obtain exact required method and evidence from the controlling text. Context and definition rows explain control requirements.</t>
        </is>
      </c>
      <c r="I85" s="61" t="str">
        <v>P01</v>
      </c>
      <c r="J85" s="61"/>
      <c r="K85" s="61"/>
      <c r="L85" s="61" t="str">
        <v>Confirm entity/system coverage, obtain the current controlling instrument and map every applicable part before conclusions.</v>
      </c>
      <c r="M85" s="63" t="str">
        <f>IF(OR(EXACT(E85,"Unresolved"),EXACT(E85,"Applicable"),EXACT(E85,"Excluded with basis"),EXACT(E85,"Context only")),IF(E85="Unresolved","Applicability unresolved; assign an owner and next action",IF(LEN(IF(AND(LEN(UPPER(TRIM(CLEAN(SUBSTITUTE(C85,CHAR(160)," ")))))&gt;0,LEFT(UPPER(TRIM(C85)),10)&lt;&gt;"UNRESOLVED",ISERROR(MATCH(UPPER(TRIM(CLEAN(SUBSTITUTE(C85,CHAR(160)," ")))),Start!$H$6:$H$22,0))),"","Exact clause/version missing; ")&amp;IF(AND(LEN(UPPER(TRIM(CLEAN(SUBSTITUTE(D85,CHAR(160)," ")))))&gt;0,LEFT(UPPER(TRIM(D85)),10)&lt;&gt;"UNRESOLVED",ISERROR(MATCH(UPPER(TRIM(CLEAN(SUBSTITUTE(D85,CHAR(160)," ")))),Start!$H$6:$H$22,0))),"","Entity/system/period missing; ")&amp;IF(AND(LEN(UPPER(TRIM(CLEAN(SUBSTITUTE(F85,CHAR(160)," ")))))&gt;0,LEFT(UPPER(TRIM(F85)),10)&lt;&gt;"UNRESOLVED",ISERROR(MATCH(UPPER(TRIM(CLEAN(SUBSTITUTE(F85,CHAR(160)," ")))),Start!$H$6:$H$22,0))),"","Decision evidence/basis missing; ")&amp;IF(AND(LEN(UPPER(TRIM(CLEAN(SUBSTITUTE(G85,CHAR(160)," ")))))&gt;0,LEFT(UPPER(TRIM(G85)),10)&lt;&gt;"UNRESOLVED",ISERROR(MATCH(UPPER(TRIM(CLEAN(SUBSTITUTE(G85,CHAR(160)," ")))),Start!$H$6:$H$22,0))),"","Date/transition basis missing; ")&amp;IF(AND(LEN(UPPER(TRIM(CLEAN(SUBSTITUTE(H85,CHAR(160)," ")))))&gt;0,LEFT(UPPER(TRIM(H85)),10)&lt;&gt;"UNRESOLVED",ISERROR(MATCH(UPPER(TRIM(CLEAN(SUBSTITUTE(H85,CHAR(160)," ")))),Start!$H$6:$H$22,0))),"","Method/evidence basis missing; ")&amp;IF(AND(LEN(UPPER(TRIM(CLEAN(SUBSTITUTE(I85,CHAR(160)," ")))))&gt;0,LEFT(UPPER(TRIM(I85)),10)&lt;&gt;"UNRESOLVED",ISERROR(MATCH(UPPER(TRIM(CLEAN(SUBSTITUTE(I85,CHAR(160)," ")))),Start!$H$6:$H$22,0))),"","Mapping or justified exclusion missing; ")&amp;IF(AND(LEN(UPPER(TRIM(CLEAN(SUBSTITUTE(J85,CHAR(160)," ")))))&gt;0,LEFT(UPPER(TRIM(J85)),10)&lt;&gt;"UNRESOLVED",ISERROR(MATCH(UPPER(TRIM(CLEAN(SUBSTITUTE(J85,CHAR(160)," ")))),Start!$H$6:$H$22,0))),"","Conclusion/evidence missing; ")&amp;IF(AND(LEN(UPPER(TRIM(CLEAN(SUBSTITUTE(K85,CHAR(160)," ")))))&gt;0,LEFT(UPPER(TRIM(K85)),10)&lt;&gt;"UNRESOLVED",ISERROR(MATCH(UPPER(TRIM(CLEAN(SUBSTITUTE(K85,CHAR(160)," ")))),Start!$H$6:$H$22,0))),"","Reviewer/date missing; ")&amp;"")=0,"Documentation recorded; review required",IF(AND(LEN(UPPER(TRIM(CLEAN(SUBSTITUTE(C85,CHAR(160)," ")))))&gt;0,LEFT(UPPER(TRIM(C85)),10)&lt;&gt;"UNRESOLVED",ISERROR(MATCH(UPPER(TRIM(CLEAN(SUBSTITUTE(C85,CHAR(160)," ")))),Start!$H$6:$H$22,0))),"","Exact clause/version missing; ")&amp;IF(AND(LEN(UPPER(TRIM(CLEAN(SUBSTITUTE(D85,CHAR(160)," ")))))&gt;0,LEFT(UPPER(TRIM(D85)),10)&lt;&gt;"UNRESOLVED",ISERROR(MATCH(UPPER(TRIM(CLEAN(SUBSTITUTE(D85,CHAR(160)," ")))),Start!$H$6:$H$22,0))),"","Entity/system/period missing; ")&amp;IF(AND(LEN(UPPER(TRIM(CLEAN(SUBSTITUTE(F85,CHAR(160)," ")))))&gt;0,LEFT(UPPER(TRIM(F85)),10)&lt;&gt;"UNRESOLVED",ISERROR(MATCH(UPPER(TRIM(CLEAN(SUBSTITUTE(F85,CHAR(160)," ")))),Start!$H$6:$H$22,0))),"","Decision evidence/basis missing; ")&amp;IF(AND(LEN(UPPER(TRIM(CLEAN(SUBSTITUTE(G85,CHAR(160)," ")))))&gt;0,LEFT(UPPER(TRIM(G85)),10)&lt;&gt;"UNRESOLVED",ISERROR(MATCH(UPPER(TRIM(CLEAN(SUBSTITUTE(G85,CHAR(160)," ")))),Start!$H$6:$H$22,0))),"","Date/transition basis missing; ")&amp;IF(AND(LEN(UPPER(TRIM(CLEAN(SUBSTITUTE(H85,CHAR(160)," ")))))&gt;0,LEFT(UPPER(TRIM(H85)),10)&lt;&gt;"UNRESOLVED",ISERROR(MATCH(UPPER(TRIM(CLEAN(SUBSTITUTE(H85,CHAR(160)," ")))),Start!$H$6:$H$22,0))),"","Method/evidence basis missing; ")&amp;IF(AND(LEN(UPPER(TRIM(CLEAN(SUBSTITUTE(I85,CHAR(160)," ")))))&gt;0,LEFT(UPPER(TRIM(I85)),10)&lt;&gt;"UNRESOLVED",ISERROR(MATCH(UPPER(TRIM(CLEAN(SUBSTITUTE(I85,CHAR(160)," ")))),Start!$H$6:$H$22,0))),"","Mapping or justified exclusion missing; ")&amp;IF(AND(LEN(UPPER(TRIM(CLEAN(SUBSTITUTE(J85,CHAR(160)," ")))))&gt;0,LEFT(UPPER(TRIM(J85)),10)&lt;&gt;"UNRESOLVED",ISERROR(MATCH(UPPER(TRIM(CLEAN(SUBSTITUTE(J85,CHAR(160)," ")))),Start!$H$6:$H$22,0))),"","Conclusion/evidence missing; ")&amp;IF(AND(LEN(UPPER(TRIM(CLEAN(SUBSTITUTE(K85,CHAR(160)," ")))))&gt;0,LEFT(UPPER(TRIM(K85)),10)&lt;&gt;"UNRESOLVED",ISERROR(MATCH(UPPER(TRIM(CLEAN(SUBSTITUTE(K85,CHAR(160)," ")))),Start!$H$6:$H$22,0))),"","Reviewer/date missing; ")&amp;"")),"Invalid status; use a listed value")</f>
        <v>Applicability unresolved; assign an owner and next action</v>
      </c>
    </row>
    <row r="86" ht="70" customHeight="1">
      <c r="A86" s="58" t="str">
        <v>PSC-1200.4(b)</v>
      </c>
      <c r="B86" s="58" t="str">
        <v>PSC</v>
      </c>
      <c r="C86" s="61" t="str">
        <v>P01 | 1200.4(b)</v>
      </c>
      <c r="D86" s="61"/>
      <c r="E86" s="61" t="str">
        <v>Unresolved</v>
      </c>
      <c r="F86" s="61"/>
      <c r="G86" s="61" t="inlineStr">
        <is>
          <t xml:space="preserve">One year for 1200.4(b),.5,.9,.11,.12,.14(b); other subclauses differ</t>
        </is>
      </c>
      <c r="H86" s="61" t="inlineStr">
        <is>
          <t xml:space="preserve">Candidate duty; applicability unresolved. Obtain exact required method and evidence from the controlling text. Context and definition rows explain control requirements.</t>
        </is>
      </c>
      <c r="I86" s="61" t="str">
        <v>P01</v>
      </c>
      <c r="J86" s="61"/>
      <c r="K86" s="61"/>
      <c r="L86" s="61" t="str">
        <v>Confirm entity/system coverage, obtain the current controlling instrument and map every applicable part before conclusions.</v>
      </c>
      <c r="M86" s="63" t="str">
        <f>IF(OR(EXACT(E86,"Unresolved"),EXACT(E86,"Applicable"),EXACT(E86,"Excluded with basis"),EXACT(E86,"Context only")),IF(E86="Unresolved","Applicability unresolved; assign an owner and next action",IF(LEN(IF(AND(LEN(UPPER(TRIM(CLEAN(SUBSTITUTE(C86,CHAR(160)," ")))))&gt;0,LEFT(UPPER(TRIM(C86)),10)&lt;&gt;"UNRESOLVED",ISERROR(MATCH(UPPER(TRIM(CLEAN(SUBSTITUTE(C86,CHAR(160)," ")))),Start!$H$6:$H$22,0))),"","Exact clause/version missing; ")&amp;IF(AND(LEN(UPPER(TRIM(CLEAN(SUBSTITUTE(D86,CHAR(160)," ")))))&gt;0,LEFT(UPPER(TRIM(D86)),10)&lt;&gt;"UNRESOLVED",ISERROR(MATCH(UPPER(TRIM(CLEAN(SUBSTITUTE(D86,CHAR(160)," ")))),Start!$H$6:$H$22,0))),"","Entity/system/period missing; ")&amp;IF(AND(LEN(UPPER(TRIM(CLEAN(SUBSTITUTE(F86,CHAR(160)," ")))))&gt;0,LEFT(UPPER(TRIM(F86)),10)&lt;&gt;"UNRESOLVED",ISERROR(MATCH(UPPER(TRIM(CLEAN(SUBSTITUTE(F86,CHAR(160)," ")))),Start!$H$6:$H$22,0))),"","Decision evidence/basis missing; ")&amp;IF(AND(LEN(UPPER(TRIM(CLEAN(SUBSTITUTE(G86,CHAR(160)," ")))))&gt;0,LEFT(UPPER(TRIM(G86)),10)&lt;&gt;"UNRESOLVED",ISERROR(MATCH(UPPER(TRIM(CLEAN(SUBSTITUTE(G86,CHAR(160)," ")))),Start!$H$6:$H$22,0))),"","Date/transition basis missing; ")&amp;IF(AND(LEN(UPPER(TRIM(CLEAN(SUBSTITUTE(H86,CHAR(160)," ")))))&gt;0,LEFT(UPPER(TRIM(H86)),10)&lt;&gt;"UNRESOLVED",ISERROR(MATCH(UPPER(TRIM(CLEAN(SUBSTITUTE(H86,CHAR(160)," ")))),Start!$H$6:$H$22,0))),"","Method/evidence basis missing; ")&amp;IF(AND(LEN(UPPER(TRIM(CLEAN(SUBSTITUTE(I86,CHAR(160)," ")))))&gt;0,LEFT(UPPER(TRIM(I86)),10)&lt;&gt;"UNRESOLVED",ISERROR(MATCH(UPPER(TRIM(CLEAN(SUBSTITUTE(I86,CHAR(160)," ")))),Start!$H$6:$H$22,0))),"","Mapping or justified exclusion missing; ")&amp;IF(AND(LEN(UPPER(TRIM(CLEAN(SUBSTITUTE(J86,CHAR(160)," ")))))&gt;0,LEFT(UPPER(TRIM(J86)),10)&lt;&gt;"UNRESOLVED",ISERROR(MATCH(UPPER(TRIM(CLEAN(SUBSTITUTE(J86,CHAR(160)," ")))),Start!$H$6:$H$22,0))),"","Conclusion/evidence missing; ")&amp;IF(AND(LEN(UPPER(TRIM(CLEAN(SUBSTITUTE(K86,CHAR(160)," ")))))&gt;0,LEFT(UPPER(TRIM(K86)),10)&lt;&gt;"UNRESOLVED",ISERROR(MATCH(UPPER(TRIM(CLEAN(SUBSTITUTE(K86,CHAR(160)," ")))),Start!$H$6:$H$22,0))),"","Reviewer/date missing; ")&amp;"")=0,"Documentation recorded; review required",IF(AND(LEN(UPPER(TRIM(CLEAN(SUBSTITUTE(C86,CHAR(160)," ")))))&gt;0,LEFT(UPPER(TRIM(C86)),10)&lt;&gt;"UNRESOLVED",ISERROR(MATCH(UPPER(TRIM(CLEAN(SUBSTITUTE(C86,CHAR(160)," ")))),Start!$H$6:$H$22,0))),"","Exact clause/version missing; ")&amp;IF(AND(LEN(UPPER(TRIM(CLEAN(SUBSTITUTE(D86,CHAR(160)," ")))))&gt;0,LEFT(UPPER(TRIM(D86)),10)&lt;&gt;"UNRESOLVED",ISERROR(MATCH(UPPER(TRIM(CLEAN(SUBSTITUTE(D86,CHAR(160)," ")))),Start!$H$6:$H$22,0))),"","Entity/system/period missing; ")&amp;IF(AND(LEN(UPPER(TRIM(CLEAN(SUBSTITUTE(F86,CHAR(160)," ")))))&gt;0,LEFT(UPPER(TRIM(F86)),10)&lt;&gt;"UNRESOLVED",ISERROR(MATCH(UPPER(TRIM(CLEAN(SUBSTITUTE(F86,CHAR(160)," ")))),Start!$H$6:$H$22,0))),"","Decision evidence/basis missing; ")&amp;IF(AND(LEN(UPPER(TRIM(CLEAN(SUBSTITUTE(G86,CHAR(160)," ")))))&gt;0,LEFT(UPPER(TRIM(G86)),10)&lt;&gt;"UNRESOLVED",ISERROR(MATCH(UPPER(TRIM(CLEAN(SUBSTITUTE(G86,CHAR(160)," ")))),Start!$H$6:$H$22,0))),"","Date/transition basis missing; ")&amp;IF(AND(LEN(UPPER(TRIM(CLEAN(SUBSTITUTE(H86,CHAR(160)," ")))))&gt;0,LEFT(UPPER(TRIM(H86)),10)&lt;&gt;"UNRESOLVED",ISERROR(MATCH(UPPER(TRIM(CLEAN(SUBSTITUTE(H86,CHAR(160)," ")))),Start!$H$6:$H$22,0))),"","Method/evidence basis missing; ")&amp;IF(AND(LEN(UPPER(TRIM(CLEAN(SUBSTITUTE(I86,CHAR(160)," ")))))&gt;0,LEFT(UPPER(TRIM(I86)),10)&lt;&gt;"UNRESOLVED",ISERROR(MATCH(UPPER(TRIM(CLEAN(SUBSTITUTE(I86,CHAR(160)," ")))),Start!$H$6:$H$22,0))),"","Mapping or justified exclusion missing; ")&amp;IF(AND(LEN(UPPER(TRIM(CLEAN(SUBSTITUTE(J86,CHAR(160)," ")))))&gt;0,LEFT(UPPER(TRIM(J86)),10)&lt;&gt;"UNRESOLVED",ISERROR(MATCH(UPPER(TRIM(CLEAN(SUBSTITUTE(J86,CHAR(160)," ")))),Start!$H$6:$H$22,0))),"","Conclusion/evidence missing; ")&amp;IF(AND(LEN(UPPER(TRIM(CLEAN(SUBSTITUTE(K86,CHAR(160)," ")))))&gt;0,LEFT(UPPER(TRIM(K86)),10)&lt;&gt;"UNRESOLVED",ISERROR(MATCH(UPPER(TRIM(CLEAN(SUBSTITUTE(K86,CHAR(160)," ")))),Start!$H$6:$H$22,0))),"","Reviewer/date missing; ")&amp;"")),"Invalid status; use a listed value")</f>
        <v>Applicability unresolved; assign an owner and next action</v>
      </c>
    </row>
    <row r="87" ht="70" customHeight="1">
      <c r="A87" s="56" t="str">
        <v>PSC-1200.4(b)(1)</v>
      </c>
      <c r="B87" s="56" t="str">
        <v>PSC</v>
      </c>
      <c r="C87" s="61" t="str">
        <v>P01 | 1200.4(b)(1)</v>
      </c>
      <c r="D87" s="61"/>
      <c r="E87" s="61" t="str">
        <v>Unresolved</v>
      </c>
      <c r="F87" s="61"/>
      <c r="G87" s="61" t="inlineStr">
        <is>
          <t xml:space="preserve">One year for 1200.4(b),.5,.9,.11,.12,.14(b); other subclauses differ</t>
        </is>
      </c>
      <c r="H87" s="61" t="inlineStr">
        <is>
          <t xml:space="preserve">Candidate duty; applicability unresolved. Obtain exact required method and evidence from the controlling text. Context and definition rows explain control requirements.</t>
        </is>
      </c>
      <c r="I87" s="61" t="str">
        <v>P01</v>
      </c>
      <c r="J87" s="61"/>
      <c r="K87" s="61"/>
      <c r="L87" s="61" t="str">
        <v>Confirm entity/system coverage, obtain the current controlling instrument and map every applicable part before conclusions.</v>
      </c>
      <c r="M87" s="63" t="str">
        <f>IF(OR(EXACT(E87,"Unresolved"),EXACT(E87,"Applicable"),EXACT(E87,"Excluded with basis"),EXACT(E87,"Context only")),IF(E87="Unresolved","Applicability unresolved; assign an owner and next action",IF(LEN(IF(AND(LEN(UPPER(TRIM(CLEAN(SUBSTITUTE(C87,CHAR(160)," ")))))&gt;0,LEFT(UPPER(TRIM(C87)),10)&lt;&gt;"UNRESOLVED",ISERROR(MATCH(UPPER(TRIM(CLEAN(SUBSTITUTE(C87,CHAR(160)," ")))),Start!$H$6:$H$22,0))),"","Exact clause/version missing; ")&amp;IF(AND(LEN(UPPER(TRIM(CLEAN(SUBSTITUTE(D87,CHAR(160)," ")))))&gt;0,LEFT(UPPER(TRIM(D87)),10)&lt;&gt;"UNRESOLVED",ISERROR(MATCH(UPPER(TRIM(CLEAN(SUBSTITUTE(D87,CHAR(160)," ")))),Start!$H$6:$H$22,0))),"","Entity/system/period missing; ")&amp;IF(AND(LEN(UPPER(TRIM(CLEAN(SUBSTITUTE(F87,CHAR(160)," ")))))&gt;0,LEFT(UPPER(TRIM(F87)),10)&lt;&gt;"UNRESOLVED",ISERROR(MATCH(UPPER(TRIM(CLEAN(SUBSTITUTE(F87,CHAR(160)," ")))),Start!$H$6:$H$22,0))),"","Decision evidence/basis missing; ")&amp;IF(AND(LEN(UPPER(TRIM(CLEAN(SUBSTITUTE(G87,CHAR(160)," ")))))&gt;0,LEFT(UPPER(TRIM(G87)),10)&lt;&gt;"UNRESOLVED",ISERROR(MATCH(UPPER(TRIM(CLEAN(SUBSTITUTE(G87,CHAR(160)," ")))),Start!$H$6:$H$22,0))),"","Date/transition basis missing; ")&amp;IF(AND(LEN(UPPER(TRIM(CLEAN(SUBSTITUTE(H87,CHAR(160)," ")))))&gt;0,LEFT(UPPER(TRIM(H87)),10)&lt;&gt;"UNRESOLVED",ISERROR(MATCH(UPPER(TRIM(CLEAN(SUBSTITUTE(H87,CHAR(160)," ")))),Start!$H$6:$H$22,0))),"","Method/evidence basis missing; ")&amp;IF(AND(LEN(UPPER(TRIM(CLEAN(SUBSTITUTE(I87,CHAR(160)," ")))))&gt;0,LEFT(UPPER(TRIM(I87)),10)&lt;&gt;"UNRESOLVED",ISERROR(MATCH(UPPER(TRIM(CLEAN(SUBSTITUTE(I87,CHAR(160)," ")))),Start!$H$6:$H$22,0))),"","Mapping or justified exclusion missing; ")&amp;IF(AND(LEN(UPPER(TRIM(CLEAN(SUBSTITUTE(J87,CHAR(160)," ")))))&gt;0,LEFT(UPPER(TRIM(J87)),10)&lt;&gt;"UNRESOLVED",ISERROR(MATCH(UPPER(TRIM(CLEAN(SUBSTITUTE(J87,CHAR(160)," ")))),Start!$H$6:$H$22,0))),"","Conclusion/evidence missing; ")&amp;IF(AND(LEN(UPPER(TRIM(CLEAN(SUBSTITUTE(K87,CHAR(160)," ")))))&gt;0,LEFT(UPPER(TRIM(K87)),10)&lt;&gt;"UNRESOLVED",ISERROR(MATCH(UPPER(TRIM(CLEAN(SUBSTITUTE(K87,CHAR(160)," ")))),Start!$H$6:$H$22,0))),"","Reviewer/date missing; ")&amp;"")=0,"Documentation recorded; review required",IF(AND(LEN(UPPER(TRIM(CLEAN(SUBSTITUTE(C87,CHAR(160)," ")))))&gt;0,LEFT(UPPER(TRIM(C87)),10)&lt;&gt;"UNRESOLVED",ISERROR(MATCH(UPPER(TRIM(CLEAN(SUBSTITUTE(C87,CHAR(160)," ")))),Start!$H$6:$H$22,0))),"","Exact clause/version missing; ")&amp;IF(AND(LEN(UPPER(TRIM(CLEAN(SUBSTITUTE(D87,CHAR(160)," ")))))&gt;0,LEFT(UPPER(TRIM(D87)),10)&lt;&gt;"UNRESOLVED",ISERROR(MATCH(UPPER(TRIM(CLEAN(SUBSTITUTE(D87,CHAR(160)," ")))),Start!$H$6:$H$22,0))),"","Entity/system/period missing; ")&amp;IF(AND(LEN(UPPER(TRIM(CLEAN(SUBSTITUTE(F87,CHAR(160)," ")))))&gt;0,LEFT(UPPER(TRIM(F87)),10)&lt;&gt;"UNRESOLVED",ISERROR(MATCH(UPPER(TRIM(CLEAN(SUBSTITUTE(F87,CHAR(160)," ")))),Start!$H$6:$H$22,0))),"","Decision evidence/basis missing; ")&amp;IF(AND(LEN(UPPER(TRIM(CLEAN(SUBSTITUTE(G87,CHAR(160)," ")))))&gt;0,LEFT(UPPER(TRIM(G87)),10)&lt;&gt;"UNRESOLVED",ISERROR(MATCH(UPPER(TRIM(CLEAN(SUBSTITUTE(G87,CHAR(160)," ")))),Start!$H$6:$H$22,0))),"","Date/transition basis missing; ")&amp;IF(AND(LEN(UPPER(TRIM(CLEAN(SUBSTITUTE(H87,CHAR(160)," ")))))&gt;0,LEFT(UPPER(TRIM(H87)),10)&lt;&gt;"UNRESOLVED",ISERROR(MATCH(UPPER(TRIM(CLEAN(SUBSTITUTE(H87,CHAR(160)," ")))),Start!$H$6:$H$22,0))),"","Method/evidence basis missing; ")&amp;IF(AND(LEN(UPPER(TRIM(CLEAN(SUBSTITUTE(I87,CHAR(160)," ")))))&gt;0,LEFT(UPPER(TRIM(I87)),10)&lt;&gt;"UNRESOLVED",ISERROR(MATCH(UPPER(TRIM(CLEAN(SUBSTITUTE(I87,CHAR(160)," ")))),Start!$H$6:$H$22,0))),"","Mapping or justified exclusion missing; ")&amp;IF(AND(LEN(UPPER(TRIM(CLEAN(SUBSTITUTE(J87,CHAR(160)," ")))))&gt;0,LEFT(UPPER(TRIM(J87)),10)&lt;&gt;"UNRESOLVED",ISERROR(MATCH(UPPER(TRIM(CLEAN(SUBSTITUTE(J87,CHAR(160)," ")))),Start!$H$6:$H$22,0))),"","Conclusion/evidence missing; ")&amp;IF(AND(LEN(UPPER(TRIM(CLEAN(SUBSTITUTE(K87,CHAR(160)," ")))))&gt;0,LEFT(UPPER(TRIM(K87)),10)&lt;&gt;"UNRESOLVED",ISERROR(MATCH(UPPER(TRIM(CLEAN(SUBSTITUTE(K87,CHAR(160)," ")))),Start!$H$6:$H$22,0))),"","Reviewer/date missing; ")&amp;"")),"Invalid status; use a listed value")</f>
        <v>Applicability unresolved; assign an owner and next action</v>
      </c>
    </row>
    <row r="88" ht="70" customHeight="1">
      <c r="A88" s="58" t="str">
        <v>PSC-1200.4(b)(2)</v>
      </c>
      <c r="B88" s="58" t="str">
        <v>PSC</v>
      </c>
      <c r="C88" s="61" t="str">
        <v>P01 | 1200.4(b)(2)</v>
      </c>
      <c r="D88" s="61"/>
      <c r="E88" s="61" t="str">
        <v>Unresolved</v>
      </c>
      <c r="F88" s="61"/>
      <c r="G88" s="61" t="inlineStr">
        <is>
          <t xml:space="preserve">One year for 1200.4(b),.5,.9,.11,.12,.14(b); other subclauses differ</t>
        </is>
      </c>
      <c r="H88" s="61" t="inlineStr">
        <is>
          <t xml:space="preserve">Candidate duty; applicability unresolved. Obtain exact required method and evidence from the controlling text. Context and definition rows explain control requirements.</t>
        </is>
      </c>
      <c r="I88" s="61" t="str">
        <v>P01</v>
      </c>
      <c r="J88" s="61"/>
      <c r="K88" s="61"/>
      <c r="L88" s="61" t="str">
        <v>Confirm entity/system coverage, obtain the current controlling instrument and map every applicable part before conclusions.</v>
      </c>
      <c r="M88" s="63" t="str">
        <f>IF(OR(EXACT(E88,"Unresolved"),EXACT(E88,"Applicable"),EXACT(E88,"Excluded with basis"),EXACT(E88,"Context only")),IF(E88="Unresolved","Applicability unresolved; assign an owner and next action",IF(LEN(IF(AND(LEN(UPPER(TRIM(CLEAN(SUBSTITUTE(C88,CHAR(160)," ")))))&gt;0,LEFT(UPPER(TRIM(C88)),10)&lt;&gt;"UNRESOLVED",ISERROR(MATCH(UPPER(TRIM(CLEAN(SUBSTITUTE(C88,CHAR(160)," ")))),Start!$H$6:$H$22,0))),"","Exact clause/version missing; ")&amp;IF(AND(LEN(UPPER(TRIM(CLEAN(SUBSTITUTE(D88,CHAR(160)," ")))))&gt;0,LEFT(UPPER(TRIM(D88)),10)&lt;&gt;"UNRESOLVED",ISERROR(MATCH(UPPER(TRIM(CLEAN(SUBSTITUTE(D88,CHAR(160)," ")))),Start!$H$6:$H$22,0))),"","Entity/system/period missing; ")&amp;IF(AND(LEN(UPPER(TRIM(CLEAN(SUBSTITUTE(F88,CHAR(160)," ")))))&gt;0,LEFT(UPPER(TRIM(F88)),10)&lt;&gt;"UNRESOLVED",ISERROR(MATCH(UPPER(TRIM(CLEAN(SUBSTITUTE(F88,CHAR(160)," ")))),Start!$H$6:$H$22,0))),"","Decision evidence/basis missing; ")&amp;IF(AND(LEN(UPPER(TRIM(CLEAN(SUBSTITUTE(G88,CHAR(160)," ")))))&gt;0,LEFT(UPPER(TRIM(G88)),10)&lt;&gt;"UNRESOLVED",ISERROR(MATCH(UPPER(TRIM(CLEAN(SUBSTITUTE(G88,CHAR(160)," ")))),Start!$H$6:$H$22,0))),"","Date/transition basis missing; ")&amp;IF(AND(LEN(UPPER(TRIM(CLEAN(SUBSTITUTE(H88,CHAR(160)," ")))))&gt;0,LEFT(UPPER(TRIM(H88)),10)&lt;&gt;"UNRESOLVED",ISERROR(MATCH(UPPER(TRIM(CLEAN(SUBSTITUTE(H88,CHAR(160)," ")))),Start!$H$6:$H$22,0))),"","Method/evidence basis missing; ")&amp;IF(AND(LEN(UPPER(TRIM(CLEAN(SUBSTITUTE(I88,CHAR(160)," ")))))&gt;0,LEFT(UPPER(TRIM(I88)),10)&lt;&gt;"UNRESOLVED",ISERROR(MATCH(UPPER(TRIM(CLEAN(SUBSTITUTE(I88,CHAR(160)," ")))),Start!$H$6:$H$22,0))),"","Mapping or justified exclusion missing; ")&amp;IF(AND(LEN(UPPER(TRIM(CLEAN(SUBSTITUTE(J88,CHAR(160)," ")))))&gt;0,LEFT(UPPER(TRIM(J88)),10)&lt;&gt;"UNRESOLVED",ISERROR(MATCH(UPPER(TRIM(CLEAN(SUBSTITUTE(J88,CHAR(160)," ")))),Start!$H$6:$H$22,0))),"","Conclusion/evidence missing; ")&amp;IF(AND(LEN(UPPER(TRIM(CLEAN(SUBSTITUTE(K88,CHAR(160)," ")))))&gt;0,LEFT(UPPER(TRIM(K88)),10)&lt;&gt;"UNRESOLVED",ISERROR(MATCH(UPPER(TRIM(CLEAN(SUBSTITUTE(K88,CHAR(160)," ")))),Start!$H$6:$H$22,0))),"","Reviewer/date missing; ")&amp;"")=0,"Documentation recorded; review required",IF(AND(LEN(UPPER(TRIM(CLEAN(SUBSTITUTE(C88,CHAR(160)," ")))))&gt;0,LEFT(UPPER(TRIM(C88)),10)&lt;&gt;"UNRESOLVED",ISERROR(MATCH(UPPER(TRIM(CLEAN(SUBSTITUTE(C88,CHAR(160)," ")))),Start!$H$6:$H$22,0))),"","Exact clause/version missing; ")&amp;IF(AND(LEN(UPPER(TRIM(CLEAN(SUBSTITUTE(D88,CHAR(160)," ")))))&gt;0,LEFT(UPPER(TRIM(D88)),10)&lt;&gt;"UNRESOLVED",ISERROR(MATCH(UPPER(TRIM(CLEAN(SUBSTITUTE(D88,CHAR(160)," ")))),Start!$H$6:$H$22,0))),"","Entity/system/period missing; ")&amp;IF(AND(LEN(UPPER(TRIM(CLEAN(SUBSTITUTE(F88,CHAR(160)," ")))))&gt;0,LEFT(UPPER(TRIM(F88)),10)&lt;&gt;"UNRESOLVED",ISERROR(MATCH(UPPER(TRIM(CLEAN(SUBSTITUTE(F88,CHAR(160)," ")))),Start!$H$6:$H$22,0))),"","Decision evidence/basis missing; ")&amp;IF(AND(LEN(UPPER(TRIM(CLEAN(SUBSTITUTE(G88,CHAR(160)," ")))))&gt;0,LEFT(UPPER(TRIM(G88)),10)&lt;&gt;"UNRESOLVED",ISERROR(MATCH(UPPER(TRIM(CLEAN(SUBSTITUTE(G88,CHAR(160)," ")))),Start!$H$6:$H$22,0))),"","Date/transition basis missing; ")&amp;IF(AND(LEN(UPPER(TRIM(CLEAN(SUBSTITUTE(H88,CHAR(160)," ")))))&gt;0,LEFT(UPPER(TRIM(H88)),10)&lt;&gt;"UNRESOLVED",ISERROR(MATCH(UPPER(TRIM(CLEAN(SUBSTITUTE(H88,CHAR(160)," ")))),Start!$H$6:$H$22,0))),"","Method/evidence basis missing; ")&amp;IF(AND(LEN(UPPER(TRIM(CLEAN(SUBSTITUTE(I88,CHAR(160)," ")))))&gt;0,LEFT(UPPER(TRIM(I88)),10)&lt;&gt;"UNRESOLVED",ISERROR(MATCH(UPPER(TRIM(CLEAN(SUBSTITUTE(I88,CHAR(160)," ")))),Start!$H$6:$H$22,0))),"","Mapping or justified exclusion missing; ")&amp;IF(AND(LEN(UPPER(TRIM(CLEAN(SUBSTITUTE(J88,CHAR(160)," ")))))&gt;0,LEFT(UPPER(TRIM(J88)),10)&lt;&gt;"UNRESOLVED",ISERROR(MATCH(UPPER(TRIM(CLEAN(SUBSTITUTE(J88,CHAR(160)," ")))),Start!$H$6:$H$22,0))),"","Conclusion/evidence missing; ")&amp;IF(AND(LEN(UPPER(TRIM(CLEAN(SUBSTITUTE(K88,CHAR(160)," ")))))&gt;0,LEFT(UPPER(TRIM(K88)),10)&lt;&gt;"UNRESOLVED",ISERROR(MATCH(UPPER(TRIM(CLEAN(SUBSTITUTE(K88,CHAR(160)," ")))),Start!$H$6:$H$22,0))),"","Reviewer/date missing; ")&amp;"")),"Invalid status; use a listed value")</f>
        <v>Applicability unresolved; assign an owner and next action</v>
      </c>
    </row>
    <row r="89" ht="70" customHeight="1">
      <c r="A89" s="56" t="str">
        <v>PSC-1200.4(b)(3)</v>
      </c>
      <c r="B89" s="56" t="str">
        <v>PSC</v>
      </c>
      <c r="C89" s="61" t="str">
        <v>P01 | 1200.4(b)(3)</v>
      </c>
      <c r="D89" s="61"/>
      <c r="E89" s="61" t="str">
        <v>Unresolved</v>
      </c>
      <c r="F89" s="61"/>
      <c r="G89" s="61" t="inlineStr">
        <is>
          <t xml:space="preserve">One year for 1200.4(b),.5,.9,.11,.12,.14(b); other subclauses differ</t>
        </is>
      </c>
      <c r="H89" s="61" t="inlineStr">
        <is>
          <t xml:space="preserve">Candidate duty; applicability unresolved. Obtain exact required method and evidence from the controlling text. Context and definition rows explain control requirements.</t>
        </is>
      </c>
      <c r="I89" s="61" t="str">
        <v>P01</v>
      </c>
      <c r="J89" s="61"/>
      <c r="K89" s="61"/>
      <c r="L89" s="61" t="str">
        <v>Confirm entity/system coverage, obtain the current controlling instrument and map every applicable part before conclusions.</v>
      </c>
      <c r="M89" s="63" t="str">
        <f>IF(OR(EXACT(E89,"Unresolved"),EXACT(E89,"Applicable"),EXACT(E89,"Excluded with basis"),EXACT(E89,"Context only")),IF(E89="Unresolved","Applicability unresolved; assign an owner and next action",IF(LEN(IF(AND(LEN(UPPER(TRIM(CLEAN(SUBSTITUTE(C89,CHAR(160)," ")))))&gt;0,LEFT(UPPER(TRIM(C89)),10)&lt;&gt;"UNRESOLVED",ISERROR(MATCH(UPPER(TRIM(CLEAN(SUBSTITUTE(C89,CHAR(160)," ")))),Start!$H$6:$H$22,0))),"","Exact clause/version missing; ")&amp;IF(AND(LEN(UPPER(TRIM(CLEAN(SUBSTITUTE(D89,CHAR(160)," ")))))&gt;0,LEFT(UPPER(TRIM(D89)),10)&lt;&gt;"UNRESOLVED",ISERROR(MATCH(UPPER(TRIM(CLEAN(SUBSTITUTE(D89,CHAR(160)," ")))),Start!$H$6:$H$22,0))),"","Entity/system/period missing; ")&amp;IF(AND(LEN(UPPER(TRIM(CLEAN(SUBSTITUTE(F89,CHAR(160)," ")))))&gt;0,LEFT(UPPER(TRIM(F89)),10)&lt;&gt;"UNRESOLVED",ISERROR(MATCH(UPPER(TRIM(CLEAN(SUBSTITUTE(F89,CHAR(160)," ")))),Start!$H$6:$H$22,0))),"","Decision evidence/basis missing; ")&amp;IF(AND(LEN(UPPER(TRIM(CLEAN(SUBSTITUTE(G89,CHAR(160)," ")))))&gt;0,LEFT(UPPER(TRIM(G89)),10)&lt;&gt;"UNRESOLVED",ISERROR(MATCH(UPPER(TRIM(CLEAN(SUBSTITUTE(G89,CHAR(160)," ")))),Start!$H$6:$H$22,0))),"","Date/transition basis missing; ")&amp;IF(AND(LEN(UPPER(TRIM(CLEAN(SUBSTITUTE(H89,CHAR(160)," ")))))&gt;0,LEFT(UPPER(TRIM(H89)),10)&lt;&gt;"UNRESOLVED",ISERROR(MATCH(UPPER(TRIM(CLEAN(SUBSTITUTE(H89,CHAR(160)," ")))),Start!$H$6:$H$22,0))),"","Method/evidence basis missing; ")&amp;IF(AND(LEN(UPPER(TRIM(CLEAN(SUBSTITUTE(I89,CHAR(160)," ")))))&gt;0,LEFT(UPPER(TRIM(I89)),10)&lt;&gt;"UNRESOLVED",ISERROR(MATCH(UPPER(TRIM(CLEAN(SUBSTITUTE(I89,CHAR(160)," ")))),Start!$H$6:$H$22,0))),"","Mapping or justified exclusion missing; ")&amp;IF(AND(LEN(UPPER(TRIM(CLEAN(SUBSTITUTE(J89,CHAR(160)," ")))))&gt;0,LEFT(UPPER(TRIM(J89)),10)&lt;&gt;"UNRESOLVED",ISERROR(MATCH(UPPER(TRIM(CLEAN(SUBSTITUTE(J89,CHAR(160)," ")))),Start!$H$6:$H$22,0))),"","Conclusion/evidence missing; ")&amp;IF(AND(LEN(UPPER(TRIM(CLEAN(SUBSTITUTE(K89,CHAR(160)," ")))))&gt;0,LEFT(UPPER(TRIM(K89)),10)&lt;&gt;"UNRESOLVED",ISERROR(MATCH(UPPER(TRIM(CLEAN(SUBSTITUTE(K89,CHAR(160)," ")))),Start!$H$6:$H$22,0))),"","Reviewer/date missing; ")&amp;"")=0,"Documentation recorded; review required",IF(AND(LEN(UPPER(TRIM(CLEAN(SUBSTITUTE(C89,CHAR(160)," ")))))&gt;0,LEFT(UPPER(TRIM(C89)),10)&lt;&gt;"UNRESOLVED",ISERROR(MATCH(UPPER(TRIM(CLEAN(SUBSTITUTE(C89,CHAR(160)," ")))),Start!$H$6:$H$22,0))),"","Exact clause/version missing; ")&amp;IF(AND(LEN(UPPER(TRIM(CLEAN(SUBSTITUTE(D89,CHAR(160)," ")))))&gt;0,LEFT(UPPER(TRIM(D89)),10)&lt;&gt;"UNRESOLVED",ISERROR(MATCH(UPPER(TRIM(CLEAN(SUBSTITUTE(D89,CHAR(160)," ")))),Start!$H$6:$H$22,0))),"","Entity/system/period missing; ")&amp;IF(AND(LEN(UPPER(TRIM(CLEAN(SUBSTITUTE(F89,CHAR(160)," ")))))&gt;0,LEFT(UPPER(TRIM(F89)),10)&lt;&gt;"UNRESOLVED",ISERROR(MATCH(UPPER(TRIM(CLEAN(SUBSTITUTE(F89,CHAR(160)," ")))),Start!$H$6:$H$22,0))),"","Decision evidence/basis missing; ")&amp;IF(AND(LEN(UPPER(TRIM(CLEAN(SUBSTITUTE(G89,CHAR(160)," ")))))&gt;0,LEFT(UPPER(TRIM(G89)),10)&lt;&gt;"UNRESOLVED",ISERROR(MATCH(UPPER(TRIM(CLEAN(SUBSTITUTE(G89,CHAR(160)," ")))),Start!$H$6:$H$22,0))),"","Date/transition basis missing; ")&amp;IF(AND(LEN(UPPER(TRIM(CLEAN(SUBSTITUTE(H89,CHAR(160)," ")))))&gt;0,LEFT(UPPER(TRIM(H89)),10)&lt;&gt;"UNRESOLVED",ISERROR(MATCH(UPPER(TRIM(CLEAN(SUBSTITUTE(H89,CHAR(160)," ")))),Start!$H$6:$H$22,0))),"","Method/evidence basis missing; ")&amp;IF(AND(LEN(UPPER(TRIM(CLEAN(SUBSTITUTE(I89,CHAR(160)," ")))))&gt;0,LEFT(UPPER(TRIM(I89)),10)&lt;&gt;"UNRESOLVED",ISERROR(MATCH(UPPER(TRIM(CLEAN(SUBSTITUTE(I89,CHAR(160)," ")))),Start!$H$6:$H$22,0))),"","Mapping or justified exclusion missing; ")&amp;IF(AND(LEN(UPPER(TRIM(CLEAN(SUBSTITUTE(J89,CHAR(160)," ")))))&gt;0,LEFT(UPPER(TRIM(J89)),10)&lt;&gt;"UNRESOLVED",ISERROR(MATCH(UPPER(TRIM(CLEAN(SUBSTITUTE(J89,CHAR(160)," ")))),Start!$H$6:$H$22,0))),"","Conclusion/evidence missing; ")&amp;IF(AND(LEN(UPPER(TRIM(CLEAN(SUBSTITUTE(K89,CHAR(160)," ")))))&gt;0,LEFT(UPPER(TRIM(K89)),10)&lt;&gt;"UNRESOLVED",ISERROR(MATCH(UPPER(TRIM(CLEAN(SUBSTITUTE(K89,CHAR(160)," ")))),Start!$H$6:$H$22,0))),"","Reviewer/date missing; ")&amp;"")),"Invalid status; use a listed value")</f>
        <v>Applicability unresolved; assign an owner and next action</v>
      </c>
    </row>
    <row r="90" ht="70" customHeight="1">
      <c r="A90" s="58" t="str">
        <v>PSC-1200.4(b)(4)</v>
      </c>
      <c r="B90" s="58" t="str">
        <v>PSC</v>
      </c>
      <c r="C90" s="61" t="str">
        <v>P01 | 1200.4(b)(4)</v>
      </c>
      <c r="D90" s="61"/>
      <c r="E90" s="61" t="str">
        <v>Unresolved</v>
      </c>
      <c r="F90" s="61"/>
      <c r="G90" s="61" t="inlineStr">
        <is>
          <t xml:space="preserve">One year for 1200.4(b),.5,.9,.11,.12,.14(b); other subclauses differ</t>
        </is>
      </c>
      <c r="H90" s="61" t="inlineStr">
        <is>
          <t xml:space="preserve">Candidate duty; applicability unresolved. Obtain exact required method and evidence from the controlling text. Context and definition rows explain control requirements.</t>
        </is>
      </c>
      <c r="I90" s="61" t="str">
        <v>P01</v>
      </c>
      <c r="J90" s="61"/>
      <c r="K90" s="61"/>
      <c r="L90" s="61" t="str">
        <v>Confirm entity/system coverage, obtain the current controlling instrument and map every applicable part before conclusions.</v>
      </c>
      <c r="M90" s="63" t="str">
        <f>IF(OR(EXACT(E90,"Unresolved"),EXACT(E90,"Applicable"),EXACT(E90,"Excluded with basis"),EXACT(E90,"Context only")),IF(E90="Unresolved","Applicability unresolved; assign an owner and next action",IF(LEN(IF(AND(LEN(UPPER(TRIM(CLEAN(SUBSTITUTE(C90,CHAR(160)," ")))))&gt;0,LEFT(UPPER(TRIM(C90)),10)&lt;&gt;"UNRESOLVED",ISERROR(MATCH(UPPER(TRIM(CLEAN(SUBSTITUTE(C90,CHAR(160)," ")))),Start!$H$6:$H$22,0))),"","Exact clause/version missing; ")&amp;IF(AND(LEN(UPPER(TRIM(CLEAN(SUBSTITUTE(D90,CHAR(160)," ")))))&gt;0,LEFT(UPPER(TRIM(D90)),10)&lt;&gt;"UNRESOLVED",ISERROR(MATCH(UPPER(TRIM(CLEAN(SUBSTITUTE(D90,CHAR(160)," ")))),Start!$H$6:$H$22,0))),"","Entity/system/period missing; ")&amp;IF(AND(LEN(UPPER(TRIM(CLEAN(SUBSTITUTE(F90,CHAR(160)," ")))))&gt;0,LEFT(UPPER(TRIM(F90)),10)&lt;&gt;"UNRESOLVED",ISERROR(MATCH(UPPER(TRIM(CLEAN(SUBSTITUTE(F90,CHAR(160)," ")))),Start!$H$6:$H$22,0))),"","Decision evidence/basis missing; ")&amp;IF(AND(LEN(UPPER(TRIM(CLEAN(SUBSTITUTE(G90,CHAR(160)," ")))))&gt;0,LEFT(UPPER(TRIM(G90)),10)&lt;&gt;"UNRESOLVED",ISERROR(MATCH(UPPER(TRIM(CLEAN(SUBSTITUTE(G90,CHAR(160)," ")))),Start!$H$6:$H$22,0))),"","Date/transition basis missing; ")&amp;IF(AND(LEN(UPPER(TRIM(CLEAN(SUBSTITUTE(H90,CHAR(160)," ")))))&gt;0,LEFT(UPPER(TRIM(H90)),10)&lt;&gt;"UNRESOLVED",ISERROR(MATCH(UPPER(TRIM(CLEAN(SUBSTITUTE(H90,CHAR(160)," ")))),Start!$H$6:$H$22,0))),"","Method/evidence basis missing; ")&amp;IF(AND(LEN(UPPER(TRIM(CLEAN(SUBSTITUTE(I90,CHAR(160)," ")))))&gt;0,LEFT(UPPER(TRIM(I90)),10)&lt;&gt;"UNRESOLVED",ISERROR(MATCH(UPPER(TRIM(CLEAN(SUBSTITUTE(I90,CHAR(160)," ")))),Start!$H$6:$H$22,0))),"","Mapping or justified exclusion missing; ")&amp;IF(AND(LEN(UPPER(TRIM(CLEAN(SUBSTITUTE(J90,CHAR(160)," ")))))&gt;0,LEFT(UPPER(TRIM(J90)),10)&lt;&gt;"UNRESOLVED",ISERROR(MATCH(UPPER(TRIM(CLEAN(SUBSTITUTE(J90,CHAR(160)," ")))),Start!$H$6:$H$22,0))),"","Conclusion/evidence missing; ")&amp;IF(AND(LEN(UPPER(TRIM(CLEAN(SUBSTITUTE(K90,CHAR(160)," ")))))&gt;0,LEFT(UPPER(TRIM(K90)),10)&lt;&gt;"UNRESOLVED",ISERROR(MATCH(UPPER(TRIM(CLEAN(SUBSTITUTE(K90,CHAR(160)," ")))),Start!$H$6:$H$22,0))),"","Reviewer/date missing; ")&amp;"")=0,"Documentation recorded; review required",IF(AND(LEN(UPPER(TRIM(CLEAN(SUBSTITUTE(C90,CHAR(160)," ")))))&gt;0,LEFT(UPPER(TRIM(C90)),10)&lt;&gt;"UNRESOLVED",ISERROR(MATCH(UPPER(TRIM(CLEAN(SUBSTITUTE(C90,CHAR(160)," ")))),Start!$H$6:$H$22,0))),"","Exact clause/version missing; ")&amp;IF(AND(LEN(UPPER(TRIM(CLEAN(SUBSTITUTE(D90,CHAR(160)," ")))))&gt;0,LEFT(UPPER(TRIM(D90)),10)&lt;&gt;"UNRESOLVED",ISERROR(MATCH(UPPER(TRIM(CLEAN(SUBSTITUTE(D90,CHAR(160)," ")))),Start!$H$6:$H$22,0))),"","Entity/system/period missing; ")&amp;IF(AND(LEN(UPPER(TRIM(CLEAN(SUBSTITUTE(F90,CHAR(160)," ")))))&gt;0,LEFT(UPPER(TRIM(F90)),10)&lt;&gt;"UNRESOLVED",ISERROR(MATCH(UPPER(TRIM(CLEAN(SUBSTITUTE(F90,CHAR(160)," ")))),Start!$H$6:$H$22,0))),"","Decision evidence/basis missing; ")&amp;IF(AND(LEN(UPPER(TRIM(CLEAN(SUBSTITUTE(G90,CHAR(160)," ")))))&gt;0,LEFT(UPPER(TRIM(G90)),10)&lt;&gt;"UNRESOLVED",ISERROR(MATCH(UPPER(TRIM(CLEAN(SUBSTITUTE(G90,CHAR(160)," ")))),Start!$H$6:$H$22,0))),"","Date/transition basis missing; ")&amp;IF(AND(LEN(UPPER(TRIM(CLEAN(SUBSTITUTE(H90,CHAR(160)," ")))))&gt;0,LEFT(UPPER(TRIM(H90)),10)&lt;&gt;"UNRESOLVED",ISERROR(MATCH(UPPER(TRIM(CLEAN(SUBSTITUTE(H90,CHAR(160)," ")))),Start!$H$6:$H$22,0))),"","Method/evidence basis missing; ")&amp;IF(AND(LEN(UPPER(TRIM(CLEAN(SUBSTITUTE(I90,CHAR(160)," ")))))&gt;0,LEFT(UPPER(TRIM(I90)),10)&lt;&gt;"UNRESOLVED",ISERROR(MATCH(UPPER(TRIM(CLEAN(SUBSTITUTE(I90,CHAR(160)," ")))),Start!$H$6:$H$22,0))),"","Mapping or justified exclusion missing; ")&amp;IF(AND(LEN(UPPER(TRIM(CLEAN(SUBSTITUTE(J90,CHAR(160)," ")))))&gt;0,LEFT(UPPER(TRIM(J90)),10)&lt;&gt;"UNRESOLVED",ISERROR(MATCH(UPPER(TRIM(CLEAN(SUBSTITUTE(J90,CHAR(160)," ")))),Start!$H$6:$H$22,0))),"","Conclusion/evidence missing; ")&amp;IF(AND(LEN(UPPER(TRIM(CLEAN(SUBSTITUTE(K90,CHAR(160)," ")))))&gt;0,LEFT(UPPER(TRIM(K90)),10)&lt;&gt;"UNRESOLVED",ISERROR(MATCH(UPPER(TRIM(CLEAN(SUBSTITUTE(K90,CHAR(160)," ")))),Start!$H$6:$H$22,0))),"","Reviewer/date missing; ")&amp;"")),"Invalid status; use a listed value")</f>
        <v>Applicability unresolved; assign an owner and next action</v>
      </c>
    </row>
    <row r="91" ht="70" customHeight="1">
      <c r="A91" s="56" t="str">
        <v>PSC-1200.4(b)(5)</v>
      </c>
      <c r="B91" s="56" t="str">
        <v>PSC</v>
      </c>
      <c r="C91" s="61" t="str">
        <v>P01 | 1200.4(b)(5)</v>
      </c>
      <c r="D91" s="61"/>
      <c r="E91" s="61" t="str">
        <v>Unresolved</v>
      </c>
      <c r="F91" s="61"/>
      <c r="G91" s="61" t="inlineStr">
        <is>
          <t xml:space="preserve">One year for 1200.4(b),.5,.9,.11,.12,.14(b); other subclauses differ</t>
        </is>
      </c>
      <c r="H91" s="61" t="inlineStr">
        <is>
          <t xml:space="preserve">Candidate duty; applicability unresolved. Obtain exact required method and evidence from the controlling text. Context and definition rows explain control requirements.</t>
        </is>
      </c>
      <c r="I91" s="61" t="str">
        <v>P01</v>
      </c>
      <c r="J91" s="61"/>
      <c r="K91" s="61"/>
      <c r="L91" s="61" t="str">
        <v>Confirm entity/system coverage, obtain the current controlling instrument and map every applicable part before conclusions.</v>
      </c>
      <c r="M91" s="63" t="str">
        <f>IF(OR(EXACT(E91,"Unresolved"),EXACT(E91,"Applicable"),EXACT(E91,"Excluded with basis"),EXACT(E91,"Context only")),IF(E91="Unresolved","Applicability unresolved; assign an owner and next action",IF(LEN(IF(AND(LEN(UPPER(TRIM(CLEAN(SUBSTITUTE(C91,CHAR(160)," ")))))&gt;0,LEFT(UPPER(TRIM(C91)),10)&lt;&gt;"UNRESOLVED",ISERROR(MATCH(UPPER(TRIM(CLEAN(SUBSTITUTE(C91,CHAR(160)," ")))),Start!$H$6:$H$22,0))),"","Exact clause/version missing; ")&amp;IF(AND(LEN(UPPER(TRIM(CLEAN(SUBSTITUTE(D91,CHAR(160)," ")))))&gt;0,LEFT(UPPER(TRIM(D91)),10)&lt;&gt;"UNRESOLVED",ISERROR(MATCH(UPPER(TRIM(CLEAN(SUBSTITUTE(D91,CHAR(160)," ")))),Start!$H$6:$H$22,0))),"","Entity/system/period missing; ")&amp;IF(AND(LEN(UPPER(TRIM(CLEAN(SUBSTITUTE(F91,CHAR(160)," ")))))&gt;0,LEFT(UPPER(TRIM(F91)),10)&lt;&gt;"UNRESOLVED",ISERROR(MATCH(UPPER(TRIM(CLEAN(SUBSTITUTE(F91,CHAR(160)," ")))),Start!$H$6:$H$22,0))),"","Decision evidence/basis missing; ")&amp;IF(AND(LEN(UPPER(TRIM(CLEAN(SUBSTITUTE(G91,CHAR(160)," ")))))&gt;0,LEFT(UPPER(TRIM(G91)),10)&lt;&gt;"UNRESOLVED",ISERROR(MATCH(UPPER(TRIM(CLEAN(SUBSTITUTE(G91,CHAR(160)," ")))),Start!$H$6:$H$22,0))),"","Date/transition basis missing; ")&amp;IF(AND(LEN(UPPER(TRIM(CLEAN(SUBSTITUTE(H91,CHAR(160)," ")))))&gt;0,LEFT(UPPER(TRIM(H91)),10)&lt;&gt;"UNRESOLVED",ISERROR(MATCH(UPPER(TRIM(CLEAN(SUBSTITUTE(H91,CHAR(160)," ")))),Start!$H$6:$H$22,0))),"","Method/evidence basis missing; ")&amp;IF(AND(LEN(UPPER(TRIM(CLEAN(SUBSTITUTE(I91,CHAR(160)," ")))))&gt;0,LEFT(UPPER(TRIM(I91)),10)&lt;&gt;"UNRESOLVED",ISERROR(MATCH(UPPER(TRIM(CLEAN(SUBSTITUTE(I91,CHAR(160)," ")))),Start!$H$6:$H$22,0))),"","Mapping or justified exclusion missing; ")&amp;IF(AND(LEN(UPPER(TRIM(CLEAN(SUBSTITUTE(J91,CHAR(160)," ")))))&gt;0,LEFT(UPPER(TRIM(J91)),10)&lt;&gt;"UNRESOLVED",ISERROR(MATCH(UPPER(TRIM(CLEAN(SUBSTITUTE(J91,CHAR(160)," ")))),Start!$H$6:$H$22,0))),"","Conclusion/evidence missing; ")&amp;IF(AND(LEN(UPPER(TRIM(CLEAN(SUBSTITUTE(K91,CHAR(160)," ")))))&gt;0,LEFT(UPPER(TRIM(K91)),10)&lt;&gt;"UNRESOLVED",ISERROR(MATCH(UPPER(TRIM(CLEAN(SUBSTITUTE(K91,CHAR(160)," ")))),Start!$H$6:$H$22,0))),"","Reviewer/date missing; ")&amp;"")=0,"Documentation recorded; review required",IF(AND(LEN(UPPER(TRIM(CLEAN(SUBSTITUTE(C91,CHAR(160)," ")))))&gt;0,LEFT(UPPER(TRIM(C91)),10)&lt;&gt;"UNRESOLVED",ISERROR(MATCH(UPPER(TRIM(CLEAN(SUBSTITUTE(C91,CHAR(160)," ")))),Start!$H$6:$H$22,0))),"","Exact clause/version missing; ")&amp;IF(AND(LEN(UPPER(TRIM(CLEAN(SUBSTITUTE(D91,CHAR(160)," ")))))&gt;0,LEFT(UPPER(TRIM(D91)),10)&lt;&gt;"UNRESOLVED",ISERROR(MATCH(UPPER(TRIM(CLEAN(SUBSTITUTE(D91,CHAR(160)," ")))),Start!$H$6:$H$22,0))),"","Entity/system/period missing; ")&amp;IF(AND(LEN(UPPER(TRIM(CLEAN(SUBSTITUTE(F91,CHAR(160)," ")))))&gt;0,LEFT(UPPER(TRIM(F91)),10)&lt;&gt;"UNRESOLVED",ISERROR(MATCH(UPPER(TRIM(CLEAN(SUBSTITUTE(F91,CHAR(160)," ")))),Start!$H$6:$H$22,0))),"","Decision evidence/basis missing; ")&amp;IF(AND(LEN(UPPER(TRIM(CLEAN(SUBSTITUTE(G91,CHAR(160)," ")))))&gt;0,LEFT(UPPER(TRIM(G91)),10)&lt;&gt;"UNRESOLVED",ISERROR(MATCH(UPPER(TRIM(CLEAN(SUBSTITUTE(G91,CHAR(160)," ")))),Start!$H$6:$H$22,0))),"","Date/transition basis missing; ")&amp;IF(AND(LEN(UPPER(TRIM(CLEAN(SUBSTITUTE(H91,CHAR(160)," ")))))&gt;0,LEFT(UPPER(TRIM(H91)),10)&lt;&gt;"UNRESOLVED",ISERROR(MATCH(UPPER(TRIM(CLEAN(SUBSTITUTE(H91,CHAR(160)," ")))),Start!$H$6:$H$22,0))),"","Method/evidence basis missing; ")&amp;IF(AND(LEN(UPPER(TRIM(CLEAN(SUBSTITUTE(I91,CHAR(160)," ")))))&gt;0,LEFT(UPPER(TRIM(I91)),10)&lt;&gt;"UNRESOLVED",ISERROR(MATCH(UPPER(TRIM(CLEAN(SUBSTITUTE(I91,CHAR(160)," ")))),Start!$H$6:$H$22,0))),"","Mapping or justified exclusion missing; ")&amp;IF(AND(LEN(UPPER(TRIM(CLEAN(SUBSTITUTE(J91,CHAR(160)," ")))))&gt;0,LEFT(UPPER(TRIM(J91)),10)&lt;&gt;"UNRESOLVED",ISERROR(MATCH(UPPER(TRIM(CLEAN(SUBSTITUTE(J91,CHAR(160)," ")))),Start!$H$6:$H$22,0))),"","Conclusion/evidence missing; ")&amp;IF(AND(LEN(UPPER(TRIM(CLEAN(SUBSTITUTE(K91,CHAR(160)," ")))))&gt;0,LEFT(UPPER(TRIM(K91)),10)&lt;&gt;"UNRESOLVED",ISERROR(MATCH(UPPER(TRIM(CLEAN(SUBSTITUTE(K91,CHAR(160)," ")))),Start!$H$6:$H$22,0))),"","Reviewer/date missing; ")&amp;"")),"Invalid status; use a listed value")</f>
        <v>Applicability unresolved; assign an owner and next action</v>
      </c>
    </row>
    <row r="92" ht="70" customHeight="1">
      <c r="A92" s="58" t="str">
        <v>PSC-1200.5</v>
      </c>
      <c r="B92" s="58" t="str">
        <v>PSC</v>
      </c>
      <c r="C92" s="61" t="str">
        <v>P01 | 1200.5</v>
      </c>
      <c r="D92" s="61"/>
      <c r="E92" s="61" t="str">
        <v>Unresolved</v>
      </c>
      <c r="F92" s="61"/>
      <c r="G92" s="61" t="inlineStr">
        <is>
          <t xml:space="preserve">One year for 1200.4(b),.5,.9,.11,.12,.14(b); other subclauses differ</t>
        </is>
      </c>
      <c r="H92" s="61" t="inlineStr">
        <is>
          <t xml:space="preserve">Section heading/context. Obtain exact required method and evidence from the controlling text. Context and definition rows explain control requirements.</t>
        </is>
      </c>
      <c r="I92" s="61" t="str">
        <v>P03</v>
      </c>
      <c r="J92" s="61"/>
      <c r="K92" s="61"/>
      <c r="L92" s="61" t="str">
        <v>Confirm entity/system coverage, obtain the current controlling instrument and map every applicable part before conclusions.</v>
      </c>
      <c r="M92" s="63" t="str">
        <f>IF(OR(EXACT(E92,"Unresolved"),EXACT(E92,"Applicable"),EXACT(E92,"Excluded with basis"),EXACT(E92,"Context only")),IF(E92="Unresolved","Applicability unresolved; assign an owner and next action",IF(LEN(IF(AND(LEN(UPPER(TRIM(CLEAN(SUBSTITUTE(C92,CHAR(160)," ")))))&gt;0,LEFT(UPPER(TRIM(C92)),10)&lt;&gt;"UNRESOLVED",ISERROR(MATCH(UPPER(TRIM(CLEAN(SUBSTITUTE(C92,CHAR(160)," ")))),Start!$H$6:$H$22,0))),"","Exact clause/version missing; ")&amp;IF(AND(LEN(UPPER(TRIM(CLEAN(SUBSTITUTE(D92,CHAR(160)," ")))))&gt;0,LEFT(UPPER(TRIM(D92)),10)&lt;&gt;"UNRESOLVED",ISERROR(MATCH(UPPER(TRIM(CLEAN(SUBSTITUTE(D92,CHAR(160)," ")))),Start!$H$6:$H$22,0))),"","Entity/system/period missing; ")&amp;IF(AND(LEN(UPPER(TRIM(CLEAN(SUBSTITUTE(F92,CHAR(160)," ")))))&gt;0,LEFT(UPPER(TRIM(F92)),10)&lt;&gt;"UNRESOLVED",ISERROR(MATCH(UPPER(TRIM(CLEAN(SUBSTITUTE(F92,CHAR(160)," ")))),Start!$H$6:$H$22,0))),"","Decision evidence/basis missing; ")&amp;IF(AND(LEN(UPPER(TRIM(CLEAN(SUBSTITUTE(G92,CHAR(160)," ")))))&gt;0,LEFT(UPPER(TRIM(G92)),10)&lt;&gt;"UNRESOLVED",ISERROR(MATCH(UPPER(TRIM(CLEAN(SUBSTITUTE(G92,CHAR(160)," ")))),Start!$H$6:$H$22,0))),"","Date/transition basis missing; ")&amp;IF(AND(LEN(UPPER(TRIM(CLEAN(SUBSTITUTE(H92,CHAR(160)," ")))))&gt;0,LEFT(UPPER(TRIM(H92)),10)&lt;&gt;"UNRESOLVED",ISERROR(MATCH(UPPER(TRIM(CLEAN(SUBSTITUTE(H92,CHAR(160)," ")))),Start!$H$6:$H$22,0))),"","Method/evidence basis missing; ")&amp;IF(AND(LEN(UPPER(TRIM(CLEAN(SUBSTITUTE(I92,CHAR(160)," ")))))&gt;0,LEFT(UPPER(TRIM(I92)),10)&lt;&gt;"UNRESOLVED",ISERROR(MATCH(UPPER(TRIM(CLEAN(SUBSTITUTE(I92,CHAR(160)," ")))),Start!$H$6:$H$22,0))),"","Mapping or justified exclusion missing; ")&amp;IF(AND(LEN(UPPER(TRIM(CLEAN(SUBSTITUTE(J92,CHAR(160)," ")))))&gt;0,LEFT(UPPER(TRIM(J92)),10)&lt;&gt;"UNRESOLVED",ISERROR(MATCH(UPPER(TRIM(CLEAN(SUBSTITUTE(J92,CHAR(160)," ")))),Start!$H$6:$H$22,0))),"","Conclusion/evidence missing; ")&amp;IF(AND(LEN(UPPER(TRIM(CLEAN(SUBSTITUTE(K92,CHAR(160)," ")))))&gt;0,LEFT(UPPER(TRIM(K92)),10)&lt;&gt;"UNRESOLVED",ISERROR(MATCH(UPPER(TRIM(CLEAN(SUBSTITUTE(K92,CHAR(160)," ")))),Start!$H$6:$H$22,0))),"","Reviewer/date missing; ")&amp;"")=0,"Documentation recorded; review required",IF(AND(LEN(UPPER(TRIM(CLEAN(SUBSTITUTE(C92,CHAR(160)," ")))))&gt;0,LEFT(UPPER(TRIM(C92)),10)&lt;&gt;"UNRESOLVED",ISERROR(MATCH(UPPER(TRIM(CLEAN(SUBSTITUTE(C92,CHAR(160)," ")))),Start!$H$6:$H$22,0))),"","Exact clause/version missing; ")&amp;IF(AND(LEN(UPPER(TRIM(CLEAN(SUBSTITUTE(D92,CHAR(160)," ")))))&gt;0,LEFT(UPPER(TRIM(D92)),10)&lt;&gt;"UNRESOLVED",ISERROR(MATCH(UPPER(TRIM(CLEAN(SUBSTITUTE(D92,CHAR(160)," ")))),Start!$H$6:$H$22,0))),"","Entity/system/period missing; ")&amp;IF(AND(LEN(UPPER(TRIM(CLEAN(SUBSTITUTE(F92,CHAR(160)," ")))))&gt;0,LEFT(UPPER(TRIM(F92)),10)&lt;&gt;"UNRESOLVED",ISERROR(MATCH(UPPER(TRIM(CLEAN(SUBSTITUTE(F92,CHAR(160)," ")))),Start!$H$6:$H$22,0))),"","Decision evidence/basis missing; ")&amp;IF(AND(LEN(UPPER(TRIM(CLEAN(SUBSTITUTE(G92,CHAR(160)," ")))))&gt;0,LEFT(UPPER(TRIM(G92)),10)&lt;&gt;"UNRESOLVED",ISERROR(MATCH(UPPER(TRIM(CLEAN(SUBSTITUTE(G92,CHAR(160)," ")))),Start!$H$6:$H$22,0))),"","Date/transition basis missing; ")&amp;IF(AND(LEN(UPPER(TRIM(CLEAN(SUBSTITUTE(H92,CHAR(160)," ")))))&gt;0,LEFT(UPPER(TRIM(H92)),10)&lt;&gt;"UNRESOLVED",ISERROR(MATCH(UPPER(TRIM(CLEAN(SUBSTITUTE(H92,CHAR(160)," ")))),Start!$H$6:$H$22,0))),"","Method/evidence basis missing; ")&amp;IF(AND(LEN(UPPER(TRIM(CLEAN(SUBSTITUTE(I92,CHAR(160)," ")))))&gt;0,LEFT(UPPER(TRIM(I92)),10)&lt;&gt;"UNRESOLVED",ISERROR(MATCH(UPPER(TRIM(CLEAN(SUBSTITUTE(I92,CHAR(160)," ")))),Start!$H$6:$H$22,0))),"","Mapping or justified exclusion missing; ")&amp;IF(AND(LEN(UPPER(TRIM(CLEAN(SUBSTITUTE(J92,CHAR(160)," ")))))&gt;0,LEFT(UPPER(TRIM(J92)),10)&lt;&gt;"UNRESOLVED",ISERROR(MATCH(UPPER(TRIM(CLEAN(SUBSTITUTE(J92,CHAR(160)," ")))),Start!$H$6:$H$22,0))),"","Conclusion/evidence missing; ")&amp;IF(AND(LEN(UPPER(TRIM(CLEAN(SUBSTITUTE(K92,CHAR(160)," ")))))&gt;0,LEFT(UPPER(TRIM(K92)),10)&lt;&gt;"UNRESOLVED",ISERROR(MATCH(UPPER(TRIM(CLEAN(SUBSTITUTE(K92,CHAR(160)," ")))),Start!$H$6:$H$22,0))),"","Reviewer/date missing; ")&amp;"")),"Invalid status; use a listed value")</f>
        <v>Applicability unresolved; assign an owner and next action</v>
      </c>
    </row>
    <row r="93" ht="70" customHeight="1">
      <c r="A93" s="56" t="str">
        <v>PSC-1200.5(a)</v>
      </c>
      <c r="B93" s="56" t="str">
        <v>PSC</v>
      </c>
      <c r="C93" s="61" t="str">
        <v>P01 | 1200.5(a)</v>
      </c>
      <c r="D93" s="61"/>
      <c r="E93" s="61" t="str">
        <v>Unresolved</v>
      </c>
      <c r="F93" s="61"/>
      <c r="G93" s="61" t="inlineStr">
        <is>
          <t xml:space="preserve">One year for 1200.4(b),.5,.9,.11,.12,.14(b); other subclauses differ</t>
        </is>
      </c>
      <c r="H93" s="61" t="inlineStr">
        <is>
          <t xml:space="preserve">Candidate duty; applicability unresolved. Obtain exact required method and evidence from the controlling text. Context and definition rows explain control requirements.</t>
        </is>
      </c>
      <c r="I93" s="61" t="str">
        <v>P03</v>
      </c>
      <c r="J93" s="61"/>
      <c r="K93" s="61"/>
      <c r="L93" s="61" t="str">
        <v>Confirm entity/system coverage, obtain the current controlling instrument and map every applicable part before conclusions.</v>
      </c>
      <c r="M93" s="63" t="str">
        <f>IF(OR(EXACT(E93,"Unresolved"),EXACT(E93,"Applicable"),EXACT(E93,"Excluded with basis"),EXACT(E93,"Context only")),IF(E93="Unresolved","Applicability unresolved; assign an owner and next action",IF(LEN(IF(AND(LEN(UPPER(TRIM(CLEAN(SUBSTITUTE(C93,CHAR(160)," ")))))&gt;0,LEFT(UPPER(TRIM(C93)),10)&lt;&gt;"UNRESOLVED",ISERROR(MATCH(UPPER(TRIM(CLEAN(SUBSTITUTE(C93,CHAR(160)," ")))),Start!$H$6:$H$22,0))),"","Exact clause/version missing; ")&amp;IF(AND(LEN(UPPER(TRIM(CLEAN(SUBSTITUTE(D93,CHAR(160)," ")))))&gt;0,LEFT(UPPER(TRIM(D93)),10)&lt;&gt;"UNRESOLVED",ISERROR(MATCH(UPPER(TRIM(CLEAN(SUBSTITUTE(D93,CHAR(160)," ")))),Start!$H$6:$H$22,0))),"","Entity/system/period missing; ")&amp;IF(AND(LEN(UPPER(TRIM(CLEAN(SUBSTITUTE(F93,CHAR(160)," ")))))&gt;0,LEFT(UPPER(TRIM(F93)),10)&lt;&gt;"UNRESOLVED",ISERROR(MATCH(UPPER(TRIM(CLEAN(SUBSTITUTE(F93,CHAR(160)," ")))),Start!$H$6:$H$22,0))),"","Decision evidence/basis missing; ")&amp;IF(AND(LEN(UPPER(TRIM(CLEAN(SUBSTITUTE(G93,CHAR(160)," ")))))&gt;0,LEFT(UPPER(TRIM(G93)),10)&lt;&gt;"UNRESOLVED",ISERROR(MATCH(UPPER(TRIM(CLEAN(SUBSTITUTE(G93,CHAR(160)," ")))),Start!$H$6:$H$22,0))),"","Date/transition basis missing; ")&amp;IF(AND(LEN(UPPER(TRIM(CLEAN(SUBSTITUTE(H93,CHAR(160)," ")))))&gt;0,LEFT(UPPER(TRIM(H93)),10)&lt;&gt;"UNRESOLVED",ISERROR(MATCH(UPPER(TRIM(CLEAN(SUBSTITUTE(H93,CHAR(160)," ")))),Start!$H$6:$H$22,0))),"","Method/evidence basis missing; ")&amp;IF(AND(LEN(UPPER(TRIM(CLEAN(SUBSTITUTE(I93,CHAR(160)," ")))))&gt;0,LEFT(UPPER(TRIM(I93)),10)&lt;&gt;"UNRESOLVED",ISERROR(MATCH(UPPER(TRIM(CLEAN(SUBSTITUTE(I93,CHAR(160)," ")))),Start!$H$6:$H$22,0))),"","Mapping or justified exclusion missing; ")&amp;IF(AND(LEN(UPPER(TRIM(CLEAN(SUBSTITUTE(J93,CHAR(160)," ")))))&gt;0,LEFT(UPPER(TRIM(J93)),10)&lt;&gt;"UNRESOLVED",ISERROR(MATCH(UPPER(TRIM(CLEAN(SUBSTITUTE(J93,CHAR(160)," ")))),Start!$H$6:$H$22,0))),"","Conclusion/evidence missing; ")&amp;IF(AND(LEN(UPPER(TRIM(CLEAN(SUBSTITUTE(K93,CHAR(160)," ")))))&gt;0,LEFT(UPPER(TRIM(K93)),10)&lt;&gt;"UNRESOLVED",ISERROR(MATCH(UPPER(TRIM(CLEAN(SUBSTITUTE(K93,CHAR(160)," ")))),Start!$H$6:$H$22,0))),"","Reviewer/date missing; ")&amp;"")=0,"Documentation recorded; review required",IF(AND(LEN(UPPER(TRIM(CLEAN(SUBSTITUTE(C93,CHAR(160)," ")))))&gt;0,LEFT(UPPER(TRIM(C93)),10)&lt;&gt;"UNRESOLVED",ISERROR(MATCH(UPPER(TRIM(CLEAN(SUBSTITUTE(C93,CHAR(160)," ")))),Start!$H$6:$H$22,0))),"","Exact clause/version missing; ")&amp;IF(AND(LEN(UPPER(TRIM(CLEAN(SUBSTITUTE(D93,CHAR(160)," ")))))&gt;0,LEFT(UPPER(TRIM(D93)),10)&lt;&gt;"UNRESOLVED",ISERROR(MATCH(UPPER(TRIM(CLEAN(SUBSTITUTE(D93,CHAR(160)," ")))),Start!$H$6:$H$22,0))),"","Entity/system/period missing; ")&amp;IF(AND(LEN(UPPER(TRIM(CLEAN(SUBSTITUTE(F93,CHAR(160)," ")))))&gt;0,LEFT(UPPER(TRIM(F93)),10)&lt;&gt;"UNRESOLVED",ISERROR(MATCH(UPPER(TRIM(CLEAN(SUBSTITUTE(F93,CHAR(160)," ")))),Start!$H$6:$H$22,0))),"","Decision evidence/basis missing; ")&amp;IF(AND(LEN(UPPER(TRIM(CLEAN(SUBSTITUTE(G93,CHAR(160)," ")))))&gt;0,LEFT(UPPER(TRIM(G93)),10)&lt;&gt;"UNRESOLVED",ISERROR(MATCH(UPPER(TRIM(CLEAN(SUBSTITUTE(G93,CHAR(160)," ")))),Start!$H$6:$H$22,0))),"","Date/transition basis missing; ")&amp;IF(AND(LEN(UPPER(TRIM(CLEAN(SUBSTITUTE(H93,CHAR(160)," ")))))&gt;0,LEFT(UPPER(TRIM(H93)),10)&lt;&gt;"UNRESOLVED",ISERROR(MATCH(UPPER(TRIM(CLEAN(SUBSTITUTE(H93,CHAR(160)," ")))),Start!$H$6:$H$22,0))),"","Method/evidence basis missing; ")&amp;IF(AND(LEN(UPPER(TRIM(CLEAN(SUBSTITUTE(I93,CHAR(160)," ")))))&gt;0,LEFT(UPPER(TRIM(I93)),10)&lt;&gt;"UNRESOLVED",ISERROR(MATCH(UPPER(TRIM(CLEAN(SUBSTITUTE(I93,CHAR(160)," ")))),Start!$H$6:$H$22,0))),"","Mapping or justified exclusion missing; ")&amp;IF(AND(LEN(UPPER(TRIM(CLEAN(SUBSTITUTE(J93,CHAR(160)," ")))))&gt;0,LEFT(UPPER(TRIM(J93)),10)&lt;&gt;"UNRESOLVED",ISERROR(MATCH(UPPER(TRIM(CLEAN(SUBSTITUTE(J93,CHAR(160)," ")))),Start!$H$6:$H$22,0))),"","Conclusion/evidence missing; ")&amp;IF(AND(LEN(UPPER(TRIM(CLEAN(SUBSTITUTE(K93,CHAR(160)," ")))))&gt;0,LEFT(UPPER(TRIM(K93)),10)&lt;&gt;"UNRESOLVED",ISERROR(MATCH(UPPER(TRIM(CLEAN(SUBSTITUTE(K93,CHAR(160)," ")))),Start!$H$6:$H$22,0))),"","Reviewer/date missing; ")&amp;"")),"Invalid status; use a listed value")</f>
        <v>Applicability unresolved; assign an owner and next action</v>
      </c>
    </row>
    <row r="94" ht="70" customHeight="1">
      <c r="A94" s="58" t="str">
        <v>PSC-1200.5(a)(1)</v>
      </c>
      <c r="B94" s="58" t="str">
        <v>PSC</v>
      </c>
      <c r="C94" s="61" t="str">
        <v>P01 | 1200.5(a)(1)</v>
      </c>
      <c r="D94" s="61"/>
      <c r="E94" s="61" t="str">
        <v>Unresolved</v>
      </c>
      <c r="F94" s="61"/>
      <c r="G94" s="61" t="inlineStr">
        <is>
          <t xml:space="preserve">One year for 1200.4(b),.5,.9,.11,.12,.14(b); other subclauses differ</t>
        </is>
      </c>
      <c r="H94" s="61" t="inlineStr">
        <is>
          <t xml:space="preserve">Candidate duty; applicability unresolved. Obtain exact required method and evidence from the controlling text. Context and definition rows explain control requirements.</t>
        </is>
      </c>
      <c r="I94" s="61" t="str">
        <v>P03</v>
      </c>
      <c r="J94" s="61"/>
      <c r="K94" s="61"/>
      <c r="L94" s="61" t="str">
        <v>Confirm entity/system coverage, obtain the current controlling instrument and map every applicable part before conclusions.</v>
      </c>
      <c r="M94" s="63" t="str">
        <f>IF(OR(EXACT(E94,"Unresolved"),EXACT(E94,"Applicable"),EXACT(E94,"Excluded with basis"),EXACT(E94,"Context only")),IF(E94="Unresolved","Applicability unresolved; assign an owner and next action",IF(LEN(IF(AND(LEN(UPPER(TRIM(CLEAN(SUBSTITUTE(C94,CHAR(160)," ")))))&gt;0,LEFT(UPPER(TRIM(C94)),10)&lt;&gt;"UNRESOLVED",ISERROR(MATCH(UPPER(TRIM(CLEAN(SUBSTITUTE(C94,CHAR(160)," ")))),Start!$H$6:$H$22,0))),"","Exact clause/version missing; ")&amp;IF(AND(LEN(UPPER(TRIM(CLEAN(SUBSTITUTE(D94,CHAR(160)," ")))))&gt;0,LEFT(UPPER(TRIM(D94)),10)&lt;&gt;"UNRESOLVED",ISERROR(MATCH(UPPER(TRIM(CLEAN(SUBSTITUTE(D94,CHAR(160)," ")))),Start!$H$6:$H$22,0))),"","Entity/system/period missing; ")&amp;IF(AND(LEN(UPPER(TRIM(CLEAN(SUBSTITUTE(F94,CHAR(160)," ")))))&gt;0,LEFT(UPPER(TRIM(F94)),10)&lt;&gt;"UNRESOLVED",ISERROR(MATCH(UPPER(TRIM(CLEAN(SUBSTITUTE(F94,CHAR(160)," ")))),Start!$H$6:$H$22,0))),"","Decision evidence/basis missing; ")&amp;IF(AND(LEN(UPPER(TRIM(CLEAN(SUBSTITUTE(G94,CHAR(160)," ")))))&gt;0,LEFT(UPPER(TRIM(G94)),10)&lt;&gt;"UNRESOLVED",ISERROR(MATCH(UPPER(TRIM(CLEAN(SUBSTITUTE(G94,CHAR(160)," ")))),Start!$H$6:$H$22,0))),"","Date/transition basis missing; ")&amp;IF(AND(LEN(UPPER(TRIM(CLEAN(SUBSTITUTE(H94,CHAR(160)," ")))))&gt;0,LEFT(UPPER(TRIM(H94)),10)&lt;&gt;"UNRESOLVED",ISERROR(MATCH(UPPER(TRIM(CLEAN(SUBSTITUTE(H94,CHAR(160)," ")))),Start!$H$6:$H$22,0))),"","Method/evidence basis missing; ")&amp;IF(AND(LEN(UPPER(TRIM(CLEAN(SUBSTITUTE(I94,CHAR(160)," ")))))&gt;0,LEFT(UPPER(TRIM(I94)),10)&lt;&gt;"UNRESOLVED",ISERROR(MATCH(UPPER(TRIM(CLEAN(SUBSTITUTE(I94,CHAR(160)," ")))),Start!$H$6:$H$22,0))),"","Mapping or justified exclusion missing; ")&amp;IF(AND(LEN(UPPER(TRIM(CLEAN(SUBSTITUTE(J94,CHAR(160)," ")))))&gt;0,LEFT(UPPER(TRIM(J94)),10)&lt;&gt;"UNRESOLVED",ISERROR(MATCH(UPPER(TRIM(CLEAN(SUBSTITUTE(J94,CHAR(160)," ")))),Start!$H$6:$H$22,0))),"","Conclusion/evidence missing; ")&amp;IF(AND(LEN(UPPER(TRIM(CLEAN(SUBSTITUTE(K94,CHAR(160)," ")))))&gt;0,LEFT(UPPER(TRIM(K94)),10)&lt;&gt;"UNRESOLVED",ISERROR(MATCH(UPPER(TRIM(CLEAN(SUBSTITUTE(K94,CHAR(160)," ")))),Start!$H$6:$H$22,0))),"","Reviewer/date missing; ")&amp;"")=0,"Documentation recorded; review required",IF(AND(LEN(UPPER(TRIM(CLEAN(SUBSTITUTE(C94,CHAR(160)," ")))))&gt;0,LEFT(UPPER(TRIM(C94)),10)&lt;&gt;"UNRESOLVED",ISERROR(MATCH(UPPER(TRIM(CLEAN(SUBSTITUTE(C94,CHAR(160)," ")))),Start!$H$6:$H$22,0))),"","Exact clause/version missing; ")&amp;IF(AND(LEN(UPPER(TRIM(CLEAN(SUBSTITUTE(D94,CHAR(160)," ")))))&gt;0,LEFT(UPPER(TRIM(D94)),10)&lt;&gt;"UNRESOLVED",ISERROR(MATCH(UPPER(TRIM(CLEAN(SUBSTITUTE(D94,CHAR(160)," ")))),Start!$H$6:$H$22,0))),"","Entity/system/period missing; ")&amp;IF(AND(LEN(UPPER(TRIM(CLEAN(SUBSTITUTE(F94,CHAR(160)," ")))))&gt;0,LEFT(UPPER(TRIM(F94)),10)&lt;&gt;"UNRESOLVED",ISERROR(MATCH(UPPER(TRIM(CLEAN(SUBSTITUTE(F94,CHAR(160)," ")))),Start!$H$6:$H$22,0))),"","Decision evidence/basis missing; ")&amp;IF(AND(LEN(UPPER(TRIM(CLEAN(SUBSTITUTE(G94,CHAR(160)," ")))))&gt;0,LEFT(UPPER(TRIM(G94)),10)&lt;&gt;"UNRESOLVED",ISERROR(MATCH(UPPER(TRIM(CLEAN(SUBSTITUTE(G94,CHAR(160)," ")))),Start!$H$6:$H$22,0))),"","Date/transition basis missing; ")&amp;IF(AND(LEN(UPPER(TRIM(CLEAN(SUBSTITUTE(H94,CHAR(160)," ")))))&gt;0,LEFT(UPPER(TRIM(H94)),10)&lt;&gt;"UNRESOLVED",ISERROR(MATCH(UPPER(TRIM(CLEAN(SUBSTITUTE(H94,CHAR(160)," ")))),Start!$H$6:$H$22,0))),"","Method/evidence basis missing; ")&amp;IF(AND(LEN(UPPER(TRIM(CLEAN(SUBSTITUTE(I94,CHAR(160)," ")))))&gt;0,LEFT(UPPER(TRIM(I94)),10)&lt;&gt;"UNRESOLVED",ISERROR(MATCH(UPPER(TRIM(CLEAN(SUBSTITUTE(I94,CHAR(160)," ")))),Start!$H$6:$H$22,0))),"","Mapping or justified exclusion missing; ")&amp;IF(AND(LEN(UPPER(TRIM(CLEAN(SUBSTITUTE(J94,CHAR(160)," ")))))&gt;0,LEFT(UPPER(TRIM(J94)),10)&lt;&gt;"UNRESOLVED",ISERROR(MATCH(UPPER(TRIM(CLEAN(SUBSTITUTE(J94,CHAR(160)," ")))),Start!$H$6:$H$22,0))),"","Conclusion/evidence missing; ")&amp;IF(AND(LEN(UPPER(TRIM(CLEAN(SUBSTITUTE(K94,CHAR(160)," ")))))&gt;0,LEFT(UPPER(TRIM(K94)),10)&lt;&gt;"UNRESOLVED",ISERROR(MATCH(UPPER(TRIM(CLEAN(SUBSTITUTE(K94,CHAR(160)," ")))),Start!$H$6:$H$22,0))),"","Reviewer/date missing; ")&amp;"")),"Invalid status; use a listed value")</f>
        <v>Applicability unresolved; assign an owner and next action</v>
      </c>
    </row>
    <row r="95" ht="70" customHeight="1">
      <c r="A95" s="56" t="str">
        <v>PSC-1200.5(a)(2)</v>
      </c>
      <c r="B95" s="56" t="str">
        <v>PSC</v>
      </c>
      <c r="C95" s="61" t="str">
        <v>P01 | 1200.5(a)(2)</v>
      </c>
      <c r="D95" s="61"/>
      <c r="E95" s="61" t="str">
        <v>Unresolved</v>
      </c>
      <c r="F95" s="61"/>
      <c r="G95" s="61" t="inlineStr">
        <is>
          <t xml:space="preserve">One year for 1200.4(b),.5,.9,.11,.12,.14(b); other subclauses differ</t>
        </is>
      </c>
      <c r="H95" s="61" t="inlineStr">
        <is>
          <t xml:space="preserve">Candidate duty; applicability unresolved. Obtain exact required method and evidence from the controlling text. Context and definition rows explain control requirements.</t>
        </is>
      </c>
      <c r="I95" s="61" t="str">
        <v>P03</v>
      </c>
      <c r="J95" s="61"/>
      <c r="K95" s="61"/>
      <c r="L95" s="61" t="str">
        <v>Confirm entity/system coverage, obtain the current controlling instrument and map every applicable part before conclusions.</v>
      </c>
      <c r="M95" s="63" t="str">
        <f>IF(OR(EXACT(E95,"Unresolved"),EXACT(E95,"Applicable"),EXACT(E95,"Excluded with basis"),EXACT(E95,"Context only")),IF(E95="Unresolved","Applicability unresolved; assign an owner and next action",IF(LEN(IF(AND(LEN(UPPER(TRIM(CLEAN(SUBSTITUTE(C95,CHAR(160)," ")))))&gt;0,LEFT(UPPER(TRIM(C95)),10)&lt;&gt;"UNRESOLVED",ISERROR(MATCH(UPPER(TRIM(CLEAN(SUBSTITUTE(C95,CHAR(160)," ")))),Start!$H$6:$H$22,0))),"","Exact clause/version missing; ")&amp;IF(AND(LEN(UPPER(TRIM(CLEAN(SUBSTITUTE(D95,CHAR(160)," ")))))&gt;0,LEFT(UPPER(TRIM(D95)),10)&lt;&gt;"UNRESOLVED",ISERROR(MATCH(UPPER(TRIM(CLEAN(SUBSTITUTE(D95,CHAR(160)," ")))),Start!$H$6:$H$22,0))),"","Entity/system/period missing; ")&amp;IF(AND(LEN(UPPER(TRIM(CLEAN(SUBSTITUTE(F95,CHAR(160)," ")))))&gt;0,LEFT(UPPER(TRIM(F95)),10)&lt;&gt;"UNRESOLVED",ISERROR(MATCH(UPPER(TRIM(CLEAN(SUBSTITUTE(F95,CHAR(160)," ")))),Start!$H$6:$H$22,0))),"","Decision evidence/basis missing; ")&amp;IF(AND(LEN(UPPER(TRIM(CLEAN(SUBSTITUTE(G95,CHAR(160)," ")))))&gt;0,LEFT(UPPER(TRIM(G95)),10)&lt;&gt;"UNRESOLVED",ISERROR(MATCH(UPPER(TRIM(CLEAN(SUBSTITUTE(G95,CHAR(160)," ")))),Start!$H$6:$H$22,0))),"","Date/transition basis missing; ")&amp;IF(AND(LEN(UPPER(TRIM(CLEAN(SUBSTITUTE(H95,CHAR(160)," ")))))&gt;0,LEFT(UPPER(TRIM(H95)),10)&lt;&gt;"UNRESOLVED",ISERROR(MATCH(UPPER(TRIM(CLEAN(SUBSTITUTE(H95,CHAR(160)," ")))),Start!$H$6:$H$22,0))),"","Method/evidence basis missing; ")&amp;IF(AND(LEN(UPPER(TRIM(CLEAN(SUBSTITUTE(I95,CHAR(160)," ")))))&gt;0,LEFT(UPPER(TRIM(I95)),10)&lt;&gt;"UNRESOLVED",ISERROR(MATCH(UPPER(TRIM(CLEAN(SUBSTITUTE(I95,CHAR(160)," ")))),Start!$H$6:$H$22,0))),"","Mapping or justified exclusion missing; ")&amp;IF(AND(LEN(UPPER(TRIM(CLEAN(SUBSTITUTE(J95,CHAR(160)," ")))))&gt;0,LEFT(UPPER(TRIM(J95)),10)&lt;&gt;"UNRESOLVED",ISERROR(MATCH(UPPER(TRIM(CLEAN(SUBSTITUTE(J95,CHAR(160)," ")))),Start!$H$6:$H$22,0))),"","Conclusion/evidence missing; ")&amp;IF(AND(LEN(UPPER(TRIM(CLEAN(SUBSTITUTE(K95,CHAR(160)," ")))))&gt;0,LEFT(UPPER(TRIM(K95)),10)&lt;&gt;"UNRESOLVED",ISERROR(MATCH(UPPER(TRIM(CLEAN(SUBSTITUTE(K95,CHAR(160)," ")))),Start!$H$6:$H$22,0))),"","Reviewer/date missing; ")&amp;"")=0,"Documentation recorded; review required",IF(AND(LEN(UPPER(TRIM(CLEAN(SUBSTITUTE(C95,CHAR(160)," ")))))&gt;0,LEFT(UPPER(TRIM(C95)),10)&lt;&gt;"UNRESOLVED",ISERROR(MATCH(UPPER(TRIM(CLEAN(SUBSTITUTE(C95,CHAR(160)," ")))),Start!$H$6:$H$22,0))),"","Exact clause/version missing; ")&amp;IF(AND(LEN(UPPER(TRIM(CLEAN(SUBSTITUTE(D95,CHAR(160)," ")))))&gt;0,LEFT(UPPER(TRIM(D95)),10)&lt;&gt;"UNRESOLVED",ISERROR(MATCH(UPPER(TRIM(CLEAN(SUBSTITUTE(D95,CHAR(160)," ")))),Start!$H$6:$H$22,0))),"","Entity/system/period missing; ")&amp;IF(AND(LEN(UPPER(TRIM(CLEAN(SUBSTITUTE(F95,CHAR(160)," ")))))&gt;0,LEFT(UPPER(TRIM(F95)),10)&lt;&gt;"UNRESOLVED",ISERROR(MATCH(UPPER(TRIM(CLEAN(SUBSTITUTE(F95,CHAR(160)," ")))),Start!$H$6:$H$22,0))),"","Decision evidence/basis missing; ")&amp;IF(AND(LEN(UPPER(TRIM(CLEAN(SUBSTITUTE(G95,CHAR(160)," ")))))&gt;0,LEFT(UPPER(TRIM(G95)),10)&lt;&gt;"UNRESOLVED",ISERROR(MATCH(UPPER(TRIM(CLEAN(SUBSTITUTE(G95,CHAR(160)," ")))),Start!$H$6:$H$22,0))),"","Date/transition basis missing; ")&amp;IF(AND(LEN(UPPER(TRIM(CLEAN(SUBSTITUTE(H95,CHAR(160)," ")))))&gt;0,LEFT(UPPER(TRIM(H95)),10)&lt;&gt;"UNRESOLVED",ISERROR(MATCH(UPPER(TRIM(CLEAN(SUBSTITUTE(H95,CHAR(160)," ")))),Start!$H$6:$H$22,0))),"","Method/evidence basis missing; ")&amp;IF(AND(LEN(UPPER(TRIM(CLEAN(SUBSTITUTE(I95,CHAR(160)," ")))))&gt;0,LEFT(UPPER(TRIM(I95)),10)&lt;&gt;"UNRESOLVED",ISERROR(MATCH(UPPER(TRIM(CLEAN(SUBSTITUTE(I95,CHAR(160)," ")))),Start!$H$6:$H$22,0))),"","Mapping or justified exclusion missing; ")&amp;IF(AND(LEN(UPPER(TRIM(CLEAN(SUBSTITUTE(J95,CHAR(160)," ")))))&gt;0,LEFT(UPPER(TRIM(J95)),10)&lt;&gt;"UNRESOLVED",ISERROR(MATCH(UPPER(TRIM(CLEAN(SUBSTITUTE(J95,CHAR(160)," ")))),Start!$H$6:$H$22,0))),"","Conclusion/evidence missing; ")&amp;IF(AND(LEN(UPPER(TRIM(CLEAN(SUBSTITUTE(K95,CHAR(160)," ")))))&gt;0,LEFT(UPPER(TRIM(K95)),10)&lt;&gt;"UNRESOLVED",ISERROR(MATCH(UPPER(TRIM(CLEAN(SUBSTITUTE(K95,CHAR(160)," ")))),Start!$H$6:$H$22,0))),"","Reviewer/date missing; ")&amp;"")),"Invalid status; use a listed value")</f>
        <v>Applicability unresolved; assign an owner and next action</v>
      </c>
    </row>
    <row r="96" ht="70" customHeight="1">
      <c r="A96" s="58" t="str">
        <v>PSC-1200.5(b)</v>
      </c>
      <c r="B96" s="58" t="str">
        <v>PSC</v>
      </c>
      <c r="C96" s="61" t="str">
        <v>P01 | 1200.5(b)</v>
      </c>
      <c r="D96" s="61"/>
      <c r="E96" s="61" t="str">
        <v>Unresolved</v>
      </c>
      <c r="F96" s="61"/>
      <c r="G96" s="61" t="inlineStr">
        <is>
          <t xml:space="preserve">One year for 1200.4(b),.5,.9,.11,.12,.14(b); other subclauses differ</t>
        </is>
      </c>
      <c r="H96" s="61" t="inlineStr">
        <is>
          <t xml:space="preserve">Candidate duty; applicability unresolved. Obtain exact required method and evidence from the controlling text. Context and definition rows explain control requirements.</t>
        </is>
      </c>
      <c r="I96" s="61" t="str">
        <v>P03</v>
      </c>
      <c r="J96" s="61"/>
      <c r="K96" s="61"/>
      <c r="L96" s="61" t="str">
        <v>Confirm entity/system coverage, obtain the current controlling instrument and map every applicable part before conclusions.</v>
      </c>
      <c r="M96" s="63" t="str">
        <f>IF(OR(EXACT(E96,"Unresolved"),EXACT(E96,"Applicable"),EXACT(E96,"Excluded with basis"),EXACT(E96,"Context only")),IF(E96="Unresolved","Applicability unresolved; assign an owner and next action",IF(LEN(IF(AND(LEN(UPPER(TRIM(CLEAN(SUBSTITUTE(C96,CHAR(160)," ")))))&gt;0,LEFT(UPPER(TRIM(C96)),10)&lt;&gt;"UNRESOLVED",ISERROR(MATCH(UPPER(TRIM(CLEAN(SUBSTITUTE(C96,CHAR(160)," ")))),Start!$H$6:$H$22,0))),"","Exact clause/version missing; ")&amp;IF(AND(LEN(UPPER(TRIM(CLEAN(SUBSTITUTE(D96,CHAR(160)," ")))))&gt;0,LEFT(UPPER(TRIM(D96)),10)&lt;&gt;"UNRESOLVED",ISERROR(MATCH(UPPER(TRIM(CLEAN(SUBSTITUTE(D96,CHAR(160)," ")))),Start!$H$6:$H$22,0))),"","Entity/system/period missing; ")&amp;IF(AND(LEN(UPPER(TRIM(CLEAN(SUBSTITUTE(F96,CHAR(160)," ")))))&gt;0,LEFT(UPPER(TRIM(F96)),10)&lt;&gt;"UNRESOLVED",ISERROR(MATCH(UPPER(TRIM(CLEAN(SUBSTITUTE(F96,CHAR(160)," ")))),Start!$H$6:$H$22,0))),"","Decision evidence/basis missing; ")&amp;IF(AND(LEN(UPPER(TRIM(CLEAN(SUBSTITUTE(G96,CHAR(160)," ")))))&gt;0,LEFT(UPPER(TRIM(G96)),10)&lt;&gt;"UNRESOLVED",ISERROR(MATCH(UPPER(TRIM(CLEAN(SUBSTITUTE(G96,CHAR(160)," ")))),Start!$H$6:$H$22,0))),"","Date/transition basis missing; ")&amp;IF(AND(LEN(UPPER(TRIM(CLEAN(SUBSTITUTE(H96,CHAR(160)," ")))))&gt;0,LEFT(UPPER(TRIM(H96)),10)&lt;&gt;"UNRESOLVED",ISERROR(MATCH(UPPER(TRIM(CLEAN(SUBSTITUTE(H96,CHAR(160)," ")))),Start!$H$6:$H$22,0))),"","Method/evidence basis missing; ")&amp;IF(AND(LEN(UPPER(TRIM(CLEAN(SUBSTITUTE(I96,CHAR(160)," ")))))&gt;0,LEFT(UPPER(TRIM(I96)),10)&lt;&gt;"UNRESOLVED",ISERROR(MATCH(UPPER(TRIM(CLEAN(SUBSTITUTE(I96,CHAR(160)," ")))),Start!$H$6:$H$22,0))),"","Mapping or justified exclusion missing; ")&amp;IF(AND(LEN(UPPER(TRIM(CLEAN(SUBSTITUTE(J96,CHAR(160)," ")))))&gt;0,LEFT(UPPER(TRIM(J96)),10)&lt;&gt;"UNRESOLVED",ISERROR(MATCH(UPPER(TRIM(CLEAN(SUBSTITUTE(J96,CHAR(160)," ")))),Start!$H$6:$H$22,0))),"","Conclusion/evidence missing; ")&amp;IF(AND(LEN(UPPER(TRIM(CLEAN(SUBSTITUTE(K96,CHAR(160)," ")))))&gt;0,LEFT(UPPER(TRIM(K96)),10)&lt;&gt;"UNRESOLVED",ISERROR(MATCH(UPPER(TRIM(CLEAN(SUBSTITUTE(K96,CHAR(160)," ")))),Start!$H$6:$H$22,0))),"","Reviewer/date missing; ")&amp;"")=0,"Documentation recorded; review required",IF(AND(LEN(UPPER(TRIM(CLEAN(SUBSTITUTE(C96,CHAR(160)," ")))))&gt;0,LEFT(UPPER(TRIM(C96)),10)&lt;&gt;"UNRESOLVED",ISERROR(MATCH(UPPER(TRIM(CLEAN(SUBSTITUTE(C96,CHAR(160)," ")))),Start!$H$6:$H$22,0))),"","Exact clause/version missing; ")&amp;IF(AND(LEN(UPPER(TRIM(CLEAN(SUBSTITUTE(D96,CHAR(160)," ")))))&gt;0,LEFT(UPPER(TRIM(D96)),10)&lt;&gt;"UNRESOLVED",ISERROR(MATCH(UPPER(TRIM(CLEAN(SUBSTITUTE(D96,CHAR(160)," ")))),Start!$H$6:$H$22,0))),"","Entity/system/period missing; ")&amp;IF(AND(LEN(UPPER(TRIM(CLEAN(SUBSTITUTE(F96,CHAR(160)," ")))))&gt;0,LEFT(UPPER(TRIM(F96)),10)&lt;&gt;"UNRESOLVED",ISERROR(MATCH(UPPER(TRIM(CLEAN(SUBSTITUTE(F96,CHAR(160)," ")))),Start!$H$6:$H$22,0))),"","Decision evidence/basis missing; ")&amp;IF(AND(LEN(UPPER(TRIM(CLEAN(SUBSTITUTE(G96,CHAR(160)," ")))))&gt;0,LEFT(UPPER(TRIM(G96)),10)&lt;&gt;"UNRESOLVED",ISERROR(MATCH(UPPER(TRIM(CLEAN(SUBSTITUTE(G96,CHAR(160)," ")))),Start!$H$6:$H$22,0))),"","Date/transition basis missing; ")&amp;IF(AND(LEN(UPPER(TRIM(CLEAN(SUBSTITUTE(H96,CHAR(160)," ")))))&gt;0,LEFT(UPPER(TRIM(H96)),10)&lt;&gt;"UNRESOLVED",ISERROR(MATCH(UPPER(TRIM(CLEAN(SUBSTITUTE(H96,CHAR(160)," ")))),Start!$H$6:$H$22,0))),"","Method/evidence basis missing; ")&amp;IF(AND(LEN(UPPER(TRIM(CLEAN(SUBSTITUTE(I96,CHAR(160)," ")))))&gt;0,LEFT(UPPER(TRIM(I96)),10)&lt;&gt;"UNRESOLVED",ISERROR(MATCH(UPPER(TRIM(CLEAN(SUBSTITUTE(I96,CHAR(160)," ")))),Start!$H$6:$H$22,0))),"","Mapping or justified exclusion missing; ")&amp;IF(AND(LEN(UPPER(TRIM(CLEAN(SUBSTITUTE(J96,CHAR(160)," ")))))&gt;0,LEFT(UPPER(TRIM(J96)),10)&lt;&gt;"UNRESOLVED",ISERROR(MATCH(UPPER(TRIM(CLEAN(SUBSTITUTE(J96,CHAR(160)," ")))),Start!$H$6:$H$22,0))),"","Conclusion/evidence missing; ")&amp;IF(AND(LEN(UPPER(TRIM(CLEAN(SUBSTITUTE(K96,CHAR(160)," ")))))&gt;0,LEFT(UPPER(TRIM(K96)),10)&lt;&gt;"UNRESOLVED",ISERROR(MATCH(UPPER(TRIM(CLEAN(SUBSTITUTE(K96,CHAR(160)," ")))),Start!$H$6:$H$22,0))),"","Reviewer/date missing; ")&amp;"")),"Invalid status; use a listed value")</f>
        <v>Applicability unresolved; assign an owner and next action</v>
      </c>
    </row>
    <row r="97" ht="70" customHeight="1">
      <c r="A97" s="56" t="str">
        <v>PSC-1200.6(a)</v>
      </c>
      <c r="B97" s="56" t="str">
        <v>PSC</v>
      </c>
      <c r="C97" s="61" t="str">
        <v>P01 | 1200.6(a)</v>
      </c>
      <c r="D97" s="61"/>
      <c r="E97" s="61" t="str">
        <v>Unresolved</v>
      </c>
      <c r="F97" s="61"/>
      <c r="G97" s="61" t="inlineStr">
        <is>
          <t xml:space="preserve">18 months for 1200.6,.8,.13,.14(a),.15; other subclauses differ</t>
        </is>
      </c>
      <c r="H97" s="61" t="inlineStr">
        <is>
          <t xml:space="preserve">Candidate duty; applicability unresolved. Obtain exact required method and evidence from the controlling text. Context and definition rows explain control requirements.</t>
        </is>
      </c>
      <c r="I97" s="61" t="str">
        <v>C07</v>
      </c>
      <c r="J97" s="61"/>
      <c r="K97" s="61"/>
      <c r="L97" s="61" t="str">
        <v>Confirm entity/system coverage, obtain the current controlling instrument and map every applicable part before conclusions.</v>
      </c>
      <c r="M97" s="63" t="str">
        <f>IF(OR(EXACT(E97,"Unresolved"),EXACT(E97,"Applicable"),EXACT(E97,"Excluded with basis"),EXACT(E97,"Context only")),IF(E97="Unresolved","Applicability unresolved; assign an owner and next action",IF(LEN(IF(AND(LEN(UPPER(TRIM(CLEAN(SUBSTITUTE(C97,CHAR(160)," ")))))&gt;0,LEFT(UPPER(TRIM(C97)),10)&lt;&gt;"UNRESOLVED",ISERROR(MATCH(UPPER(TRIM(CLEAN(SUBSTITUTE(C97,CHAR(160)," ")))),Start!$H$6:$H$22,0))),"","Exact clause/version missing; ")&amp;IF(AND(LEN(UPPER(TRIM(CLEAN(SUBSTITUTE(D97,CHAR(160)," ")))))&gt;0,LEFT(UPPER(TRIM(D97)),10)&lt;&gt;"UNRESOLVED",ISERROR(MATCH(UPPER(TRIM(CLEAN(SUBSTITUTE(D97,CHAR(160)," ")))),Start!$H$6:$H$22,0))),"","Entity/system/period missing; ")&amp;IF(AND(LEN(UPPER(TRIM(CLEAN(SUBSTITUTE(F97,CHAR(160)," ")))))&gt;0,LEFT(UPPER(TRIM(F97)),10)&lt;&gt;"UNRESOLVED",ISERROR(MATCH(UPPER(TRIM(CLEAN(SUBSTITUTE(F97,CHAR(160)," ")))),Start!$H$6:$H$22,0))),"","Decision evidence/basis missing; ")&amp;IF(AND(LEN(UPPER(TRIM(CLEAN(SUBSTITUTE(G97,CHAR(160)," ")))))&gt;0,LEFT(UPPER(TRIM(G97)),10)&lt;&gt;"UNRESOLVED",ISERROR(MATCH(UPPER(TRIM(CLEAN(SUBSTITUTE(G97,CHAR(160)," ")))),Start!$H$6:$H$22,0))),"","Date/transition basis missing; ")&amp;IF(AND(LEN(UPPER(TRIM(CLEAN(SUBSTITUTE(H97,CHAR(160)," ")))))&gt;0,LEFT(UPPER(TRIM(H97)),10)&lt;&gt;"UNRESOLVED",ISERROR(MATCH(UPPER(TRIM(CLEAN(SUBSTITUTE(H97,CHAR(160)," ")))),Start!$H$6:$H$22,0))),"","Method/evidence basis missing; ")&amp;IF(AND(LEN(UPPER(TRIM(CLEAN(SUBSTITUTE(I97,CHAR(160)," ")))))&gt;0,LEFT(UPPER(TRIM(I97)),10)&lt;&gt;"UNRESOLVED",ISERROR(MATCH(UPPER(TRIM(CLEAN(SUBSTITUTE(I97,CHAR(160)," ")))),Start!$H$6:$H$22,0))),"","Mapping or justified exclusion missing; ")&amp;IF(AND(LEN(UPPER(TRIM(CLEAN(SUBSTITUTE(J97,CHAR(160)," ")))))&gt;0,LEFT(UPPER(TRIM(J97)),10)&lt;&gt;"UNRESOLVED",ISERROR(MATCH(UPPER(TRIM(CLEAN(SUBSTITUTE(J97,CHAR(160)," ")))),Start!$H$6:$H$22,0))),"","Conclusion/evidence missing; ")&amp;IF(AND(LEN(UPPER(TRIM(CLEAN(SUBSTITUTE(K97,CHAR(160)," ")))))&gt;0,LEFT(UPPER(TRIM(K97)),10)&lt;&gt;"UNRESOLVED",ISERROR(MATCH(UPPER(TRIM(CLEAN(SUBSTITUTE(K97,CHAR(160)," ")))),Start!$H$6:$H$22,0))),"","Reviewer/date missing; ")&amp;"")=0,"Documentation recorded; review required",IF(AND(LEN(UPPER(TRIM(CLEAN(SUBSTITUTE(C97,CHAR(160)," ")))))&gt;0,LEFT(UPPER(TRIM(C97)),10)&lt;&gt;"UNRESOLVED",ISERROR(MATCH(UPPER(TRIM(CLEAN(SUBSTITUTE(C97,CHAR(160)," ")))),Start!$H$6:$H$22,0))),"","Exact clause/version missing; ")&amp;IF(AND(LEN(UPPER(TRIM(CLEAN(SUBSTITUTE(D97,CHAR(160)," ")))))&gt;0,LEFT(UPPER(TRIM(D97)),10)&lt;&gt;"UNRESOLVED",ISERROR(MATCH(UPPER(TRIM(CLEAN(SUBSTITUTE(D97,CHAR(160)," ")))),Start!$H$6:$H$22,0))),"","Entity/system/period missing; ")&amp;IF(AND(LEN(UPPER(TRIM(CLEAN(SUBSTITUTE(F97,CHAR(160)," ")))))&gt;0,LEFT(UPPER(TRIM(F97)),10)&lt;&gt;"UNRESOLVED",ISERROR(MATCH(UPPER(TRIM(CLEAN(SUBSTITUTE(F97,CHAR(160)," ")))),Start!$H$6:$H$22,0))),"","Decision evidence/basis missing; ")&amp;IF(AND(LEN(UPPER(TRIM(CLEAN(SUBSTITUTE(G97,CHAR(160)," ")))))&gt;0,LEFT(UPPER(TRIM(G97)),10)&lt;&gt;"UNRESOLVED",ISERROR(MATCH(UPPER(TRIM(CLEAN(SUBSTITUTE(G97,CHAR(160)," ")))),Start!$H$6:$H$22,0))),"","Date/transition basis missing; ")&amp;IF(AND(LEN(UPPER(TRIM(CLEAN(SUBSTITUTE(H97,CHAR(160)," ")))))&gt;0,LEFT(UPPER(TRIM(H97)),10)&lt;&gt;"UNRESOLVED",ISERROR(MATCH(UPPER(TRIM(CLEAN(SUBSTITUTE(H97,CHAR(160)," ")))),Start!$H$6:$H$22,0))),"","Method/evidence basis missing; ")&amp;IF(AND(LEN(UPPER(TRIM(CLEAN(SUBSTITUTE(I97,CHAR(160)," ")))))&gt;0,LEFT(UPPER(TRIM(I97)),10)&lt;&gt;"UNRESOLVED",ISERROR(MATCH(UPPER(TRIM(CLEAN(SUBSTITUTE(I97,CHAR(160)," ")))),Start!$H$6:$H$22,0))),"","Mapping or justified exclusion missing; ")&amp;IF(AND(LEN(UPPER(TRIM(CLEAN(SUBSTITUTE(J97,CHAR(160)," ")))))&gt;0,LEFT(UPPER(TRIM(J97)),10)&lt;&gt;"UNRESOLVED",ISERROR(MATCH(UPPER(TRIM(CLEAN(SUBSTITUTE(J97,CHAR(160)," ")))),Start!$H$6:$H$22,0))),"","Conclusion/evidence missing; ")&amp;IF(AND(LEN(UPPER(TRIM(CLEAN(SUBSTITUTE(K97,CHAR(160)," ")))))&gt;0,LEFT(UPPER(TRIM(K97)),10)&lt;&gt;"UNRESOLVED",ISERROR(MATCH(UPPER(TRIM(CLEAN(SUBSTITUTE(K97,CHAR(160)," ")))),Start!$H$6:$H$22,0))),"","Reviewer/date missing; ")&amp;"")),"Invalid status; use a listed value")</f>
        <v>Applicability unresolved; assign an owner and next action</v>
      </c>
    </row>
    <row r="98" ht="70" customHeight="1">
      <c r="A98" s="58" t="str">
        <v>PSC-1200.6(a)(1)</v>
      </c>
      <c r="B98" s="58" t="str">
        <v>PSC</v>
      </c>
      <c r="C98" s="61" t="str">
        <v>P01 | 1200.6(a)(1)</v>
      </c>
      <c r="D98" s="61"/>
      <c r="E98" s="61" t="str">
        <v>Unresolved</v>
      </c>
      <c r="F98" s="61"/>
      <c r="G98" s="61" t="inlineStr">
        <is>
          <t xml:space="preserve">18 months for 1200.6,.8,.13,.14(a),.15; other subclauses differ</t>
        </is>
      </c>
      <c r="H98" s="61" t="inlineStr">
        <is>
          <t xml:space="preserve">Candidate duty; applicability unresolved. Obtain exact required method and evidence from the controlling text. Context and definition rows explain control requirements.</t>
        </is>
      </c>
      <c r="I98" s="61" t="str">
        <v>C07</v>
      </c>
      <c r="J98" s="61"/>
      <c r="K98" s="61"/>
      <c r="L98" s="61" t="str">
        <v>Confirm entity/system coverage, obtain the current controlling instrument and map every applicable part before conclusions.</v>
      </c>
      <c r="M98" s="63" t="str">
        <f>IF(OR(EXACT(E98,"Unresolved"),EXACT(E98,"Applicable"),EXACT(E98,"Excluded with basis"),EXACT(E98,"Context only")),IF(E98="Unresolved","Applicability unresolved; assign an owner and next action",IF(LEN(IF(AND(LEN(UPPER(TRIM(CLEAN(SUBSTITUTE(C98,CHAR(160)," ")))))&gt;0,LEFT(UPPER(TRIM(C98)),10)&lt;&gt;"UNRESOLVED",ISERROR(MATCH(UPPER(TRIM(CLEAN(SUBSTITUTE(C98,CHAR(160)," ")))),Start!$H$6:$H$22,0))),"","Exact clause/version missing; ")&amp;IF(AND(LEN(UPPER(TRIM(CLEAN(SUBSTITUTE(D98,CHAR(160)," ")))))&gt;0,LEFT(UPPER(TRIM(D98)),10)&lt;&gt;"UNRESOLVED",ISERROR(MATCH(UPPER(TRIM(CLEAN(SUBSTITUTE(D98,CHAR(160)," ")))),Start!$H$6:$H$22,0))),"","Entity/system/period missing; ")&amp;IF(AND(LEN(UPPER(TRIM(CLEAN(SUBSTITUTE(F98,CHAR(160)," ")))))&gt;0,LEFT(UPPER(TRIM(F98)),10)&lt;&gt;"UNRESOLVED",ISERROR(MATCH(UPPER(TRIM(CLEAN(SUBSTITUTE(F98,CHAR(160)," ")))),Start!$H$6:$H$22,0))),"","Decision evidence/basis missing; ")&amp;IF(AND(LEN(UPPER(TRIM(CLEAN(SUBSTITUTE(G98,CHAR(160)," ")))))&gt;0,LEFT(UPPER(TRIM(G98)),10)&lt;&gt;"UNRESOLVED",ISERROR(MATCH(UPPER(TRIM(CLEAN(SUBSTITUTE(G98,CHAR(160)," ")))),Start!$H$6:$H$22,0))),"","Date/transition basis missing; ")&amp;IF(AND(LEN(UPPER(TRIM(CLEAN(SUBSTITUTE(H98,CHAR(160)," ")))))&gt;0,LEFT(UPPER(TRIM(H98)),10)&lt;&gt;"UNRESOLVED",ISERROR(MATCH(UPPER(TRIM(CLEAN(SUBSTITUTE(H98,CHAR(160)," ")))),Start!$H$6:$H$22,0))),"","Method/evidence basis missing; ")&amp;IF(AND(LEN(UPPER(TRIM(CLEAN(SUBSTITUTE(I98,CHAR(160)," ")))))&gt;0,LEFT(UPPER(TRIM(I98)),10)&lt;&gt;"UNRESOLVED",ISERROR(MATCH(UPPER(TRIM(CLEAN(SUBSTITUTE(I98,CHAR(160)," ")))),Start!$H$6:$H$22,0))),"","Mapping or justified exclusion missing; ")&amp;IF(AND(LEN(UPPER(TRIM(CLEAN(SUBSTITUTE(J98,CHAR(160)," ")))))&gt;0,LEFT(UPPER(TRIM(J98)),10)&lt;&gt;"UNRESOLVED",ISERROR(MATCH(UPPER(TRIM(CLEAN(SUBSTITUTE(J98,CHAR(160)," ")))),Start!$H$6:$H$22,0))),"","Conclusion/evidence missing; ")&amp;IF(AND(LEN(UPPER(TRIM(CLEAN(SUBSTITUTE(K98,CHAR(160)," ")))))&gt;0,LEFT(UPPER(TRIM(K98)),10)&lt;&gt;"UNRESOLVED",ISERROR(MATCH(UPPER(TRIM(CLEAN(SUBSTITUTE(K98,CHAR(160)," ")))),Start!$H$6:$H$22,0))),"","Reviewer/date missing; ")&amp;"")=0,"Documentation recorded; review required",IF(AND(LEN(UPPER(TRIM(CLEAN(SUBSTITUTE(C98,CHAR(160)," ")))))&gt;0,LEFT(UPPER(TRIM(C98)),10)&lt;&gt;"UNRESOLVED",ISERROR(MATCH(UPPER(TRIM(CLEAN(SUBSTITUTE(C98,CHAR(160)," ")))),Start!$H$6:$H$22,0))),"","Exact clause/version missing; ")&amp;IF(AND(LEN(UPPER(TRIM(CLEAN(SUBSTITUTE(D98,CHAR(160)," ")))))&gt;0,LEFT(UPPER(TRIM(D98)),10)&lt;&gt;"UNRESOLVED",ISERROR(MATCH(UPPER(TRIM(CLEAN(SUBSTITUTE(D98,CHAR(160)," ")))),Start!$H$6:$H$22,0))),"","Entity/system/period missing; ")&amp;IF(AND(LEN(UPPER(TRIM(CLEAN(SUBSTITUTE(F98,CHAR(160)," ")))))&gt;0,LEFT(UPPER(TRIM(F98)),10)&lt;&gt;"UNRESOLVED",ISERROR(MATCH(UPPER(TRIM(CLEAN(SUBSTITUTE(F98,CHAR(160)," ")))),Start!$H$6:$H$22,0))),"","Decision evidence/basis missing; ")&amp;IF(AND(LEN(UPPER(TRIM(CLEAN(SUBSTITUTE(G98,CHAR(160)," ")))))&gt;0,LEFT(UPPER(TRIM(G98)),10)&lt;&gt;"UNRESOLVED",ISERROR(MATCH(UPPER(TRIM(CLEAN(SUBSTITUTE(G98,CHAR(160)," ")))),Start!$H$6:$H$22,0))),"","Date/transition basis missing; ")&amp;IF(AND(LEN(UPPER(TRIM(CLEAN(SUBSTITUTE(H98,CHAR(160)," ")))))&gt;0,LEFT(UPPER(TRIM(H98)),10)&lt;&gt;"UNRESOLVED",ISERROR(MATCH(UPPER(TRIM(CLEAN(SUBSTITUTE(H98,CHAR(160)," ")))),Start!$H$6:$H$22,0))),"","Method/evidence basis missing; ")&amp;IF(AND(LEN(UPPER(TRIM(CLEAN(SUBSTITUTE(I98,CHAR(160)," ")))))&gt;0,LEFT(UPPER(TRIM(I98)),10)&lt;&gt;"UNRESOLVED",ISERROR(MATCH(UPPER(TRIM(CLEAN(SUBSTITUTE(I98,CHAR(160)," ")))),Start!$H$6:$H$22,0))),"","Mapping or justified exclusion missing; ")&amp;IF(AND(LEN(UPPER(TRIM(CLEAN(SUBSTITUTE(J98,CHAR(160)," ")))))&gt;0,LEFT(UPPER(TRIM(J98)),10)&lt;&gt;"UNRESOLVED",ISERROR(MATCH(UPPER(TRIM(CLEAN(SUBSTITUTE(J98,CHAR(160)," ")))),Start!$H$6:$H$22,0))),"","Conclusion/evidence missing; ")&amp;IF(AND(LEN(UPPER(TRIM(CLEAN(SUBSTITUTE(K98,CHAR(160)," ")))))&gt;0,LEFT(UPPER(TRIM(K98)),10)&lt;&gt;"UNRESOLVED",ISERROR(MATCH(UPPER(TRIM(CLEAN(SUBSTITUTE(K98,CHAR(160)," ")))),Start!$H$6:$H$22,0))),"","Reviewer/date missing; ")&amp;"")),"Invalid status; use a listed value")</f>
        <v>Applicability unresolved; assign an owner and next action</v>
      </c>
    </row>
    <row r="99" ht="70" customHeight="1">
      <c r="A99" s="56" t="str">
        <v>PSC-1200.6(a)(2)</v>
      </c>
      <c r="B99" s="56" t="str">
        <v>PSC</v>
      </c>
      <c r="C99" s="61" t="str">
        <v>P01 | 1200.6(a)(2)</v>
      </c>
      <c r="D99" s="61"/>
      <c r="E99" s="61" t="str">
        <v>Unresolved</v>
      </c>
      <c r="F99" s="61"/>
      <c r="G99" s="61" t="inlineStr">
        <is>
          <t xml:space="preserve">18 months for 1200.6,.8,.13,.14(a),.15; other subclauses differ</t>
        </is>
      </c>
      <c r="H99" s="61" t="inlineStr">
        <is>
          <t xml:space="preserve">Candidate duty; applicability unresolved. Obtain exact required method and evidence from the controlling text. Context and definition rows explain control requirements.</t>
        </is>
      </c>
      <c r="I99" s="61" t="str">
        <v>C07</v>
      </c>
      <c r="J99" s="61"/>
      <c r="K99" s="61"/>
      <c r="L99" s="61" t="str">
        <v>Confirm entity/system coverage, obtain the current controlling instrument and map every applicable part before conclusions.</v>
      </c>
      <c r="M99" s="63" t="str">
        <f>IF(OR(EXACT(E99,"Unresolved"),EXACT(E99,"Applicable"),EXACT(E99,"Excluded with basis"),EXACT(E99,"Context only")),IF(E99="Unresolved","Applicability unresolved; assign an owner and next action",IF(LEN(IF(AND(LEN(UPPER(TRIM(CLEAN(SUBSTITUTE(C99,CHAR(160)," ")))))&gt;0,LEFT(UPPER(TRIM(C99)),10)&lt;&gt;"UNRESOLVED",ISERROR(MATCH(UPPER(TRIM(CLEAN(SUBSTITUTE(C99,CHAR(160)," ")))),Start!$H$6:$H$22,0))),"","Exact clause/version missing; ")&amp;IF(AND(LEN(UPPER(TRIM(CLEAN(SUBSTITUTE(D99,CHAR(160)," ")))))&gt;0,LEFT(UPPER(TRIM(D99)),10)&lt;&gt;"UNRESOLVED",ISERROR(MATCH(UPPER(TRIM(CLEAN(SUBSTITUTE(D99,CHAR(160)," ")))),Start!$H$6:$H$22,0))),"","Entity/system/period missing; ")&amp;IF(AND(LEN(UPPER(TRIM(CLEAN(SUBSTITUTE(F99,CHAR(160)," ")))))&gt;0,LEFT(UPPER(TRIM(F99)),10)&lt;&gt;"UNRESOLVED",ISERROR(MATCH(UPPER(TRIM(CLEAN(SUBSTITUTE(F99,CHAR(160)," ")))),Start!$H$6:$H$22,0))),"","Decision evidence/basis missing; ")&amp;IF(AND(LEN(UPPER(TRIM(CLEAN(SUBSTITUTE(G99,CHAR(160)," ")))))&gt;0,LEFT(UPPER(TRIM(G99)),10)&lt;&gt;"UNRESOLVED",ISERROR(MATCH(UPPER(TRIM(CLEAN(SUBSTITUTE(G99,CHAR(160)," ")))),Start!$H$6:$H$22,0))),"","Date/transition basis missing; ")&amp;IF(AND(LEN(UPPER(TRIM(CLEAN(SUBSTITUTE(H99,CHAR(160)," ")))))&gt;0,LEFT(UPPER(TRIM(H99)),10)&lt;&gt;"UNRESOLVED",ISERROR(MATCH(UPPER(TRIM(CLEAN(SUBSTITUTE(H99,CHAR(160)," ")))),Start!$H$6:$H$22,0))),"","Method/evidence basis missing; ")&amp;IF(AND(LEN(UPPER(TRIM(CLEAN(SUBSTITUTE(I99,CHAR(160)," ")))))&gt;0,LEFT(UPPER(TRIM(I99)),10)&lt;&gt;"UNRESOLVED",ISERROR(MATCH(UPPER(TRIM(CLEAN(SUBSTITUTE(I99,CHAR(160)," ")))),Start!$H$6:$H$22,0))),"","Mapping or justified exclusion missing; ")&amp;IF(AND(LEN(UPPER(TRIM(CLEAN(SUBSTITUTE(J99,CHAR(160)," ")))))&gt;0,LEFT(UPPER(TRIM(J99)),10)&lt;&gt;"UNRESOLVED",ISERROR(MATCH(UPPER(TRIM(CLEAN(SUBSTITUTE(J99,CHAR(160)," ")))),Start!$H$6:$H$22,0))),"","Conclusion/evidence missing; ")&amp;IF(AND(LEN(UPPER(TRIM(CLEAN(SUBSTITUTE(K99,CHAR(160)," ")))))&gt;0,LEFT(UPPER(TRIM(K99)),10)&lt;&gt;"UNRESOLVED",ISERROR(MATCH(UPPER(TRIM(CLEAN(SUBSTITUTE(K99,CHAR(160)," ")))),Start!$H$6:$H$22,0))),"","Reviewer/date missing; ")&amp;"")=0,"Documentation recorded; review required",IF(AND(LEN(UPPER(TRIM(CLEAN(SUBSTITUTE(C99,CHAR(160)," ")))))&gt;0,LEFT(UPPER(TRIM(C99)),10)&lt;&gt;"UNRESOLVED",ISERROR(MATCH(UPPER(TRIM(CLEAN(SUBSTITUTE(C99,CHAR(160)," ")))),Start!$H$6:$H$22,0))),"","Exact clause/version missing; ")&amp;IF(AND(LEN(UPPER(TRIM(CLEAN(SUBSTITUTE(D99,CHAR(160)," ")))))&gt;0,LEFT(UPPER(TRIM(D99)),10)&lt;&gt;"UNRESOLVED",ISERROR(MATCH(UPPER(TRIM(CLEAN(SUBSTITUTE(D99,CHAR(160)," ")))),Start!$H$6:$H$22,0))),"","Entity/system/period missing; ")&amp;IF(AND(LEN(UPPER(TRIM(CLEAN(SUBSTITUTE(F99,CHAR(160)," ")))))&gt;0,LEFT(UPPER(TRIM(F99)),10)&lt;&gt;"UNRESOLVED",ISERROR(MATCH(UPPER(TRIM(CLEAN(SUBSTITUTE(F99,CHAR(160)," ")))),Start!$H$6:$H$22,0))),"","Decision evidence/basis missing; ")&amp;IF(AND(LEN(UPPER(TRIM(CLEAN(SUBSTITUTE(G99,CHAR(160)," ")))))&gt;0,LEFT(UPPER(TRIM(G99)),10)&lt;&gt;"UNRESOLVED",ISERROR(MATCH(UPPER(TRIM(CLEAN(SUBSTITUTE(G99,CHAR(160)," ")))),Start!$H$6:$H$22,0))),"","Date/transition basis missing; ")&amp;IF(AND(LEN(UPPER(TRIM(CLEAN(SUBSTITUTE(H99,CHAR(160)," ")))))&gt;0,LEFT(UPPER(TRIM(H99)),10)&lt;&gt;"UNRESOLVED",ISERROR(MATCH(UPPER(TRIM(CLEAN(SUBSTITUTE(H99,CHAR(160)," ")))),Start!$H$6:$H$22,0))),"","Method/evidence basis missing; ")&amp;IF(AND(LEN(UPPER(TRIM(CLEAN(SUBSTITUTE(I99,CHAR(160)," ")))))&gt;0,LEFT(UPPER(TRIM(I99)),10)&lt;&gt;"UNRESOLVED",ISERROR(MATCH(UPPER(TRIM(CLEAN(SUBSTITUTE(I99,CHAR(160)," ")))),Start!$H$6:$H$22,0))),"","Mapping or justified exclusion missing; ")&amp;IF(AND(LEN(UPPER(TRIM(CLEAN(SUBSTITUTE(J99,CHAR(160)," ")))))&gt;0,LEFT(UPPER(TRIM(J99)),10)&lt;&gt;"UNRESOLVED",ISERROR(MATCH(UPPER(TRIM(CLEAN(SUBSTITUTE(J99,CHAR(160)," ")))),Start!$H$6:$H$22,0))),"","Conclusion/evidence missing; ")&amp;IF(AND(LEN(UPPER(TRIM(CLEAN(SUBSTITUTE(K99,CHAR(160)," ")))))&gt;0,LEFT(UPPER(TRIM(K99)),10)&lt;&gt;"UNRESOLVED",ISERROR(MATCH(UPPER(TRIM(CLEAN(SUBSTITUTE(K99,CHAR(160)," ")))),Start!$H$6:$H$22,0))),"","Reviewer/date missing; ")&amp;"")),"Invalid status; use a listed value")</f>
        <v>Applicability unresolved; assign an owner and next action</v>
      </c>
    </row>
    <row r="100" ht="70" customHeight="1">
      <c r="A100" s="58" t="str">
        <v>PSC-1200.6(b)</v>
      </c>
      <c r="B100" s="58" t="str">
        <v>PSC</v>
      </c>
      <c r="C100" s="61" t="str">
        <v>P01 | 1200.6(b)</v>
      </c>
      <c r="D100" s="61"/>
      <c r="E100" s="61" t="str">
        <v>Unresolved</v>
      </c>
      <c r="F100" s="61"/>
      <c r="G100" s="61" t="inlineStr">
        <is>
          <t xml:space="preserve">18 months for 1200.6,.8,.13,.14(a),.15; other subclauses differ</t>
        </is>
      </c>
      <c r="H100" s="61" t="inlineStr">
        <is>
          <t xml:space="preserve">Candidate duty; applicability unresolved. Obtain exact required method and evidence from the controlling text. Context and definition rows explain control requirements.</t>
        </is>
      </c>
      <c r="I100" s="61" t="str">
        <v>C07</v>
      </c>
      <c r="J100" s="61"/>
      <c r="K100" s="61"/>
      <c r="L100" s="61" t="str">
        <v>Confirm entity/system coverage, obtain the current controlling instrument and map every applicable part before conclusions.</v>
      </c>
      <c r="M100" s="63" t="str">
        <f>IF(OR(EXACT(E100,"Unresolved"),EXACT(E100,"Applicable"),EXACT(E100,"Excluded with basis"),EXACT(E100,"Context only")),IF(E100="Unresolved","Applicability unresolved; assign an owner and next action",IF(LEN(IF(AND(LEN(UPPER(TRIM(CLEAN(SUBSTITUTE(C100,CHAR(160)," ")))))&gt;0,LEFT(UPPER(TRIM(C100)),10)&lt;&gt;"UNRESOLVED",ISERROR(MATCH(UPPER(TRIM(CLEAN(SUBSTITUTE(C100,CHAR(160)," ")))),Start!$H$6:$H$22,0))),"","Exact clause/version missing; ")&amp;IF(AND(LEN(UPPER(TRIM(CLEAN(SUBSTITUTE(D100,CHAR(160)," ")))))&gt;0,LEFT(UPPER(TRIM(D100)),10)&lt;&gt;"UNRESOLVED",ISERROR(MATCH(UPPER(TRIM(CLEAN(SUBSTITUTE(D100,CHAR(160)," ")))),Start!$H$6:$H$22,0))),"","Entity/system/period missing; ")&amp;IF(AND(LEN(UPPER(TRIM(CLEAN(SUBSTITUTE(F100,CHAR(160)," ")))))&gt;0,LEFT(UPPER(TRIM(F100)),10)&lt;&gt;"UNRESOLVED",ISERROR(MATCH(UPPER(TRIM(CLEAN(SUBSTITUTE(F100,CHAR(160)," ")))),Start!$H$6:$H$22,0))),"","Decision evidence/basis missing; ")&amp;IF(AND(LEN(UPPER(TRIM(CLEAN(SUBSTITUTE(G100,CHAR(160)," ")))))&gt;0,LEFT(UPPER(TRIM(G100)),10)&lt;&gt;"UNRESOLVED",ISERROR(MATCH(UPPER(TRIM(CLEAN(SUBSTITUTE(G100,CHAR(160)," ")))),Start!$H$6:$H$22,0))),"","Date/transition basis missing; ")&amp;IF(AND(LEN(UPPER(TRIM(CLEAN(SUBSTITUTE(H100,CHAR(160)," ")))))&gt;0,LEFT(UPPER(TRIM(H100)),10)&lt;&gt;"UNRESOLVED",ISERROR(MATCH(UPPER(TRIM(CLEAN(SUBSTITUTE(H100,CHAR(160)," ")))),Start!$H$6:$H$22,0))),"","Method/evidence basis missing; ")&amp;IF(AND(LEN(UPPER(TRIM(CLEAN(SUBSTITUTE(I100,CHAR(160)," ")))))&gt;0,LEFT(UPPER(TRIM(I100)),10)&lt;&gt;"UNRESOLVED",ISERROR(MATCH(UPPER(TRIM(CLEAN(SUBSTITUTE(I100,CHAR(160)," ")))),Start!$H$6:$H$22,0))),"","Mapping or justified exclusion missing; ")&amp;IF(AND(LEN(UPPER(TRIM(CLEAN(SUBSTITUTE(J100,CHAR(160)," ")))))&gt;0,LEFT(UPPER(TRIM(J100)),10)&lt;&gt;"UNRESOLVED",ISERROR(MATCH(UPPER(TRIM(CLEAN(SUBSTITUTE(J100,CHAR(160)," ")))),Start!$H$6:$H$22,0))),"","Conclusion/evidence missing; ")&amp;IF(AND(LEN(UPPER(TRIM(CLEAN(SUBSTITUTE(K100,CHAR(160)," ")))))&gt;0,LEFT(UPPER(TRIM(K100)),10)&lt;&gt;"UNRESOLVED",ISERROR(MATCH(UPPER(TRIM(CLEAN(SUBSTITUTE(K100,CHAR(160)," ")))),Start!$H$6:$H$22,0))),"","Reviewer/date missing; ")&amp;"")=0,"Documentation recorded; review required",IF(AND(LEN(UPPER(TRIM(CLEAN(SUBSTITUTE(C100,CHAR(160)," ")))))&gt;0,LEFT(UPPER(TRIM(C100)),10)&lt;&gt;"UNRESOLVED",ISERROR(MATCH(UPPER(TRIM(CLEAN(SUBSTITUTE(C100,CHAR(160)," ")))),Start!$H$6:$H$22,0))),"","Exact clause/version missing; ")&amp;IF(AND(LEN(UPPER(TRIM(CLEAN(SUBSTITUTE(D100,CHAR(160)," ")))))&gt;0,LEFT(UPPER(TRIM(D100)),10)&lt;&gt;"UNRESOLVED",ISERROR(MATCH(UPPER(TRIM(CLEAN(SUBSTITUTE(D100,CHAR(160)," ")))),Start!$H$6:$H$22,0))),"","Entity/system/period missing; ")&amp;IF(AND(LEN(UPPER(TRIM(CLEAN(SUBSTITUTE(F100,CHAR(160)," ")))))&gt;0,LEFT(UPPER(TRIM(F100)),10)&lt;&gt;"UNRESOLVED",ISERROR(MATCH(UPPER(TRIM(CLEAN(SUBSTITUTE(F100,CHAR(160)," ")))),Start!$H$6:$H$22,0))),"","Decision evidence/basis missing; ")&amp;IF(AND(LEN(UPPER(TRIM(CLEAN(SUBSTITUTE(G100,CHAR(160)," ")))))&gt;0,LEFT(UPPER(TRIM(G100)),10)&lt;&gt;"UNRESOLVED",ISERROR(MATCH(UPPER(TRIM(CLEAN(SUBSTITUTE(G100,CHAR(160)," ")))),Start!$H$6:$H$22,0))),"","Date/transition basis missing; ")&amp;IF(AND(LEN(UPPER(TRIM(CLEAN(SUBSTITUTE(H100,CHAR(160)," ")))))&gt;0,LEFT(UPPER(TRIM(H100)),10)&lt;&gt;"UNRESOLVED",ISERROR(MATCH(UPPER(TRIM(CLEAN(SUBSTITUTE(H100,CHAR(160)," ")))),Start!$H$6:$H$22,0))),"","Method/evidence basis missing; ")&amp;IF(AND(LEN(UPPER(TRIM(CLEAN(SUBSTITUTE(I100,CHAR(160)," ")))))&gt;0,LEFT(UPPER(TRIM(I100)),10)&lt;&gt;"UNRESOLVED",ISERROR(MATCH(UPPER(TRIM(CLEAN(SUBSTITUTE(I100,CHAR(160)," ")))),Start!$H$6:$H$22,0))),"","Mapping or justified exclusion missing; ")&amp;IF(AND(LEN(UPPER(TRIM(CLEAN(SUBSTITUTE(J100,CHAR(160)," ")))))&gt;0,LEFT(UPPER(TRIM(J100)),10)&lt;&gt;"UNRESOLVED",ISERROR(MATCH(UPPER(TRIM(CLEAN(SUBSTITUTE(J100,CHAR(160)," ")))),Start!$H$6:$H$22,0))),"","Conclusion/evidence missing; ")&amp;IF(AND(LEN(UPPER(TRIM(CLEAN(SUBSTITUTE(K100,CHAR(160)," ")))))&gt;0,LEFT(UPPER(TRIM(K100)),10)&lt;&gt;"UNRESOLVED",ISERROR(MATCH(UPPER(TRIM(CLEAN(SUBSTITUTE(K100,CHAR(160)," ")))),Start!$H$6:$H$22,0))),"","Reviewer/date missing; ")&amp;"")),"Invalid status; use a listed value")</f>
        <v>Applicability unresolved; assign an owner and next action</v>
      </c>
    </row>
    <row r="101" ht="70" customHeight="1">
      <c r="A101" s="56" t="str">
        <v>PSC-1200.7</v>
      </c>
      <c r="B101" s="56" t="str">
        <v>PSC</v>
      </c>
      <c r="C101" s="61" t="str">
        <v>P01 | 1200.7</v>
      </c>
      <c r="D101" s="61"/>
      <c r="E101" s="61" t="str">
        <v>Unresolved</v>
      </c>
      <c r="F101" s="61"/>
      <c r="G101" s="61" t="inlineStr">
        <is>
          <t xml:space="preserve">General 180 day transition; verify exact provision and Q01/Q10</t>
        </is>
      </c>
      <c r="H101" s="61" t="inlineStr">
        <is>
          <t xml:space="preserve">Section heading/context. Obtain exact required method and evidence from the controlling text. Context and definition rows explain control requirements.</t>
        </is>
      </c>
      <c r="I101" s="61" t="str">
        <v>P04</v>
      </c>
      <c r="J101" s="61"/>
      <c r="K101" s="61"/>
      <c r="L101" s="61" t="str">
        <v>Confirm entity/system coverage, obtain the current controlling instrument and map every applicable part before conclusions.</v>
      </c>
      <c r="M101" s="63" t="str">
        <f>IF(OR(EXACT(E101,"Unresolved"),EXACT(E101,"Applicable"),EXACT(E101,"Excluded with basis"),EXACT(E101,"Context only")),IF(E101="Unresolved","Applicability unresolved; assign an owner and next action",IF(LEN(IF(AND(LEN(UPPER(TRIM(CLEAN(SUBSTITUTE(C101,CHAR(160)," ")))))&gt;0,LEFT(UPPER(TRIM(C101)),10)&lt;&gt;"UNRESOLVED",ISERROR(MATCH(UPPER(TRIM(CLEAN(SUBSTITUTE(C101,CHAR(160)," ")))),Start!$H$6:$H$22,0))),"","Exact clause/version missing; ")&amp;IF(AND(LEN(UPPER(TRIM(CLEAN(SUBSTITUTE(D101,CHAR(160)," ")))))&gt;0,LEFT(UPPER(TRIM(D101)),10)&lt;&gt;"UNRESOLVED",ISERROR(MATCH(UPPER(TRIM(CLEAN(SUBSTITUTE(D101,CHAR(160)," ")))),Start!$H$6:$H$22,0))),"","Entity/system/period missing; ")&amp;IF(AND(LEN(UPPER(TRIM(CLEAN(SUBSTITUTE(F101,CHAR(160)," ")))))&gt;0,LEFT(UPPER(TRIM(F101)),10)&lt;&gt;"UNRESOLVED",ISERROR(MATCH(UPPER(TRIM(CLEAN(SUBSTITUTE(F101,CHAR(160)," ")))),Start!$H$6:$H$22,0))),"","Decision evidence/basis missing; ")&amp;IF(AND(LEN(UPPER(TRIM(CLEAN(SUBSTITUTE(G101,CHAR(160)," ")))))&gt;0,LEFT(UPPER(TRIM(G101)),10)&lt;&gt;"UNRESOLVED",ISERROR(MATCH(UPPER(TRIM(CLEAN(SUBSTITUTE(G101,CHAR(160)," ")))),Start!$H$6:$H$22,0))),"","Date/transition basis missing; ")&amp;IF(AND(LEN(UPPER(TRIM(CLEAN(SUBSTITUTE(H101,CHAR(160)," ")))))&gt;0,LEFT(UPPER(TRIM(H101)),10)&lt;&gt;"UNRESOLVED",ISERROR(MATCH(UPPER(TRIM(CLEAN(SUBSTITUTE(H101,CHAR(160)," ")))),Start!$H$6:$H$22,0))),"","Method/evidence basis missing; ")&amp;IF(AND(LEN(UPPER(TRIM(CLEAN(SUBSTITUTE(I101,CHAR(160)," ")))))&gt;0,LEFT(UPPER(TRIM(I101)),10)&lt;&gt;"UNRESOLVED",ISERROR(MATCH(UPPER(TRIM(CLEAN(SUBSTITUTE(I101,CHAR(160)," ")))),Start!$H$6:$H$22,0))),"","Mapping or justified exclusion missing; ")&amp;IF(AND(LEN(UPPER(TRIM(CLEAN(SUBSTITUTE(J101,CHAR(160)," ")))))&gt;0,LEFT(UPPER(TRIM(J101)),10)&lt;&gt;"UNRESOLVED",ISERROR(MATCH(UPPER(TRIM(CLEAN(SUBSTITUTE(J101,CHAR(160)," ")))),Start!$H$6:$H$22,0))),"","Conclusion/evidence missing; ")&amp;IF(AND(LEN(UPPER(TRIM(CLEAN(SUBSTITUTE(K101,CHAR(160)," ")))))&gt;0,LEFT(UPPER(TRIM(K101)),10)&lt;&gt;"UNRESOLVED",ISERROR(MATCH(UPPER(TRIM(CLEAN(SUBSTITUTE(K101,CHAR(160)," ")))),Start!$H$6:$H$22,0))),"","Reviewer/date missing; ")&amp;"")=0,"Documentation recorded; review required",IF(AND(LEN(UPPER(TRIM(CLEAN(SUBSTITUTE(C101,CHAR(160)," ")))))&gt;0,LEFT(UPPER(TRIM(C101)),10)&lt;&gt;"UNRESOLVED",ISERROR(MATCH(UPPER(TRIM(CLEAN(SUBSTITUTE(C101,CHAR(160)," ")))),Start!$H$6:$H$22,0))),"","Exact clause/version missing; ")&amp;IF(AND(LEN(UPPER(TRIM(CLEAN(SUBSTITUTE(D101,CHAR(160)," ")))))&gt;0,LEFT(UPPER(TRIM(D101)),10)&lt;&gt;"UNRESOLVED",ISERROR(MATCH(UPPER(TRIM(CLEAN(SUBSTITUTE(D101,CHAR(160)," ")))),Start!$H$6:$H$22,0))),"","Entity/system/period missing; ")&amp;IF(AND(LEN(UPPER(TRIM(CLEAN(SUBSTITUTE(F101,CHAR(160)," ")))))&gt;0,LEFT(UPPER(TRIM(F101)),10)&lt;&gt;"UNRESOLVED",ISERROR(MATCH(UPPER(TRIM(CLEAN(SUBSTITUTE(F101,CHAR(160)," ")))),Start!$H$6:$H$22,0))),"","Decision evidence/basis missing; ")&amp;IF(AND(LEN(UPPER(TRIM(CLEAN(SUBSTITUTE(G101,CHAR(160)," ")))))&gt;0,LEFT(UPPER(TRIM(G101)),10)&lt;&gt;"UNRESOLVED",ISERROR(MATCH(UPPER(TRIM(CLEAN(SUBSTITUTE(G101,CHAR(160)," ")))),Start!$H$6:$H$22,0))),"","Date/transition basis missing; ")&amp;IF(AND(LEN(UPPER(TRIM(CLEAN(SUBSTITUTE(H101,CHAR(160)," ")))))&gt;0,LEFT(UPPER(TRIM(H101)),10)&lt;&gt;"UNRESOLVED",ISERROR(MATCH(UPPER(TRIM(CLEAN(SUBSTITUTE(H101,CHAR(160)," ")))),Start!$H$6:$H$22,0))),"","Method/evidence basis missing; ")&amp;IF(AND(LEN(UPPER(TRIM(CLEAN(SUBSTITUTE(I101,CHAR(160)," ")))))&gt;0,LEFT(UPPER(TRIM(I101)),10)&lt;&gt;"UNRESOLVED",ISERROR(MATCH(UPPER(TRIM(CLEAN(SUBSTITUTE(I101,CHAR(160)," ")))),Start!$H$6:$H$22,0))),"","Mapping or justified exclusion missing; ")&amp;IF(AND(LEN(UPPER(TRIM(CLEAN(SUBSTITUTE(J101,CHAR(160)," ")))))&gt;0,LEFT(UPPER(TRIM(J101)),10)&lt;&gt;"UNRESOLVED",ISERROR(MATCH(UPPER(TRIM(CLEAN(SUBSTITUTE(J101,CHAR(160)," ")))),Start!$H$6:$H$22,0))),"","Conclusion/evidence missing; ")&amp;IF(AND(LEN(UPPER(TRIM(CLEAN(SUBSTITUTE(K101,CHAR(160)," ")))))&gt;0,LEFT(UPPER(TRIM(K101)),10)&lt;&gt;"UNRESOLVED",ISERROR(MATCH(UPPER(TRIM(CLEAN(SUBSTITUTE(K101,CHAR(160)," ")))),Start!$H$6:$H$22,0))),"","Reviewer/date missing; ")&amp;"")),"Invalid status; use a listed value")</f>
        <v>Applicability unresolved; assign an owner and next action</v>
      </c>
    </row>
    <row r="102" ht="70" customHeight="1">
      <c r="A102" s="58" t="str">
        <v>PSC-1200.7(a)</v>
      </c>
      <c r="B102" s="58" t="str">
        <v>PSC</v>
      </c>
      <c r="C102" s="61" t="str">
        <v>P01 | 1200.7(a)</v>
      </c>
      <c r="D102" s="61"/>
      <c r="E102" s="61" t="str">
        <v>Unresolved</v>
      </c>
      <c r="F102" s="61"/>
      <c r="G102" s="61" t="inlineStr">
        <is>
          <t xml:space="preserve">General 180 day transition; verify exact provision and Q01/Q10</t>
        </is>
      </c>
      <c r="H102" s="61" t="inlineStr">
        <is>
          <t xml:space="preserve">Candidate duty; applicability unresolved. Obtain exact required method and evidence from the controlling text. Context and definition rows explain control requirements.</t>
        </is>
      </c>
      <c r="I102" s="61" t="str">
        <v>P04</v>
      </c>
      <c r="J102" s="61"/>
      <c r="K102" s="61"/>
      <c r="L102" s="61" t="str">
        <v>Confirm entity/system coverage, obtain the current controlling instrument and map every applicable part before conclusions.</v>
      </c>
      <c r="M102" s="63" t="str">
        <f>IF(OR(EXACT(E102,"Unresolved"),EXACT(E102,"Applicable"),EXACT(E102,"Excluded with basis"),EXACT(E102,"Context only")),IF(E102="Unresolved","Applicability unresolved; assign an owner and next action",IF(LEN(IF(AND(LEN(UPPER(TRIM(CLEAN(SUBSTITUTE(C102,CHAR(160)," ")))))&gt;0,LEFT(UPPER(TRIM(C102)),10)&lt;&gt;"UNRESOLVED",ISERROR(MATCH(UPPER(TRIM(CLEAN(SUBSTITUTE(C102,CHAR(160)," ")))),Start!$H$6:$H$22,0))),"","Exact clause/version missing; ")&amp;IF(AND(LEN(UPPER(TRIM(CLEAN(SUBSTITUTE(D102,CHAR(160)," ")))))&gt;0,LEFT(UPPER(TRIM(D102)),10)&lt;&gt;"UNRESOLVED",ISERROR(MATCH(UPPER(TRIM(CLEAN(SUBSTITUTE(D102,CHAR(160)," ")))),Start!$H$6:$H$22,0))),"","Entity/system/period missing; ")&amp;IF(AND(LEN(UPPER(TRIM(CLEAN(SUBSTITUTE(F102,CHAR(160)," ")))))&gt;0,LEFT(UPPER(TRIM(F102)),10)&lt;&gt;"UNRESOLVED",ISERROR(MATCH(UPPER(TRIM(CLEAN(SUBSTITUTE(F102,CHAR(160)," ")))),Start!$H$6:$H$22,0))),"","Decision evidence/basis missing; ")&amp;IF(AND(LEN(UPPER(TRIM(CLEAN(SUBSTITUTE(G102,CHAR(160)," ")))))&gt;0,LEFT(UPPER(TRIM(G102)),10)&lt;&gt;"UNRESOLVED",ISERROR(MATCH(UPPER(TRIM(CLEAN(SUBSTITUTE(G102,CHAR(160)," ")))),Start!$H$6:$H$22,0))),"","Date/transition basis missing; ")&amp;IF(AND(LEN(UPPER(TRIM(CLEAN(SUBSTITUTE(H102,CHAR(160)," ")))))&gt;0,LEFT(UPPER(TRIM(H102)),10)&lt;&gt;"UNRESOLVED",ISERROR(MATCH(UPPER(TRIM(CLEAN(SUBSTITUTE(H102,CHAR(160)," ")))),Start!$H$6:$H$22,0))),"","Method/evidence basis missing; ")&amp;IF(AND(LEN(UPPER(TRIM(CLEAN(SUBSTITUTE(I102,CHAR(160)," ")))))&gt;0,LEFT(UPPER(TRIM(I102)),10)&lt;&gt;"UNRESOLVED",ISERROR(MATCH(UPPER(TRIM(CLEAN(SUBSTITUTE(I102,CHAR(160)," ")))),Start!$H$6:$H$22,0))),"","Mapping or justified exclusion missing; ")&amp;IF(AND(LEN(UPPER(TRIM(CLEAN(SUBSTITUTE(J102,CHAR(160)," ")))))&gt;0,LEFT(UPPER(TRIM(J102)),10)&lt;&gt;"UNRESOLVED",ISERROR(MATCH(UPPER(TRIM(CLEAN(SUBSTITUTE(J102,CHAR(160)," ")))),Start!$H$6:$H$22,0))),"","Conclusion/evidence missing; ")&amp;IF(AND(LEN(UPPER(TRIM(CLEAN(SUBSTITUTE(K102,CHAR(160)," ")))))&gt;0,LEFT(UPPER(TRIM(K102)),10)&lt;&gt;"UNRESOLVED",ISERROR(MATCH(UPPER(TRIM(CLEAN(SUBSTITUTE(K102,CHAR(160)," ")))),Start!$H$6:$H$22,0))),"","Reviewer/date missing; ")&amp;"")=0,"Documentation recorded; review required",IF(AND(LEN(UPPER(TRIM(CLEAN(SUBSTITUTE(C102,CHAR(160)," ")))))&gt;0,LEFT(UPPER(TRIM(C102)),10)&lt;&gt;"UNRESOLVED",ISERROR(MATCH(UPPER(TRIM(CLEAN(SUBSTITUTE(C102,CHAR(160)," ")))),Start!$H$6:$H$22,0))),"","Exact clause/version missing; ")&amp;IF(AND(LEN(UPPER(TRIM(CLEAN(SUBSTITUTE(D102,CHAR(160)," ")))))&gt;0,LEFT(UPPER(TRIM(D102)),10)&lt;&gt;"UNRESOLVED",ISERROR(MATCH(UPPER(TRIM(CLEAN(SUBSTITUTE(D102,CHAR(160)," ")))),Start!$H$6:$H$22,0))),"","Entity/system/period missing; ")&amp;IF(AND(LEN(UPPER(TRIM(CLEAN(SUBSTITUTE(F102,CHAR(160)," ")))))&gt;0,LEFT(UPPER(TRIM(F102)),10)&lt;&gt;"UNRESOLVED",ISERROR(MATCH(UPPER(TRIM(CLEAN(SUBSTITUTE(F102,CHAR(160)," ")))),Start!$H$6:$H$22,0))),"","Decision evidence/basis missing; ")&amp;IF(AND(LEN(UPPER(TRIM(CLEAN(SUBSTITUTE(G102,CHAR(160)," ")))))&gt;0,LEFT(UPPER(TRIM(G102)),10)&lt;&gt;"UNRESOLVED",ISERROR(MATCH(UPPER(TRIM(CLEAN(SUBSTITUTE(G102,CHAR(160)," ")))),Start!$H$6:$H$22,0))),"","Date/transition basis missing; ")&amp;IF(AND(LEN(UPPER(TRIM(CLEAN(SUBSTITUTE(H102,CHAR(160)," ")))))&gt;0,LEFT(UPPER(TRIM(H102)),10)&lt;&gt;"UNRESOLVED",ISERROR(MATCH(UPPER(TRIM(CLEAN(SUBSTITUTE(H102,CHAR(160)," ")))),Start!$H$6:$H$22,0))),"","Method/evidence basis missing; ")&amp;IF(AND(LEN(UPPER(TRIM(CLEAN(SUBSTITUTE(I102,CHAR(160)," ")))))&gt;0,LEFT(UPPER(TRIM(I102)),10)&lt;&gt;"UNRESOLVED",ISERROR(MATCH(UPPER(TRIM(CLEAN(SUBSTITUTE(I102,CHAR(160)," ")))),Start!$H$6:$H$22,0))),"","Mapping or justified exclusion missing; ")&amp;IF(AND(LEN(UPPER(TRIM(CLEAN(SUBSTITUTE(J102,CHAR(160)," ")))))&gt;0,LEFT(UPPER(TRIM(J102)),10)&lt;&gt;"UNRESOLVED",ISERROR(MATCH(UPPER(TRIM(CLEAN(SUBSTITUTE(J102,CHAR(160)," ")))),Start!$H$6:$H$22,0))),"","Conclusion/evidence missing; ")&amp;IF(AND(LEN(UPPER(TRIM(CLEAN(SUBSTITUTE(K102,CHAR(160)," ")))))&gt;0,LEFT(UPPER(TRIM(K102)),10)&lt;&gt;"UNRESOLVED",ISERROR(MATCH(UPPER(TRIM(CLEAN(SUBSTITUTE(K102,CHAR(160)," ")))),Start!$H$6:$H$22,0))),"","Reviewer/date missing; ")&amp;"")),"Invalid status; use a listed value")</f>
        <v>Applicability unresolved; assign an owner and next action</v>
      </c>
    </row>
    <row r="103" ht="70" customHeight="1">
      <c r="A103" s="56" t="str">
        <v>PSC-1200.7(b)</v>
      </c>
      <c r="B103" s="56" t="str">
        <v>PSC</v>
      </c>
      <c r="C103" s="61" t="str">
        <v>P01 | 1200.7(b)</v>
      </c>
      <c r="D103" s="61"/>
      <c r="E103" s="61" t="str">
        <v>Unresolved</v>
      </c>
      <c r="F103" s="61"/>
      <c r="G103" s="61" t="inlineStr">
        <is>
          <t xml:space="preserve">General 180 day transition; verify exact provision and Q01/Q10</t>
        </is>
      </c>
      <c r="H103" s="61" t="inlineStr">
        <is>
          <t xml:space="preserve">Candidate duty; applicability unresolved. Obtain exact required method and evidence from the controlling text. Context and definition rows explain control requirements.</t>
        </is>
      </c>
      <c r="I103" s="61" t="str">
        <v>P04</v>
      </c>
      <c r="J103" s="61"/>
      <c r="K103" s="61"/>
      <c r="L103" s="61" t="str">
        <v>Confirm entity/system coverage, obtain the current controlling instrument and map every applicable part before conclusions.</v>
      </c>
      <c r="M103" s="63" t="str">
        <f>IF(OR(EXACT(E103,"Unresolved"),EXACT(E103,"Applicable"),EXACT(E103,"Excluded with basis"),EXACT(E103,"Context only")),IF(E103="Unresolved","Applicability unresolved; assign an owner and next action",IF(LEN(IF(AND(LEN(UPPER(TRIM(CLEAN(SUBSTITUTE(C103,CHAR(160)," ")))))&gt;0,LEFT(UPPER(TRIM(C103)),10)&lt;&gt;"UNRESOLVED",ISERROR(MATCH(UPPER(TRIM(CLEAN(SUBSTITUTE(C103,CHAR(160)," ")))),Start!$H$6:$H$22,0))),"","Exact clause/version missing; ")&amp;IF(AND(LEN(UPPER(TRIM(CLEAN(SUBSTITUTE(D103,CHAR(160)," ")))))&gt;0,LEFT(UPPER(TRIM(D103)),10)&lt;&gt;"UNRESOLVED",ISERROR(MATCH(UPPER(TRIM(CLEAN(SUBSTITUTE(D103,CHAR(160)," ")))),Start!$H$6:$H$22,0))),"","Entity/system/period missing; ")&amp;IF(AND(LEN(UPPER(TRIM(CLEAN(SUBSTITUTE(F103,CHAR(160)," ")))))&gt;0,LEFT(UPPER(TRIM(F103)),10)&lt;&gt;"UNRESOLVED",ISERROR(MATCH(UPPER(TRIM(CLEAN(SUBSTITUTE(F103,CHAR(160)," ")))),Start!$H$6:$H$22,0))),"","Decision evidence/basis missing; ")&amp;IF(AND(LEN(UPPER(TRIM(CLEAN(SUBSTITUTE(G103,CHAR(160)," ")))))&gt;0,LEFT(UPPER(TRIM(G103)),10)&lt;&gt;"UNRESOLVED",ISERROR(MATCH(UPPER(TRIM(CLEAN(SUBSTITUTE(G103,CHAR(160)," ")))),Start!$H$6:$H$22,0))),"","Date/transition basis missing; ")&amp;IF(AND(LEN(UPPER(TRIM(CLEAN(SUBSTITUTE(H103,CHAR(160)," ")))))&gt;0,LEFT(UPPER(TRIM(H103)),10)&lt;&gt;"UNRESOLVED",ISERROR(MATCH(UPPER(TRIM(CLEAN(SUBSTITUTE(H103,CHAR(160)," ")))),Start!$H$6:$H$22,0))),"","Method/evidence basis missing; ")&amp;IF(AND(LEN(UPPER(TRIM(CLEAN(SUBSTITUTE(I103,CHAR(160)," ")))))&gt;0,LEFT(UPPER(TRIM(I103)),10)&lt;&gt;"UNRESOLVED",ISERROR(MATCH(UPPER(TRIM(CLEAN(SUBSTITUTE(I103,CHAR(160)," ")))),Start!$H$6:$H$22,0))),"","Mapping or justified exclusion missing; ")&amp;IF(AND(LEN(UPPER(TRIM(CLEAN(SUBSTITUTE(J103,CHAR(160)," ")))))&gt;0,LEFT(UPPER(TRIM(J103)),10)&lt;&gt;"UNRESOLVED",ISERROR(MATCH(UPPER(TRIM(CLEAN(SUBSTITUTE(J103,CHAR(160)," ")))),Start!$H$6:$H$22,0))),"","Conclusion/evidence missing; ")&amp;IF(AND(LEN(UPPER(TRIM(CLEAN(SUBSTITUTE(K103,CHAR(160)," ")))))&gt;0,LEFT(UPPER(TRIM(K103)),10)&lt;&gt;"UNRESOLVED",ISERROR(MATCH(UPPER(TRIM(CLEAN(SUBSTITUTE(K103,CHAR(160)," ")))),Start!$H$6:$H$22,0))),"","Reviewer/date missing; ")&amp;"")=0,"Documentation recorded; review required",IF(AND(LEN(UPPER(TRIM(CLEAN(SUBSTITUTE(C103,CHAR(160)," ")))))&gt;0,LEFT(UPPER(TRIM(C103)),10)&lt;&gt;"UNRESOLVED",ISERROR(MATCH(UPPER(TRIM(CLEAN(SUBSTITUTE(C103,CHAR(160)," ")))),Start!$H$6:$H$22,0))),"","Exact clause/version missing; ")&amp;IF(AND(LEN(UPPER(TRIM(CLEAN(SUBSTITUTE(D103,CHAR(160)," ")))))&gt;0,LEFT(UPPER(TRIM(D103)),10)&lt;&gt;"UNRESOLVED",ISERROR(MATCH(UPPER(TRIM(CLEAN(SUBSTITUTE(D103,CHAR(160)," ")))),Start!$H$6:$H$22,0))),"","Entity/system/period missing; ")&amp;IF(AND(LEN(UPPER(TRIM(CLEAN(SUBSTITUTE(F103,CHAR(160)," ")))))&gt;0,LEFT(UPPER(TRIM(F103)),10)&lt;&gt;"UNRESOLVED",ISERROR(MATCH(UPPER(TRIM(CLEAN(SUBSTITUTE(F103,CHAR(160)," ")))),Start!$H$6:$H$22,0))),"","Decision evidence/basis missing; ")&amp;IF(AND(LEN(UPPER(TRIM(CLEAN(SUBSTITUTE(G103,CHAR(160)," ")))))&gt;0,LEFT(UPPER(TRIM(G103)),10)&lt;&gt;"UNRESOLVED",ISERROR(MATCH(UPPER(TRIM(CLEAN(SUBSTITUTE(G103,CHAR(160)," ")))),Start!$H$6:$H$22,0))),"","Date/transition basis missing; ")&amp;IF(AND(LEN(UPPER(TRIM(CLEAN(SUBSTITUTE(H103,CHAR(160)," ")))))&gt;0,LEFT(UPPER(TRIM(H103)),10)&lt;&gt;"UNRESOLVED",ISERROR(MATCH(UPPER(TRIM(CLEAN(SUBSTITUTE(H103,CHAR(160)," ")))),Start!$H$6:$H$22,0))),"","Method/evidence basis missing; ")&amp;IF(AND(LEN(UPPER(TRIM(CLEAN(SUBSTITUTE(I103,CHAR(160)," ")))))&gt;0,LEFT(UPPER(TRIM(I103)),10)&lt;&gt;"UNRESOLVED",ISERROR(MATCH(UPPER(TRIM(CLEAN(SUBSTITUTE(I103,CHAR(160)," ")))),Start!$H$6:$H$22,0))),"","Mapping or justified exclusion missing; ")&amp;IF(AND(LEN(UPPER(TRIM(CLEAN(SUBSTITUTE(J103,CHAR(160)," ")))))&gt;0,LEFT(UPPER(TRIM(J103)),10)&lt;&gt;"UNRESOLVED",ISERROR(MATCH(UPPER(TRIM(CLEAN(SUBSTITUTE(J103,CHAR(160)," ")))),Start!$H$6:$H$22,0))),"","Conclusion/evidence missing; ")&amp;IF(AND(LEN(UPPER(TRIM(CLEAN(SUBSTITUTE(K103,CHAR(160)," ")))))&gt;0,LEFT(UPPER(TRIM(K103)),10)&lt;&gt;"UNRESOLVED",ISERROR(MATCH(UPPER(TRIM(CLEAN(SUBSTITUTE(K103,CHAR(160)," ")))),Start!$H$6:$H$22,0))),"","Reviewer/date missing; ")&amp;"")),"Invalid status; use a listed value")</f>
        <v>Applicability unresolved; assign an owner and next action</v>
      </c>
    </row>
    <row r="104" ht="70" customHeight="1">
      <c r="A104" s="58" t="str">
        <v>PSC-1200.7(c)</v>
      </c>
      <c r="B104" s="58" t="str">
        <v>PSC</v>
      </c>
      <c r="C104" s="61" t="str">
        <v>P01 | 1200.7(c)</v>
      </c>
      <c r="D104" s="61"/>
      <c r="E104" s="61" t="str">
        <v>Unresolved</v>
      </c>
      <c r="F104" s="61"/>
      <c r="G104" s="61" t="inlineStr">
        <is>
          <t xml:space="preserve">General 180 day transition; verify exact provision and Q01/Q10</t>
        </is>
      </c>
      <c r="H104" s="61" t="inlineStr">
        <is>
          <t xml:space="preserve">Candidate duty; applicability unresolved. Obtain exact required method and evidence from the controlling text. Context and definition rows explain control requirements.</t>
        </is>
      </c>
      <c r="I104" s="61" t="str">
        <v>P04</v>
      </c>
      <c r="J104" s="61"/>
      <c r="K104" s="61"/>
      <c r="L104" s="61" t="str">
        <v>Confirm entity/system coverage, obtain the current controlling instrument and map every applicable part before conclusions.</v>
      </c>
      <c r="M104" s="63" t="str">
        <f>IF(OR(EXACT(E104,"Unresolved"),EXACT(E104,"Applicable"),EXACT(E104,"Excluded with basis"),EXACT(E104,"Context only")),IF(E104="Unresolved","Applicability unresolved; assign an owner and next action",IF(LEN(IF(AND(LEN(UPPER(TRIM(CLEAN(SUBSTITUTE(C104,CHAR(160)," ")))))&gt;0,LEFT(UPPER(TRIM(C104)),10)&lt;&gt;"UNRESOLVED",ISERROR(MATCH(UPPER(TRIM(CLEAN(SUBSTITUTE(C104,CHAR(160)," ")))),Start!$H$6:$H$22,0))),"","Exact clause/version missing; ")&amp;IF(AND(LEN(UPPER(TRIM(CLEAN(SUBSTITUTE(D104,CHAR(160)," ")))))&gt;0,LEFT(UPPER(TRIM(D104)),10)&lt;&gt;"UNRESOLVED",ISERROR(MATCH(UPPER(TRIM(CLEAN(SUBSTITUTE(D104,CHAR(160)," ")))),Start!$H$6:$H$22,0))),"","Entity/system/period missing; ")&amp;IF(AND(LEN(UPPER(TRIM(CLEAN(SUBSTITUTE(F104,CHAR(160)," ")))))&gt;0,LEFT(UPPER(TRIM(F104)),10)&lt;&gt;"UNRESOLVED",ISERROR(MATCH(UPPER(TRIM(CLEAN(SUBSTITUTE(F104,CHAR(160)," ")))),Start!$H$6:$H$22,0))),"","Decision evidence/basis missing; ")&amp;IF(AND(LEN(UPPER(TRIM(CLEAN(SUBSTITUTE(G104,CHAR(160)," ")))))&gt;0,LEFT(UPPER(TRIM(G104)),10)&lt;&gt;"UNRESOLVED",ISERROR(MATCH(UPPER(TRIM(CLEAN(SUBSTITUTE(G104,CHAR(160)," ")))),Start!$H$6:$H$22,0))),"","Date/transition basis missing; ")&amp;IF(AND(LEN(UPPER(TRIM(CLEAN(SUBSTITUTE(H104,CHAR(160)," ")))))&gt;0,LEFT(UPPER(TRIM(H104)),10)&lt;&gt;"UNRESOLVED",ISERROR(MATCH(UPPER(TRIM(CLEAN(SUBSTITUTE(H104,CHAR(160)," ")))),Start!$H$6:$H$22,0))),"","Method/evidence basis missing; ")&amp;IF(AND(LEN(UPPER(TRIM(CLEAN(SUBSTITUTE(I104,CHAR(160)," ")))))&gt;0,LEFT(UPPER(TRIM(I104)),10)&lt;&gt;"UNRESOLVED",ISERROR(MATCH(UPPER(TRIM(CLEAN(SUBSTITUTE(I104,CHAR(160)," ")))),Start!$H$6:$H$22,0))),"","Mapping or justified exclusion missing; ")&amp;IF(AND(LEN(UPPER(TRIM(CLEAN(SUBSTITUTE(J104,CHAR(160)," ")))))&gt;0,LEFT(UPPER(TRIM(J104)),10)&lt;&gt;"UNRESOLVED",ISERROR(MATCH(UPPER(TRIM(CLEAN(SUBSTITUTE(J104,CHAR(160)," ")))),Start!$H$6:$H$22,0))),"","Conclusion/evidence missing; ")&amp;IF(AND(LEN(UPPER(TRIM(CLEAN(SUBSTITUTE(K104,CHAR(160)," ")))))&gt;0,LEFT(UPPER(TRIM(K104)),10)&lt;&gt;"UNRESOLVED",ISERROR(MATCH(UPPER(TRIM(CLEAN(SUBSTITUTE(K104,CHAR(160)," ")))),Start!$H$6:$H$22,0))),"","Reviewer/date missing; ")&amp;"")=0,"Documentation recorded; review required",IF(AND(LEN(UPPER(TRIM(CLEAN(SUBSTITUTE(C104,CHAR(160)," ")))))&gt;0,LEFT(UPPER(TRIM(C104)),10)&lt;&gt;"UNRESOLVED",ISERROR(MATCH(UPPER(TRIM(CLEAN(SUBSTITUTE(C104,CHAR(160)," ")))),Start!$H$6:$H$22,0))),"","Exact clause/version missing; ")&amp;IF(AND(LEN(UPPER(TRIM(CLEAN(SUBSTITUTE(D104,CHAR(160)," ")))))&gt;0,LEFT(UPPER(TRIM(D104)),10)&lt;&gt;"UNRESOLVED",ISERROR(MATCH(UPPER(TRIM(CLEAN(SUBSTITUTE(D104,CHAR(160)," ")))),Start!$H$6:$H$22,0))),"","Entity/system/period missing; ")&amp;IF(AND(LEN(UPPER(TRIM(CLEAN(SUBSTITUTE(F104,CHAR(160)," ")))))&gt;0,LEFT(UPPER(TRIM(F104)),10)&lt;&gt;"UNRESOLVED",ISERROR(MATCH(UPPER(TRIM(CLEAN(SUBSTITUTE(F104,CHAR(160)," ")))),Start!$H$6:$H$22,0))),"","Decision evidence/basis missing; ")&amp;IF(AND(LEN(UPPER(TRIM(CLEAN(SUBSTITUTE(G104,CHAR(160)," ")))))&gt;0,LEFT(UPPER(TRIM(G104)),10)&lt;&gt;"UNRESOLVED",ISERROR(MATCH(UPPER(TRIM(CLEAN(SUBSTITUTE(G104,CHAR(160)," ")))),Start!$H$6:$H$22,0))),"","Date/transition basis missing; ")&amp;IF(AND(LEN(UPPER(TRIM(CLEAN(SUBSTITUTE(H104,CHAR(160)," ")))))&gt;0,LEFT(UPPER(TRIM(H104)),10)&lt;&gt;"UNRESOLVED",ISERROR(MATCH(UPPER(TRIM(CLEAN(SUBSTITUTE(H104,CHAR(160)," ")))),Start!$H$6:$H$22,0))),"","Method/evidence basis missing; ")&amp;IF(AND(LEN(UPPER(TRIM(CLEAN(SUBSTITUTE(I104,CHAR(160)," ")))))&gt;0,LEFT(UPPER(TRIM(I104)),10)&lt;&gt;"UNRESOLVED",ISERROR(MATCH(UPPER(TRIM(CLEAN(SUBSTITUTE(I104,CHAR(160)," ")))),Start!$H$6:$H$22,0))),"","Mapping or justified exclusion missing; ")&amp;IF(AND(LEN(UPPER(TRIM(CLEAN(SUBSTITUTE(J104,CHAR(160)," ")))))&gt;0,LEFT(UPPER(TRIM(J104)),10)&lt;&gt;"UNRESOLVED",ISERROR(MATCH(UPPER(TRIM(CLEAN(SUBSTITUTE(J104,CHAR(160)," ")))),Start!$H$6:$H$22,0))),"","Conclusion/evidence missing; ")&amp;IF(AND(LEN(UPPER(TRIM(CLEAN(SUBSTITUTE(K104,CHAR(160)," ")))))&gt;0,LEFT(UPPER(TRIM(K104)),10)&lt;&gt;"UNRESOLVED",ISERROR(MATCH(UPPER(TRIM(CLEAN(SUBSTITUTE(K104,CHAR(160)," ")))),Start!$H$6:$H$22,0))),"","Reviewer/date missing; ")&amp;"")),"Invalid status; use a listed value")</f>
        <v>Applicability unresolved; assign an owner and next action</v>
      </c>
    </row>
    <row r="105" ht="70" customHeight="1">
      <c r="A105" s="56" t="str">
        <v>PSC-1200.8</v>
      </c>
      <c r="B105" s="56" t="str">
        <v>PSC</v>
      </c>
      <c r="C105" s="61" t="str">
        <v>P01 | 1200.8</v>
      </c>
      <c r="D105" s="61"/>
      <c r="E105" s="61" t="str">
        <v>Unresolved</v>
      </c>
      <c r="F105" s="61"/>
      <c r="G105" s="61" t="inlineStr">
        <is>
          <t xml:space="preserve">18 months for 1200.6,.8,.13,.14(a),.15; other subclauses differ</t>
        </is>
      </c>
      <c r="H105" s="61" t="inlineStr">
        <is>
          <t xml:space="preserve">Section heading/context. Obtain exact required method and evidence from the controlling text. Context and definition rows explain control requirements.</t>
        </is>
      </c>
      <c r="I105" s="61" t="str">
        <v>P13</v>
      </c>
      <c r="J105" s="61"/>
      <c r="K105" s="61"/>
      <c r="L105" s="61" t="str">
        <v>Confirm entity/system coverage, obtain the current controlling instrument and map every applicable part before conclusions.</v>
      </c>
      <c r="M105" s="63" t="str">
        <f>IF(OR(EXACT(E105,"Unresolved"),EXACT(E105,"Applicable"),EXACT(E105,"Excluded with basis"),EXACT(E105,"Context only")),IF(E105="Unresolved","Applicability unresolved; assign an owner and next action",IF(LEN(IF(AND(LEN(UPPER(TRIM(CLEAN(SUBSTITUTE(C105,CHAR(160)," ")))))&gt;0,LEFT(UPPER(TRIM(C105)),10)&lt;&gt;"UNRESOLVED",ISERROR(MATCH(UPPER(TRIM(CLEAN(SUBSTITUTE(C105,CHAR(160)," ")))),Start!$H$6:$H$22,0))),"","Exact clause/version missing; ")&amp;IF(AND(LEN(UPPER(TRIM(CLEAN(SUBSTITUTE(D105,CHAR(160)," ")))))&gt;0,LEFT(UPPER(TRIM(D105)),10)&lt;&gt;"UNRESOLVED",ISERROR(MATCH(UPPER(TRIM(CLEAN(SUBSTITUTE(D105,CHAR(160)," ")))),Start!$H$6:$H$22,0))),"","Entity/system/period missing; ")&amp;IF(AND(LEN(UPPER(TRIM(CLEAN(SUBSTITUTE(F105,CHAR(160)," ")))))&gt;0,LEFT(UPPER(TRIM(F105)),10)&lt;&gt;"UNRESOLVED",ISERROR(MATCH(UPPER(TRIM(CLEAN(SUBSTITUTE(F105,CHAR(160)," ")))),Start!$H$6:$H$22,0))),"","Decision evidence/basis missing; ")&amp;IF(AND(LEN(UPPER(TRIM(CLEAN(SUBSTITUTE(G105,CHAR(160)," ")))))&gt;0,LEFT(UPPER(TRIM(G105)),10)&lt;&gt;"UNRESOLVED",ISERROR(MATCH(UPPER(TRIM(CLEAN(SUBSTITUTE(G105,CHAR(160)," ")))),Start!$H$6:$H$22,0))),"","Date/transition basis missing; ")&amp;IF(AND(LEN(UPPER(TRIM(CLEAN(SUBSTITUTE(H105,CHAR(160)," ")))))&gt;0,LEFT(UPPER(TRIM(H105)),10)&lt;&gt;"UNRESOLVED",ISERROR(MATCH(UPPER(TRIM(CLEAN(SUBSTITUTE(H105,CHAR(160)," ")))),Start!$H$6:$H$22,0))),"","Method/evidence basis missing; ")&amp;IF(AND(LEN(UPPER(TRIM(CLEAN(SUBSTITUTE(I105,CHAR(160)," ")))))&gt;0,LEFT(UPPER(TRIM(I105)),10)&lt;&gt;"UNRESOLVED",ISERROR(MATCH(UPPER(TRIM(CLEAN(SUBSTITUTE(I105,CHAR(160)," ")))),Start!$H$6:$H$22,0))),"","Mapping or justified exclusion missing; ")&amp;IF(AND(LEN(UPPER(TRIM(CLEAN(SUBSTITUTE(J105,CHAR(160)," ")))))&gt;0,LEFT(UPPER(TRIM(J105)),10)&lt;&gt;"UNRESOLVED",ISERROR(MATCH(UPPER(TRIM(CLEAN(SUBSTITUTE(J105,CHAR(160)," ")))),Start!$H$6:$H$22,0))),"","Conclusion/evidence missing; ")&amp;IF(AND(LEN(UPPER(TRIM(CLEAN(SUBSTITUTE(K105,CHAR(160)," ")))))&gt;0,LEFT(UPPER(TRIM(K105)),10)&lt;&gt;"UNRESOLVED",ISERROR(MATCH(UPPER(TRIM(CLEAN(SUBSTITUTE(K105,CHAR(160)," ")))),Start!$H$6:$H$22,0))),"","Reviewer/date missing; ")&amp;"")=0,"Documentation recorded; review required",IF(AND(LEN(UPPER(TRIM(CLEAN(SUBSTITUTE(C105,CHAR(160)," ")))))&gt;0,LEFT(UPPER(TRIM(C105)),10)&lt;&gt;"UNRESOLVED",ISERROR(MATCH(UPPER(TRIM(CLEAN(SUBSTITUTE(C105,CHAR(160)," ")))),Start!$H$6:$H$22,0))),"","Exact clause/version missing; ")&amp;IF(AND(LEN(UPPER(TRIM(CLEAN(SUBSTITUTE(D105,CHAR(160)," ")))))&gt;0,LEFT(UPPER(TRIM(D105)),10)&lt;&gt;"UNRESOLVED",ISERROR(MATCH(UPPER(TRIM(CLEAN(SUBSTITUTE(D105,CHAR(160)," ")))),Start!$H$6:$H$22,0))),"","Entity/system/period missing; ")&amp;IF(AND(LEN(UPPER(TRIM(CLEAN(SUBSTITUTE(F105,CHAR(160)," ")))))&gt;0,LEFT(UPPER(TRIM(F105)),10)&lt;&gt;"UNRESOLVED",ISERROR(MATCH(UPPER(TRIM(CLEAN(SUBSTITUTE(F105,CHAR(160)," ")))),Start!$H$6:$H$22,0))),"","Decision evidence/basis missing; ")&amp;IF(AND(LEN(UPPER(TRIM(CLEAN(SUBSTITUTE(G105,CHAR(160)," ")))))&gt;0,LEFT(UPPER(TRIM(G105)),10)&lt;&gt;"UNRESOLVED",ISERROR(MATCH(UPPER(TRIM(CLEAN(SUBSTITUTE(G105,CHAR(160)," ")))),Start!$H$6:$H$22,0))),"","Date/transition basis missing; ")&amp;IF(AND(LEN(UPPER(TRIM(CLEAN(SUBSTITUTE(H105,CHAR(160)," ")))))&gt;0,LEFT(UPPER(TRIM(H105)),10)&lt;&gt;"UNRESOLVED",ISERROR(MATCH(UPPER(TRIM(CLEAN(SUBSTITUTE(H105,CHAR(160)," ")))),Start!$H$6:$H$22,0))),"","Method/evidence basis missing; ")&amp;IF(AND(LEN(UPPER(TRIM(CLEAN(SUBSTITUTE(I105,CHAR(160)," ")))))&gt;0,LEFT(UPPER(TRIM(I105)),10)&lt;&gt;"UNRESOLVED",ISERROR(MATCH(UPPER(TRIM(CLEAN(SUBSTITUTE(I105,CHAR(160)," ")))),Start!$H$6:$H$22,0))),"","Mapping or justified exclusion missing; ")&amp;IF(AND(LEN(UPPER(TRIM(CLEAN(SUBSTITUTE(J105,CHAR(160)," ")))))&gt;0,LEFT(UPPER(TRIM(J105)),10)&lt;&gt;"UNRESOLVED",ISERROR(MATCH(UPPER(TRIM(CLEAN(SUBSTITUTE(J105,CHAR(160)," ")))),Start!$H$6:$H$22,0))),"","Conclusion/evidence missing; ")&amp;IF(AND(LEN(UPPER(TRIM(CLEAN(SUBSTITUTE(K105,CHAR(160)," ")))))&gt;0,LEFT(UPPER(TRIM(K105)),10)&lt;&gt;"UNRESOLVED",ISERROR(MATCH(UPPER(TRIM(CLEAN(SUBSTITUTE(K105,CHAR(160)," ")))),Start!$H$6:$H$22,0))),"","Reviewer/date missing; ")&amp;"")),"Invalid status; use a listed value")</f>
        <v>Applicability unresolved; assign an owner and next action</v>
      </c>
    </row>
    <row r="106" ht="70" customHeight="1">
      <c r="A106" s="58" t="str">
        <v>PSC-1200.8(a)</v>
      </c>
      <c r="B106" s="58" t="str">
        <v>PSC</v>
      </c>
      <c r="C106" s="61" t="str">
        <v>P01 | 1200.8(a)</v>
      </c>
      <c r="D106" s="61"/>
      <c r="E106" s="61" t="str">
        <v>Unresolved</v>
      </c>
      <c r="F106" s="61"/>
      <c r="G106" s="61" t="inlineStr">
        <is>
          <t xml:space="preserve">18 months for 1200.6,.8,.13,.14(a),.15; other subclauses differ</t>
        </is>
      </c>
      <c r="H106" s="61" t="inlineStr">
        <is>
          <t xml:space="preserve">Candidate duty; applicability unresolved. Obtain exact required method and evidence from the controlling text. Context and definition rows explain control requirements.</t>
        </is>
      </c>
      <c r="I106" s="61" t="str">
        <v>P13</v>
      </c>
      <c r="J106" s="61"/>
      <c r="K106" s="61"/>
      <c r="L106" s="61" t="str">
        <v>Confirm entity/system coverage, obtain the current controlling instrument and map every applicable part before conclusions.</v>
      </c>
      <c r="M106" s="63" t="str">
        <f>IF(OR(EXACT(E106,"Unresolved"),EXACT(E106,"Applicable"),EXACT(E106,"Excluded with basis"),EXACT(E106,"Context only")),IF(E106="Unresolved","Applicability unresolved; assign an owner and next action",IF(LEN(IF(AND(LEN(UPPER(TRIM(CLEAN(SUBSTITUTE(C106,CHAR(160)," ")))))&gt;0,LEFT(UPPER(TRIM(C106)),10)&lt;&gt;"UNRESOLVED",ISERROR(MATCH(UPPER(TRIM(CLEAN(SUBSTITUTE(C106,CHAR(160)," ")))),Start!$H$6:$H$22,0))),"","Exact clause/version missing; ")&amp;IF(AND(LEN(UPPER(TRIM(CLEAN(SUBSTITUTE(D106,CHAR(160)," ")))))&gt;0,LEFT(UPPER(TRIM(D106)),10)&lt;&gt;"UNRESOLVED",ISERROR(MATCH(UPPER(TRIM(CLEAN(SUBSTITUTE(D106,CHAR(160)," ")))),Start!$H$6:$H$22,0))),"","Entity/system/period missing; ")&amp;IF(AND(LEN(UPPER(TRIM(CLEAN(SUBSTITUTE(F106,CHAR(160)," ")))))&gt;0,LEFT(UPPER(TRIM(F106)),10)&lt;&gt;"UNRESOLVED",ISERROR(MATCH(UPPER(TRIM(CLEAN(SUBSTITUTE(F106,CHAR(160)," ")))),Start!$H$6:$H$22,0))),"","Decision evidence/basis missing; ")&amp;IF(AND(LEN(UPPER(TRIM(CLEAN(SUBSTITUTE(G106,CHAR(160)," ")))))&gt;0,LEFT(UPPER(TRIM(G106)),10)&lt;&gt;"UNRESOLVED",ISERROR(MATCH(UPPER(TRIM(CLEAN(SUBSTITUTE(G106,CHAR(160)," ")))),Start!$H$6:$H$22,0))),"","Date/transition basis missing; ")&amp;IF(AND(LEN(UPPER(TRIM(CLEAN(SUBSTITUTE(H106,CHAR(160)," ")))))&gt;0,LEFT(UPPER(TRIM(H106)),10)&lt;&gt;"UNRESOLVED",ISERROR(MATCH(UPPER(TRIM(CLEAN(SUBSTITUTE(H106,CHAR(160)," ")))),Start!$H$6:$H$22,0))),"","Method/evidence basis missing; ")&amp;IF(AND(LEN(UPPER(TRIM(CLEAN(SUBSTITUTE(I106,CHAR(160)," ")))))&gt;0,LEFT(UPPER(TRIM(I106)),10)&lt;&gt;"UNRESOLVED",ISERROR(MATCH(UPPER(TRIM(CLEAN(SUBSTITUTE(I106,CHAR(160)," ")))),Start!$H$6:$H$22,0))),"","Mapping or justified exclusion missing; ")&amp;IF(AND(LEN(UPPER(TRIM(CLEAN(SUBSTITUTE(J106,CHAR(160)," ")))))&gt;0,LEFT(UPPER(TRIM(J106)),10)&lt;&gt;"UNRESOLVED",ISERROR(MATCH(UPPER(TRIM(CLEAN(SUBSTITUTE(J106,CHAR(160)," ")))),Start!$H$6:$H$22,0))),"","Conclusion/evidence missing; ")&amp;IF(AND(LEN(UPPER(TRIM(CLEAN(SUBSTITUTE(K106,CHAR(160)," ")))))&gt;0,LEFT(UPPER(TRIM(K106)),10)&lt;&gt;"UNRESOLVED",ISERROR(MATCH(UPPER(TRIM(CLEAN(SUBSTITUTE(K106,CHAR(160)," ")))),Start!$H$6:$H$22,0))),"","Reviewer/date missing; ")&amp;"")=0,"Documentation recorded; review required",IF(AND(LEN(UPPER(TRIM(CLEAN(SUBSTITUTE(C106,CHAR(160)," ")))))&gt;0,LEFT(UPPER(TRIM(C106)),10)&lt;&gt;"UNRESOLVED",ISERROR(MATCH(UPPER(TRIM(CLEAN(SUBSTITUTE(C106,CHAR(160)," ")))),Start!$H$6:$H$22,0))),"","Exact clause/version missing; ")&amp;IF(AND(LEN(UPPER(TRIM(CLEAN(SUBSTITUTE(D106,CHAR(160)," ")))))&gt;0,LEFT(UPPER(TRIM(D106)),10)&lt;&gt;"UNRESOLVED",ISERROR(MATCH(UPPER(TRIM(CLEAN(SUBSTITUTE(D106,CHAR(160)," ")))),Start!$H$6:$H$22,0))),"","Entity/system/period missing; ")&amp;IF(AND(LEN(UPPER(TRIM(CLEAN(SUBSTITUTE(F106,CHAR(160)," ")))))&gt;0,LEFT(UPPER(TRIM(F106)),10)&lt;&gt;"UNRESOLVED",ISERROR(MATCH(UPPER(TRIM(CLEAN(SUBSTITUTE(F106,CHAR(160)," ")))),Start!$H$6:$H$22,0))),"","Decision evidence/basis missing; ")&amp;IF(AND(LEN(UPPER(TRIM(CLEAN(SUBSTITUTE(G106,CHAR(160)," ")))))&gt;0,LEFT(UPPER(TRIM(G106)),10)&lt;&gt;"UNRESOLVED",ISERROR(MATCH(UPPER(TRIM(CLEAN(SUBSTITUTE(G106,CHAR(160)," ")))),Start!$H$6:$H$22,0))),"","Date/transition basis missing; ")&amp;IF(AND(LEN(UPPER(TRIM(CLEAN(SUBSTITUTE(H106,CHAR(160)," ")))))&gt;0,LEFT(UPPER(TRIM(H106)),10)&lt;&gt;"UNRESOLVED",ISERROR(MATCH(UPPER(TRIM(CLEAN(SUBSTITUTE(H106,CHAR(160)," ")))),Start!$H$6:$H$22,0))),"","Method/evidence basis missing; ")&amp;IF(AND(LEN(UPPER(TRIM(CLEAN(SUBSTITUTE(I106,CHAR(160)," ")))))&gt;0,LEFT(UPPER(TRIM(I106)),10)&lt;&gt;"UNRESOLVED",ISERROR(MATCH(UPPER(TRIM(CLEAN(SUBSTITUTE(I106,CHAR(160)," ")))),Start!$H$6:$H$22,0))),"","Mapping or justified exclusion missing; ")&amp;IF(AND(LEN(UPPER(TRIM(CLEAN(SUBSTITUTE(J106,CHAR(160)," ")))))&gt;0,LEFT(UPPER(TRIM(J106)),10)&lt;&gt;"UNRESOLVED",ISERROR(MATCH(UPPER(TRIM(CLEAN(SUBSTITUTE(J106,CHAR(160)," ")))),Start!$H$6:$H$22,0))),"","Conclusion/evidence missing; ")&amp;IF(AND(LEN(UPPER(TRIM(CLEAN(SUBSTITUTE(K106,CHAR(160)," ")))))&gt;0,LEFT(UPPER(TRIM(K106)),10)&lt;&gt;"UNRESOLVED",ISERROR(MATCH(UPPER(TRIM(CLEAN(SUBSTITUTE(K106,CHAR(160)," ")))),Start!$H$6:$H$22,0))),"","Reviewer/date missing; ")&amp;"")),"Invalid status; use a listed value")</f>
        <v>Applicability unresolved; assign an owner and next action</v>
      </c>
    </row>
    <row r="107" ht="70" customHeight="1">
      <c r="A107" s="56" t="str">
        <v>PSC-1200.8(b)</v>
      </c>
      <c r="B107" s="56" t="str">
        <v>PSC</v>
      </c>
      <c r="C107" s="61" t="str">
        <v>P01 | 1200.8(b)</v>
      </c>
      <c r="D107" s="61"/>
      <c r="E107" s="61" t="str">
        <v>Unresolved</v>
      </c>
      <c r="F107" s="61"/>
      <c r="G107" s="61" t="inlineStr">
        <is>
          <t xml:space="preserve">18 months for 1200.6,.8,.13,.14(a),.15; other subclauses differ</t>
        </is>
      </c>
      <c r="H107" s="61" t="inlineStr">
        <is>
          <t xml:space="preserve">Candidate duty; applicability unresolved. Obtain exact required method and evidence from the controlling text. Context and definition rows explain control requirements.</t>
        </is>
      </c>
      <c r="I107" s="61" t="str">
        <v>P13</v>
      </c>
      <c r="J107" s="61"/>
      <c r="K107" s="61"/>
      <c r="L107" s="61" t="str">
        <v>Confirm entity/system coverage, obtain the current controlling instrument and map every applicable part before conclusions.</v>
      </c>
      <c r="M107" s="63" t="str">
        <f>IF(OR(EXACT(E107,"Unresolved"),EXACT(E107,"Applicable"),EXACT(E107,"Excluded with basis"),EXACT(E107,"Context only")),IF(E107="Unresolved","Applicability unresolved; assign an owner and next action",IF(LEN(IF(AND(LEN(UPPER(TRIM(CLEAN(SUBSTITUTE(C107,CHAR(160)," ")))))&gt;0,LEFT(UPPER(TRIM(C107)),10)&lt;&gt;"UNRESOLVED",ISERROR(MATCH(UPPER(TRIM(CLEAN(SUBSTITUTE(C107,CHAR(160)," ")))),Start!$H$6:$H$22,0))),"","Exact clause/version missing; ")&amp;IF(AND(LEN(UPPER(TRIM(CLEAN(SUBSTITUTE(D107,CHAR(160)," ")))))&gt;0,LEFT(UPPER(TRIM(D107)),10)&lt;&gt;"UNRESOLVED",ISERROR(MATCH(UPPER(TRIM(CLEAN(SUBSTITUTE(D107,CHAR(160)," ")))),Start!$H$6:$H$22,0))),"","Entity/system/period missing; ")&amp;IF(AND(LEN(UPPER(TRIM(CLEAN(SUBSTITUTE(F107,CHAR(160)," ")))))&gt;0,LEFT(UPPER(TRIM(F107)),10)&lt;&gt;"UNRESOLVED",ISERROR(MATCH(UPPER(TRIM(CLEAN(SUBSTITUTE(F107,CHAR(160)," ")))),Start!$H$6:$H$22,0))),"","Decision evidence/basis missing; ")&amp;IF(AND(LEN(UPPER(TRIM(CLEAN(SUBSTITUTE(G107,CHAR(160)," ")))))&gt;0,LEFT(UPPER(TRIM(G107)),10)&lt;&gt;"UNRESOLVED",ISERROR(MATCH(UPPER(TRIM(CLEAN(SUBSTITUTE(G107,CHAR(160)," ")))),Start!$H$6:$H$22,0))),"","Date/transition basis missing; ")&amp;IF(AND(LEN(UPPER(TRIM(CLEAN(SUBSTITUTE(H107,CHAR(160)," ")))))&gt;0,LEFT(UPPER(TRIM(H107)),10)&lt;&gt;"UNRESOLVED",ISERROR(MATCH(UPPER(TRIM(CLEAN(SUBSTITUTE(H107,CHAR(160)," ")))),Start!$H$6:$H$22,0))),"","Method/evidence basis missing; ")&amp;IF(AND(LEN(UPPER(TRIM(CLEAN(SUBSTITUTE(I107,CHAR(160)," ")))))&gt;0,LEFT(UPPER(TRIM(I107)),10)&lt;&gt;"UNRESOLVED",ISERROR(MATCH(UPPER(TRIM(CLEAN(SUBSTITUTE(I107,CHAR(160)," ")))),Start!$H$6:$H$22,0))),"","Mapping or justified exclusion missing; ")&amp;IF(AND(LEN(UPPER(TRIM(CLEAN(SUBSTITUTE(J107,CHAR(160)," ")))))&gt;0,LEFT(UPPER(TRIM(J107)),10)&lt;&gt;"UNRESOLVED",ISERROR(MATCH(UPPER(TRIM(CLEAN(SUBSTITUTE(J107,CHAR(160)," ")))),Start!$H$6:$H$22,0))),"","Conclusion/evidence missing; ")&amp;IF(AND(LEN(UPPER(TRIM(CLEAN(SUBSTITUTE(K107,CHAR(160)," ")))))&gt;0,LEFT(UPPER(TRIM(K107)),10)&lt;&gt;"UNRESOLVED",ISERROR(MATCH(UPPER(TRIM(CLEAN(SUBSTITUTE(K107,CHAR(160)," ")))),Start!$H$6:$H$22,0))),"","Reviewer/date missing; ")&amp;"")=0,"Documentation recorded; review required",IF(AND(LEN(UPPER(TRIM(CLEAN(SUBSTITUTE(C107,CHAR(160)," ")))))&gt;0,LEFT(UPPER(TRIM(C107)),10)&lt;&gt;"UNRESOLVED",ISERROR(MATCH(UPPER(TRIM(CLEAN(SUBSTITUTE(C107,CHAR(160)," ")))),Start!$H$6:$H$22,0))),"","Exact clause/version missing; ")&amp;IF(AND(LEN(UPPER(TRIM(CLEAN(SUBSTITUTE(D107,CHAR(160)," ")))))&gt;0,LEFT(UPPER(TRIM(D107)),10)&lt;&gt;"UNRESOLVED",ISERROR(MATCH(UPPER(TRIM(CLEAN(SUBSTITUTE(D107,CHAR(160)," ")))),Start!$H$6:$H$22,0))),"","Entity/system/period missing; ")&amp;IF(AND(LEN(UPPER(TRIM(CLEAN(SUBSTITUTE(F107,CHAR(160)," ")))))&gt;0,LEFT(UPPER(TRIM(F107)),10)&lt;&gt;"UNRESOLVED",ISERROR(MATCH(UPPER(TRIM(CLEAN(SUBSTITUTE(F107,CHAR(160)," ")))),Start!$H$6:$H$22,0))),"","Decision evidence/basis missing; ")&amp;IF(AND(LEN(UPPER(TRIM(CLEAN(SUBSTITUTE(G107,CHAR(160)," ")))))&gt;0,LEFT(UPPER(TRIM(G107)),10)&lt;&gt;"UNRESOLVED",ISERROR(MATCH(UPPER(TRIM(CLEAN(SUBSTITUTE(G107,CHAR(160)," ")))),Start!$H$6:$H$22,0))),"","Date/transition basis missing; ")&amp;IF(AND(LEN(UPPER(TRIM(CLEAN(SUBSTITUTE(H107,CHAR(160)," ")))))&gt;0,LEFT(UPPER(TRIM(H107)),10)&lt;&gt;"UNRESOLVED",ISERROR(MATCH(UPPER(TRIM(CLEAN(SUBSTITUTE(H107,CHAR(160)," ")))),Start!$H$6:$H$22,0))),"","Method/evidence basis missing; ")&amp;IF(AND(LEN(UPPER(TRIM(CLEAN(SUBSTITUTE(I107,CHAR(160)," ")))))&gt;0,LEFT(UPPER(TRIM(I107)),10)&lt;&gt;"UNRESOLVED",ISERROR(MATCH(UPPER(TRIM(CLEAN(SUBSTITUTE(I107,CHAR(160)," ")))),Start!$H$6:$H$22,0))),"","Mapping or justified exclusion missing; ")&amp;IF(AND(LEN(UPPER(TRIM(CLEAN(SUBSTITUTE(J107,CHAR(160)," ")))))&gt;0,LEFT(UPPER(TRIM(J107)),10)&lt;&gt;"UNRESOLVED",ISERROR(MATCH(UPPER(TRIM(CLEAN(SUBSTITUTE(J107,CHAR(160)," ")))),Start!$H$6:$H$22,0))),"","Conclusion/evidence missing; ")&amp;IF(AND(LEN(UPPER(TRIM(CLEAN(SUBSTITUTE(K107,CHAR(160)," ")))))&gt;0,LEFT(UPPER(TRIM(K107)),10)&lt;&gt;"UNRESOLVED",ISERROR(MATCH(UPPER(TRIM(CLEAN(SUBSTITUTE(K107,CHAR(160)," ")))),Start!$H$6:$H$22,0))),"","Reviewer/date missing; ")&amp;"")),"Invalid status; use a listed value")</f>
        <v>Applicability unresolved; assign an owner and next action</v>
      </c>
    </row>
    <row r="108" ht="70" customHeight="1">
      <c r="A108" s="58" t="str">
        <v>PSC-1200.9(a)</v>
      </c>
      <c r="B108" s="58" t="str">
        <v>PSC</v>
      </c>
      <c r="C108" s="61" t="str">
        <v>P01 | 1200.9(a)</v>
      </c>
      <c r="D108" s="61"/>
      <c r="E108" s="61" t="str">
        <v>Unresolved</v>
      </c>
      <c r="F108" s="61"/>
      <c r="G108" s="61" t="inlineStr">
        <is>
          <t xml:space="preserve">One year for 1200.4(b),.5,.9,.11,.12,.14(b); other subclauses differ</t>
        </is>
      </c>
      <c r="H108" s="61" t="inlineStr">
        <is>
          <t xml:space="preserve">Candidate duty; applicability unresolved. Obtain exact required method and evidence from the controlling text. Context and definition rows explain control requirements.</t>
        </is>
      </c>
      <c r="I108" s="61" t="str">
        <v>P14</v>
      </c>
      <c r="J108" s="61"/>
      <c r="K108" s="61"/>
      <c r="L108" s="61" t="str">
        <v>Confirm entity/system coverage, obtain the current controlling instrument and map every applicable part before conclusions.</v>
      </c>
      <c r="M108" s="63" t="str">
        <f>IF(OR(EXACT(E108,"Unresolved"),EXACT(E108,"Applicable"),EXACT(E108,"Excluded with basis"),EXACT(E108,"Context only")),IF(E108="Unresolved","Applicability unresolved; assign an owner and next action",IF(LEN(IF(AND(LEN(UPPER(TRIM(CLEAN(SUBSTITUTE(C108,CHAR(160)," ")))))&gt;0,LEFT(UPPER(TRIM(C108)),10)&lt;&gt;"UNRESOLVED",ISERROR(MATCH(UPPER(TRIM(CLEAN(SUBSTITUTE(C108,CHAR(160)," ")))),Start!$H$6:$H$22,0))),"","Exact clause/version missing; ")&amp;IF(AND(LEN(UPPER(TRIM(CLEAN(SUBSTITUTE(D108,CHAR(160)," ")))))&gt;0,LEFT(UPPER(TRIM(D108)),10)&lt;&gt;"UNRESOLVED",ISERROR(MATCH(UPPER(TRIM(CLEAN(SUBSTITUTE(D108,CHAR(160)," ")))),Start!$H$6:$H$22,0))),"","Entity/system/period missing; ")&amp;IF(AND(LEN(UPPER(TRIM(CLEAN(SUBSTITUTE(F108,CHAR(160)," ")))))&gt;0,LEFT(UPPER(TRIM(F108)),10)&lt;&gt;"UNRESOLVED",ISERROR(MATCH(UPPER(TRIM(CLEAN(SUBSTITUTE(F108,CHAR(160)," ")))),Start!$H$6:$H$22,0))),"","Decision evidence/basis missing; ")&amp;IF(AND(LEN(UPPER(TRIM(CLEAN(SUBSTITUTE(G108,CHAR(160)," ")))))&gt;0,LEFT(UPPER(TRIM(G108)),10)&lt;&gt;"UNRESOLVED",ISERROR(MATCH(UPPER(TRIM(CLEAN(SUBSTITUTE(G108,CHAR(160)," ")))),Start!$H$6:$H$22,0))),"","Date/transition basis missing; ")&amp;IF(AND(LEN(UPPER(TRIM(CLEAN(SUBSTITUTE(H108,CHAR(160)," ")))))&gt;0,LEFT(UPPER(TRIM(H108)),10)&lt;&gt;"UNRESOLVED",ISERROR(MATCH(UPPER(TRIM(CLEAN(SUBSTITUTE(H108,CHAR(160)," ")))),Start!$H$6:$H$22,0))),"","Method/evidence basis missing; ")&amp;IF(AND(LEN(UPPER(TRIM(CLEAN(SUBSTITUTE(I108,CHAR(160)," ")))))&gt;0,LEFT(UPPER(TRIM(I108)),10)&lt;&gt;"UNRESOLVED",ISERROR(MATCH(UPPER(TRIM(CLEAN(SUBSTITUTE(I108,CHAR(160)," ")))),Start!$H$6:$H$22,0))),"","Mapping or justified exclusion missing; ")&amp;IF(AND(LEN(UPPER(TRIM(CLEAN(SUBSTITUTE(J108,CHAR(160)," ")))))&gt;0,LEFT(UPPER(TRIM(J108)),10)&lt;&gt;"UNRESOLVED",ISERROR(MATCH(UPPER(TRIM(CLEAN(SUBSTITUTE(J108,CHAR(160)," ")))),Start!$H$6:$H$22,0))),"","Conclusion/evidence missing; ")&amp;IF(AND(LEN(UPPER(TRIM(CLEAN(SUBSTITUTE(K108,CHAR(160)," ")))))&gt;0,LEFT(UPPER(TRIM(K108)),10)&lt;&gt;"UNRESOLVED",ISERROR(MATCH(UPPER(TRIM(CLEAN(SUBSTITUTE(K108,CHAR(160)," ")))),Start!$H$6:$H$22,0))),"","Reviewer/date missing; ")&amp;"")=0,"Documentation recorded; review required",IF(AND(LEN(UPPER(TRIM(CLEAN(SUBSTITUTE(C108,CHAR(160)," ")))))&gt;0,LEFT(UPPER(TRIM(C108)),10)&lt;&gt;"UNRESOLVED",ISERROR(MATCH(UPPER(TRIM(CLEAN(SUBSTITUTE(C108,CHAR(160)," ")))),Start!$H$6:$H$22,0))),"","Exact clause/version missing; ")&amp;IF(AND(LEN(UPPER(TRIM(CLEAN(SUBSTITUTE(D108,CHAR(160)," ")))))&gt;0,LEFT(UPPER(TRIM(D108)),10)&lt;&gt;"UNRESOLVED",ISERROR(MATCH(UPPER(TRIM(CLEAN(SUBSTITUTE(D108,CHAR(160)," ")))),Start!$H$6:$H$22,0))),"","Entity/system/period missing; ")&amp;IF(AND(LEN(UPPER(TRIM(CLEAN(SUBSTITUTE(F108,CHAR(160)," ")))))&gt;0,LEFT(UPPER(TRIM(F108)),10)&lt;&gt;"UNRESOLVED",ISERROR(MATCH(UPPER(TRIM(CLEAN(SUBSTITUTE(F108,CHAR(160)," ")))),Start!$H$6:$H$22,0))),"","Decision evidence/basis missing; ")&amp;IF(AND(LEN(UPPER(TRIM(CLEAN(SUBSTITUTE(G108,CHAR(160)," ")))))&gt;0,LEFT(UPPER(TRIM(G108)),10)&lt;&gt;"UNRESOLVED",ISERROR(MATCH(UPPER(TRIM(CLEAN(SUBSTITUTE(G108,CHAR(160)," ")))),Start!$H$6:$H$22,0))),"","Date/transition basis missing; ")&amp;IF(AND(LEN(UPPER(TRIM(CLEAN(SUBSTITUTE(H108,CHAR(160)," ")))))&gt;0,LEFT(UPPER(TRIM(H108)),10)&lt;&gt;"UNRESOLVED",ISERROR(MATCH(UPPER(TRIM(CLEAN(SUBSTITUTE(H108,CHAR(160)," ")))),Start!$H$6:$H$22,0))),"","Method/evidence basis missing; ")&amp;IF(AND(LEN(UPPER(TRIM(CLEAN(SUBSTITUTE(I108,CHAR(160)," ")))))&gt;0,LEFT(UPPER(TRIM(I108)),10)&lt;&gt;"UNRESOLVED",ISERROR(MATCH(UPPER(TRIM(CLEAN(SUBSTITUTE(I108,CHAR(160)," ")))),Start!$H$6:$H$22,0))),"","Mapping or justified exclusion missing; ")&amp;IF(AND(LEN(UPPER(TRIM(CLEAN(SUBSTITUTE(J108,CHAR(160)," ")))))&gt;0,LEFT(UPPER(TRIM(J108)),10)&lt;&gt;"UNRESOLVED",ISERROR(MATCH(UPPER(TRIM(CLEAN(SUBSTITUTE(J108,CHAR(160)," ")))),Start!$H$6:$H$22,0))),"","Conclusion/evidence missing; ")&amp;IF(AND(LEN(UPPER(TRIM(CLEAN(SUBSTITUTE(K108,CHAR(160)," ")))))&gt;0,LEFT(UPPER(TRIM(K108)),10)&lt;&gt;"UNRESOLVED",ISERROR(MATCH(UPPER(TRIM(CLEAN(SUBSTITUTE(K108,CHAR(160)," ")))),Start!$H$6:$H$22,0))),"","Reviewer/date missing; ")&amp;"")),"Invalid status; use a listed value")</f>
        <v>Applicability unresolved; assign an owner and next action</v>
      </c>
    </row>
    <row r="109" ht="70" customHeight="1">
      <c r="A109" s="56" t="str">
        <v>PSC-1200.9(b)</v>
      </c>
      <c r="B109" s="56" t="str">
        <v>PSC</v>
      </c>
      <c r="C109" s="61" t="str">
        <v>P01 | 1200.9(b)</v>
      </c>
      <c r="D109" s="61"/>
      <c r="E109" s="61" t="str">
        <v>Unresolved</v>
      </c>
      <c r="F109" s="61"/>
      <c r="G109" s="61" t="inlineStr">
        <is>
          <t xml:space="preserve">One year for 1200.4(b),.5,.9,.11,.12,.14(b); other subclauses differ</t>
        </is>
      </c>
      <c r="H109" s="61" t="inlineStr">
        <is>
          <t xml:space="preserve">Candidate duty; applicability unresolved. Obtain exact required method and evidence from the controlling text. Context and definition rows explain control requirements.</t>
        </is>
      </c>
      <c r="I109" s="61" t="str">
        <v>P14</v>
      </c>
      <c r="J109" s="61"/>
      <c r="K109" s="61"/>
      <c r="L109" s="61" t="str">
        <v>Confirm entity/system coverage, obtain the current controlling instrument and map every applicable part before conclusions.</v>
      </c>
      <c r="M109" s="63" t="str">
        <f>IF(OR(EXACT(E109,"Unresolved"),EXACT(E109,"Applicable"),EXACT(E109,"Excluded with basis"),EXACT(E109,"Context only")),IF(E109="Unresolved","Applicability unresolved; assign an owner and next action",IF(LEN(IF(AND(LEN(UPPER(TRIM(CLEAN(SUBSTITUTE(C109,CHAR(160)," ")))))&gt;0,LEFT(UPPER(TRIM(C109)),10)&lt;&gt;"UNRESOLVED",ISERROR(MATCH(UPPER(TRIM(CLEAN(SUBSTITUTE(C109,CHAR(160)," ")))),Start!$H$6:$H$22,0))),"","Exact clause/version missing; ")&amp;IF(AND(LEN(UPPER(TRIM(CLEAN(SUBSTITUTE(D109,CHAR(160)," ")))))&gt;0,LEFT(UPPER(TRIM(D109)),10)&lt;&gt;"UNRESOLVED",ISERROR(MATCH(UPPER(TRIM(CLEAN(SUBSTITUTE(D109,CHAR(160)," ")))),Start!$H$6:$H$22,0))),"","Entity/system/period missing; ")&amp;IF(AND(LEN(UPPER(TRIM(CLEAN(SUBSTITUTE(F109,CHAR(160)," ")))))&gt;0,LEFT(UPPER(TRIM(F109)),10)&lt;&gt;"UNRESOLVED",ISERROR(MATCH(UPPER(TRIM(CLEAN(SUBSTITUTE(F109,CHAR(160)," ")))),Start!$H$6:$H$22,0))),"","Decision evidence/basis missing; ")&amp;IF(AND(LEN(UPPER(TRIM(CLEAN(SUBSTITUTE(G109,CHAR(160)," ")))))&gt;0,LEFT(UPPER(TRIM(G109)),10)&lt;&gt;"UNRESOLVED",ISERROR(MATCH(UPPER(TRIM(CLEAN(SUBSTITUTE(G109,CHAR(160)," ")))),Start!$H$6:$H$22,0))),"","Date/transition basis missing; ")&amp;IF(AND(LEN(UPPER(TRIM(CLEAN(SUBSTITUTE(H109,CHAR(160)," ")))))&gt;0,LEFT(UPPER(TRIM(H109)),10)&lt;&gt;"UNRESOLVED",ISERROR(MATCH(UPPER(TRIM(CLEAN(SUBSTITUTE(H109,CHAR(160)," ")))),Start!$H$6:$H$22,0))),"","Method/evidence basis missing; ")&amp;IF(AND(LEN(UPPER(TRIM(CLEAN(SUBSTITUTE(I109,CHAR(160)," ")))))&gt;0,LEFT(UPPER(TRIM(I109)),10)&lt;&gt;"UNRESOLVED",ISERROR(MATCH(UPPER(TRIM(CLEAN(SUBSTITUTE(I109,CHAR(160)," ")))),Start!$H$6:$H$22,0))),"","Mapping or justified exclusion missing; ")&amp;IF(AND(LEN(UPPER(TRIM(CLEAN(SUBSTITUTE(J109,CHAR(160)," ")))))&gt;0,LEFT(UPPER(TRIM(J109)),10)&lt;&gt;"UNRESOLVED",ISERROR(MATCH(UPPER(TRIM(CLEAN(SUBSTITUTE(J109,CHAR(160)," ")))),Start!$H$6:$H$22,0))),"","Conclusion/evidence missing; ")&amp;IF(AND(LEN(UPPER(TRIM(CLEAN(SUBSTITUTE(K109,CHAR(160)," ")))))&gt;0,LEFT(UPPER(TRIM(K109)),10)&lt;&gt;"UNRESOLVED",ISERROR(MATCH(UPPER(TRIM(CLEAN(SUBSTITUTE(K109,CHAR(160)," ")))),Start!$H$6:$H$22,0))),"","Reviewer/date missing; ")&amp;"")=0,"Documentation recorded; review required",IF(AND(LEN(UPPER(TRIM(CLEAN(SUBSTITUTE(C109,CHAR(160)," ")))))&gt;0,LEFT(UPPER(TRIM(C109)),10)&lt;&gt;"UNRESOLVED",ISERROR(MATCH(UPPER(TRIM(CLEAN(SUBSTITUTE(C109,CHAR(160)," ")))),Start!$H$6:$H$22,0))),"","Exact clause/version missing; ")&amp;IF(AND(LEN(UPPER(TRIM(CLEAN(SUBSTITUTE(D109,CHAR(160)," ")))))&gt;0,LEFT(UPPER(TRIM(D109)),10)&lt;&gt;"UNRESOLVED",ISERROR(MATCH(UPPER(TRIM(CLEAN(SUBSTITUTE(D109,CHAR(160)," ")))),Start!$H$6:$H$22,0))),"","Entity/system/period missing; ")&amp;IF(AND(LEN(UPPER(TRIM(CLEAN(SUBSTITUTE(F109,CHAR(160)," ")))))&gt;0,LEFT(UPPER(TRIM(F109)),10)&lt;&gt;"UNRESOLVED",ISERROR(MATCH(UPPER(TRIM(CLEAN(SUBSTITUTE(F109,CHAR(160)," ")))),Start!$H$6:$H$22,0))),"","Decision evidence/basis missing; ")&amp;IF(AND(LEN(UPPER(TRIM(CLEAN(SUBSTITUTE(G109,CHAR(160)," ")))))&gt;0,LEFT(UPPER(TRIM(G109)),10)&lt;&gt;"UNRESOLVED",ISERROR(MATCH(UPPER(TRIM(CLEAN(SUBSTITUTE(G109,CHAR(160)," ")))),Start!$H$6:$H$22,0))),"","Date/transition basis missing; ")&amp;IF(AND(LEN(UPPER(TRIM(CLEAN(SUBSTITUTE(H109,CHAR(160)," ")))))&gt;0,LEFT(UPPER(TRIM(H109)),10)&lt;&gt;"UNRESOLVED",ISERROR(MATCH(UPPER(TRIM(CLEAN(SUBSTITUTE(H109,CHAR(160)," ")))),Start!$H$6:$H$22,0))),"","Method/evidence basis missing; ")&amp;IF(AND(LEN(UPPER(TRIM(CLEAN(SUBSTITUTE(I109,CHAR(160)," ")))))&gt;0,LEFT(UPPER(TRIM(I109)),10)&lt;&gt;"UNRESOLVED",ISERROR(MATCH(UPPER(TRIM(CLEAN(SUBSTITUTE(I109,CHAR(160)," ")))),Start!$H$6:$H$22,0))),"","Mapping or justified exclusion missing; ")&amp;IF(AND(LEN(UPPER(TRIM(CLEAN(SUBSTITUTE(J109,CHAR(160)," ")))))&gt;0,LEFT(UPPER(TRIM(J109)),10)&lt;&gt;"UNRESOLVED",ISERROR(MATCH(UPPER(TRIM(CLEAN(SUBSTITUTE(J109,CHAR(160)," ")))),Start!$H$6:$H$22,0))),"","Conclusion/evidence missing; ")&amp;IF(AND(LEN(UPPER(TRIM(CLEAN(SUBSTITUTE(K109,CHAR(160)," ")))))&gt;0,LEFT(UPPER(TRIM(K109)),10)&lt;&gt;"UNRESOLVED",ISERROR(MATCH(UPPER(TRIM(CLEAN(SUBSTITUTE(K109,CHAR(160)," ")))),Start!$H$6:$H$22,0))),"","Reviewer/date missing; ")&amp;"")),"Invalid status; use a listed value")</f>
        <v>Applicability unresolved; assign an owner and next action</v>
      </c>
    </row>
    <row r="110" ht="70" customHeight="1">
      <c r="A110" s="58" t="str">
        <v>PSC-1200.9(b)(1)</v>
      </c>
      <c r="B110" s="58" t="str">
        <v>PSC</v>
      </c>
      <c r="C110" s="61" t="str">
        <v>P01 | 1200.9(b)(1)</v>
      </c>
      <c r="D110" s="61"/>
      <c r="E110" s="61" t="str">
        <v>Unresolved</v>
      </c>
      <c r="F110" s="61"/>
      <c r="G110" s="61" t="inlineStr">
        <is>
          <t xml:space="preserve">One year for 1200.4(b),.5,.9,.11,.12,.14(b); other subclauses differ</t>
        </is>
      </c>
      <c r="H110" s="61" t="inlineStr">
        <is>
          <t xml:space="preserve">Candidate duty; applicability unresolved. Obtain exact required method and evidence from the controlling text. Context and definition rows explain control requirements.</t>
        </is>
      </c>
      <c r="I110" s="61" t="str">
        <v>P14</v>
      </c>
      <c r="J110" s="61"/>
      <c r="K110" s="61"/>
      <c r="L110" s="61" t="str">
        <v>Confirm entity/system coverage, obtain the current controlling instrument and map every applicable part before conclusions.</v>
      </c>
      <c r="M110" s="63" t="str">
        <f>IF(OR(EXACT(E110,"Unresolved"),EXACT(E110,"Applicable"),EXACT(E110,"Excluded with basis"),EXACT(E110,"Context only")),IF(E110="Unresolved","Applicability unresolved; assign an owner and next action",IF(LEN(IF(AND(LEN(UPPER(TRIM(CLEAN(SUBSTITUTE(C110,CHAR(160)," ")))))&gt;0,LEFT(UPPER(TRIM(C110)),10)&lt;&gt;"UNRESOLVED",ISERROR(MATCH(UPPER(TRIM(CLEAN(SUBSTITUTE(C110,CHAR(160)," ")))),Start!$H$6:$H$22,0))),"","Exact clause/version missing; ")&amp;IF(AND(LEN(UPPER(TRIM(CLEAN(SUBSTITUTE(D110,CHAR(160)," ")))))&gt;0,LEFT(UPPER(TRIM(D110)),10)&lt;&gt;"UNRESOLVED",ISERROR(MATCH(UPPER(TRIM(CLEAN(SUBSTITUTE(D110,CHAR(160)," ")))),Start!$H$6:$H$22,0))),"","Entity/system/period missing; ")&amp;IF(AND(LEN(UPPER(TRIM(CLEAN(SUBSTITUTE(F110,CHAR(160)," ")))))&gt;0,LEFT(UPPER(TRIM(F110)),10)&lt;&gt;"UNRESOLVED",ISERROR(MATCH(UPPER(TRIM(CLEAN(SUBSTITUTE(F110,CHAR(160)," ")))),Start!$H$6:$H$22,0))),"","Decision evidence/basis missing; ")&amp;IF(AND(LEN(UPPER(TRIM(CLEAN(SUBSTITUTE(G110,CHAR(160)," ")))))&gt;0,LEFT(UPPER(TRIM(G110)),10)&lt;&gt;"UNRESOLVED",ISERROR(MATCH(UPPER(TRIM(CLEAN(SUBSTITUTE(G110,CHAR(160)," ")))),Start!$H$6:$H$22,0))),"","Date/transition basis missing; ")&amp;IF(AND(LEN(UPPER(TRIM(CLEAN(SUBSTITUTE(H110,CHAR(160)," ")))))&gt;0,LEFT(UPPER(TRIM(H110)),10)&lt;&gt;"UNRESOLVED",ISERROR(MATCH(UPPER(TRIM(CLEAN(SUBSTITUTE(H110,CHAR(160)," ")))),Start!$H$6:$H$22,0))),"","Method/evidence basis missing; ")&amp;IF(AND(LEN(UPPER(TRIM(CLEAN(SUBSTITUTE(I110,CHAR(160)," ")))))&gt;0,LEFT(UPPER(TRIM(I110)),10)&lt;&gt;"UNRESOLVED",ISERROR(MATCH(UPPER(TRIM(CLEAN(SUBSTITUTE(I110,CHAR(160)," ")))),Start!$H$6:$H$22,0))),"","Mapping or justified exclusion missing; ")&amp;IF(AND(LEN(UPPER(TRIM(CLEAN(SUBSTITUTE(J110,CHAR(160)," ")))))&gt;0,LEFT(UPPER(TRIM(J110)),10)&lt;&gt;"UNRESOLVED",ISERROR(MATCH(UPPER(TRIM(CLEAN(SUBSTITUTE(J110,CHAR(160)," ")))),Start!$H$6:$H$22,0))),"","Conclusion/evidence missing; ")&amp;IF(AND(LEN(UPPER(TRIM(CLEAN(SUBSTITUTE(K110,CHAR(160)," ")))))&gt;0,LEFT(UPPER(TRIM(K110)),10)&lt;&gt;"UNRESOLVED",ISERROR(MATCH(UPPER(TRIM(CLEAN(SUBSTITUTE(K110,CHAR(160)," ")))),Start!$H$6:$H$22,0))),"","Reviewer/date missing; ")&amp;"")=0,"Documentation recorded; review required",IF(AND(LEN(UPPER(TRIM(CLEAN(SUBSTITUTE(C110,CHAR(160)," ")))))&gt;0,LEFT(UPPER(TRIM(C110)),10)&lt;&gt;"UNRESOLVED",ISERROR(MATCH(UPPER(TRIM(CLEAN(SUBSTITUTE(C110,CHAR(160)," ")))),Start!$H$6:$H$22,0))),"","Exact clause/version missing; ")&amp;IF(AND(LEN(UPPER(TRIM(CLEAN(SUBSTITUTE(D110,CHAR(160)," ")))))&gt;0,LEFT(UPPER(TRIM(D110)),10)&lt;&gt;"UNRESOLVED",ISERROR(MATCH(UPPER(TRIM(CLEAN(SUBSTITUTE(D110,CHAR(160)," ")))),Start!$H$6:$H$22,0))),"","Entity/system/period missing; ")&amp;IF(AND(LEN(UPPER(TRIM(CLEAN(SUBSTITUTE(F110,CHAR(160)," ")))))&gt;0,LEFT(UPPER(TRIM(F110)),10)&lt;&gt;"UNRESOLVED",ISERROR(MATCH(UPPER(TRIM(CLEAN(SUBSTITUTE(F110,CHAR(160)," ")))),Start!$H$6:$H$22,0))),"","Decision evidence/basis missing; ")&amp;IF(AND(LEN(UPPER(TRIM(CLEAN(SUBSTITUTE(G110,CHAR(160)," ")))))&gt;0,LEFT(UPPER(TRIM(G110)),10)&lt;&gt;"UNRESOLVED",ISERROR(MATCH(UPPER(TRIM(CLEAN(SUBSTITUTE(G110,CHAR(160)," ")))),Start!$H$6:$H$22,0))),"","Date/transition basis missing; ")&amp;IF(AND(LEN(UPPER(TRIM(CLEAN(SUBSTITUTE(H110,CHAR(160)," ")))))&gt;0,LEFT(UPPER(TRIM(H110)),10)&lt;&gt;"UNRESOLVED",ISERROR(MATCH(UPPER(TRIM(CLEAN(SUBSTITUTE(H110,CHAR(160)," ")))),Start!$H$6:$H$22,0))),"","Method/evidence basis missing; ")&amp;IF(AND(LEN(UPPER(TRIM(CLEAN(SUBSTITUTE(I110,CHAR(160)," ")))))&gt;0,LEFT(UPPER(TRIM(I110)),10)&lt;&gt;"UNRESOLVED",ISERROR(MATCH(UPPER(TRIM(CLEAN(SUBSTITUTE(I110,CHAR(160)," ")))),Start!$H$6:$H$22,0))),"","Mapping or justified exclusion missing; ")&amp;IF(AND(LEN(UPPER(TRIM(CLEAN(SUBSTITUTE(J110,CHAR(160)," ")))))&gt;0,LEFT(UPPER(TRIM(J110)),10)&lt;&gt;"UNRESOLVED",ISERROR(MATCH(UPPER(TRIM(CLEAN(SUBSTITUTE(J110,CHAR(160)," ")))),Start!$H$6:$H$22,0))),"","Conclusion/evidence missing; ")&amp;IF(AND(LEN(UPPER(TRIM(CLEAN(SUBSTITUTE(K110,CHAR(160)," ")))))&gt;0,LEFT(UPPER(TRIM(K110)),10)&lt;&gt;"UNRESOLVED",ISERROR(MATCH(UPPER(TRIM(CLEAN(SUBSTITUTE(K110,CHAR(160)," ")))),Start!$H$6:$H$22,0))),"","Reviewer/date missing; ")&amp;"")),"Invalid status; use a listed value")</f>
        <v>Applicability unresolved; assign an owner and next action</v>
      </c>
    </row>
    <row r="111" ht="70" customHeight="1">
      <c r="A111" s="56" t="str">
        <v>PSC-1200.9(b)(2)</v>
      </c>
      <c r="B111" s="56" t="str">
        <v>PSC</v>
      </c>
      <c r="C111" s="61" t="str">
        <v>P01 | 1200.9(b)(2)</v>
      </c>
      <c r="D111" s="61"/>
      <c r="E111" s="61" t="str">
        <v>Unresolved</v>
      </c>
      <c r="F111" s="61"/>
      <c r="G111" s="61" t="inlineStr">
        <is>
          <t xml:space="preserve">One year for 1200.4(b),.5,.9,.11,.12,.14(b); other subclauses differ</t>
        </is>
      </c>
      <c r="H111" s="61" t="inlineStr">
        <is>
          <t xml:space="preserve">Candidate duty; applicability unresolved. Obtain exact required method and evidence from the controlling text. Context and definition rows explain control requirements.</t>
        </is>
      </c>
      <c r="I111" s="61" t="str">
        <v>P14</v>
      </c>
      <c r="J111" s="61"/>
      <c r="K111" s="61"/>
      <c r="L111" s="61" t="str">
        <v>Confirm entity/system coverage, obtain the current controlling instrument and map every applicable part before conclusions.</v>
      </c>
      <c r="M111" s="63" t="str">
        <f>IF(OR(EXACT(E111,"Unresolved"),EXACT(E111,"Applicable"),EXACT(E111,"Excluded with basis"),EXACT(E111,"Context only")),IF(E111="Unresolved","Applicability unresolved; assign an owner and next action",IF(LEN(IF(AND(LEN(UPPER(TRIM(CLEAN(SUBSTITUTE(C111,CHAR(160)," ")))))&gt;0,LEFT(UPPER(TRIM(C111)),10)&lt;&gt;"UNRESOLVED",ISERROR(MATCH(UPPER(TRIM(CLEAN(SUBSTITUTE(C111,CHAR(160)," ")))),Start!$H$6:$H$22,0))),"","Exact clause/version missing; ")&amp;IF(AND(LEN(UPPER(TRIM(CLEAN(SUBSTITUTE(D111,CHAR(160)," ")))))&gt;0,LEFT(UPPER(TRIM(D111)),10)&lt;&gt;"UNRESOLVED",ISERROR(MATCH(UPPER(TRIM(CLEAN(SUBSTITUTE(D111,CHAR(160)," ")))),Start!$H$6:$H$22,0))),"","Entity/system/period missing; ")&amp;IF(AND(LEN(UPPER(TRIM(CLEAN(SUBSTITUTE(F111,CHAR(160)," ")))))&gt;0,LEFT(UPPER(TRIM(F111)),10)&lt;&gt;"UNRESOLVED",ISERROR(MATCH(UPPER(TRIM(CLEAN(SUBSTITUTE(F111,CHAR(160)," ")))),Start!$H$6:$H$22,0))),"","Decision evidence/basis missing; ")&amp;IF(AND(LEN(UPPER(TRIM(CLEAN(SUBSTITUTE(G111,CHAR(160)," ")))))&gt;0,LEFT(UPPER(TRIM(G111)),10)&lt;&gt;"UNRESOLVED",ISERROR(MATCH(UPPER(TRIM(CLEAN(SUBSTITUTE(G111,CHAR(160)," ")))),Start!$H$6:$H$22,0))),"","Date/transition basis missing; ")&amp;IF(AND(LEN(UPPER(TRIM(CLEAN(SUBSTITUTE(H111,CHAR(160)," ")))))&gt;0,LEFT(UPPER(TRIM(H111)),10)&lt;&gt;"UNRESOLVED",ISERROR(MATCH(UPPER(TRIM(CLEAN(SUBSTITUTE(H111,CHAR(160)," ")))),Start!$H$6:$H$22,0))),"","Method/evidence basis missing; ")&amp;IF(AND(LEN(UPPER(TRIM(CLEAN(SUBSTITUTE(I111,CHAR(160)," ")))))&gt;0,LEFT(UPPER(TRIM(I111)),10)&lt;&gt;"UNRESOLVED",ISERROR(MATCH(UPPER(TRIM(CLEAN(SUBSTITUTE(I111,CHAR(160)," ")))),Start!$H$6:$H$22,0))),"","Mapping or justified exclusion missing; ")&amp;IF(AND(LEN(UPPER(TRIM(CLEAN(SUBSTITUTE(J111,CHAR(160)," ")))))&gt;0,LEFT(UPPER(TRIM(J111)),10)&lt;&gt;"UNRESOLVED",ISERROR(MATCH(UPPER(TRIM(CLEAN(SUBSTITUTE(J111,CHAR(160)," ")))),Start!$H$6:$H$22,0))),"","Conclusion/evidence missing; ")&amp;IF(AND(LEN(UPPER(TRIM(CLEAN(SUBSTITUTE(K111,CHAR(160)," ")))))&gt;0,LEFT(UPPER(TRIM(K111)),10)&lt;&gt;"UNRESOLVED",ISERROR(MATCH(UPPER(TRIM(CLEAN(SUBSTITUTE(K111,CHAR(160)," ")))),Start!$H$6:$H$22,0))),"","Reviewer/date missing; ")&amp;"")=0,"Documentation recorded; review required",IF(AND(LEN(UPPER(TRIM(CLEAN(SUBSTITUTE(C111,CHAR(160)," ")))))&gt;0,LEFT(UPPER(TRIM(C111)),10)&lt;&gt;"UNRESOLVED",ISERROR(MATCH(UPPER(TRIM(CLEAN(SUBSTITUTE(C111,CHAR(160)," ")))),Start!$H$6:$H$22,0))),"","Exact clause/version missing; ")&amp;IF(AND(LEN(UPPER(TRIM(CLEAN(SUBSTITUTE(D111,CHAR(160)," ")))))&gt;0,LEFT(UPPER(TRIM(D111)),10)&lt;&gt;"UNRESOLVED",ISERROR(MATCH(UPPER(TRIM(CLEAN(SUBSTITUTE(D111,CHAR(160)," ")))),Start!$H$6:$H$22,0))),"","Entity/system/period missing; ")&amp;IF(AND(LEN(UPPER(TRIM(CLEAN(SUBSTITUTE(F111,CHAR(160)," ")))))&gt;0,LEFT(UPPER(TRIM(F111)),10)&lt;&gt;"UNRESOLVED",ISERROR(MATCH(UPPER(TRIM(CLEAN(SUBSTITUTE(F111,CHAR(160)," ")))),Start!$H$6:$H$22,0))),"","Decision evidence/basis missing; ")&amp;IF(AND(LEN(UPPER(TRIM(CLEAN(SUBSTITUTE(G111,CHAR(160)," ")))))&gt;0,LEFT(UPPER(TRIM(G111)),10)&lt;&gt;"UNRESOLVED",ISERROR(MATCH(UPPER(TRIM(CLEAN(SUBSTITUTE(G111,CHAR(160)," ")))),Start!$H$6:$H$22,0))),"","Date/transition basis missing; ")&amp;IF(AND(LEN(UPPER(TRIM(CLEAN(SUBSTITUTE(H111,CHAR(160)," ")))))&gt;0,LEFT(UPPER(TRIM(H111)),10)&lt;&gt;"UNRESOLVED",ISERROR(MATCH(UPPER(TRIM(CLEAN(SUBSTITUTE(H111,CHAR(160)," ")))),Start!$H$6:$H$22,0))),"","Method/evidence basis missing; ")&amp;IF(AND(LEN(UPPER(TRIM(CLEAN(SUBSTITUTE(I111,CHAR(160)," ")))))&gt;0,LEFT(UPPER(TRIM(I111)),10)&lt;&gt;"UNRESOLVED",ISERROR(MATCH(UPPER(TRIM(CLEAN(SUBSTITUTE(I111,CHAR(160)," ")))),Start!$H$6:$H$22,0))),"","Mapping or justified exclusion missing; ")&amp;IF(AND(LEN(UPPER(TRIM(CLEAN(SUBSTITUTE(J111,CHAR(160)," ")))))&gt;0,LEFT(UPPER(TRIM(J111)),10)&lt;&gt;"UNRESOLVED",ISERROR(MATCH(UPPER(TRIM(CLEAN(SUBSTITUTE(J111,CHAR(160)," ")))),Start!$H$6:$H$22,0))),"","Conclusion/evidence missing; ")&amp;IF(AND(LEN(UPPER(TRIM(CLEAN(SUBSTITUTE(K111,CHAR(160)," ")))))&gt;0,LEFT(UPPER(TRIM(K111)),10)&lt;&gt;"UNRESOLVED",ISERROR(MATCH(UPPER(TRIM(CLEAN(SUBSTITUTE(K111,CHAR(160)," ")))),Start!$H$6:$H$22,0))),"","Reviewer/date missing; ")&amp;"")),"Invalid status; use a listed value")</f>
        <v>Applicability unresolved; assign an owner and next action</v>
      </c>
    </row>
    <row r="112" ht="70" customHeight="1">
      <c r="A112" s="58" t="str">
        <v>PSC-1200.9(b)(3)</v>
      </c>
      <c r="B112" s="58" t="str">
        <v>PSC</v>
      </c>
      <c r="C112" s="61" t="str">
        <v>P01 | 1200.9(b)(3)</v>
      </c>
      <c r="D112" s="61"/>
      <c r="E112" s="61" t="str">
        <v>Unresolved</v>
      </c>
      <c r="F112" s="61"/>
      <c r="G112" s="61" t="inlineStr">
        <is>
          <t xml:space="preserve">One year for 1200.4(b),.5,.9,.11,.12,.14(b); other subclauses differ</t>
        </is>
      </c>
      <c r="H112" s="61" t="inlineStr">
        <is>
          <t xml:space="preserve">Candidate duty; applicability unresolved. Obtain exact required method and evidence from the controlling text. Context and definition rows explain control requirements.</t>
        </is>
      </c>
      <c r="I112" s="61" t="str">
        <v>P14</v>
      </c>
      <c r="J112" s="61"/>
      <c r="K112" s="61"/>
      <c r="L112" s="61" t="str">
        <v>Confirm entity/system coverage, obtain the current controlling instrument and map every applicable part before conclusions.</v>
      </c>
      <c r="M112" s="63" t="str">
        <f>IF(OR(EXACT(E112,"Unresolved"),EXACT(E112,"Applicable"),EXACT(E112,"Excluded with basis"),EXACT(E112,"Context only")),IF(E112="Unresolved","Applicability unresolved; assign an owner and next action",IF(LEN(IF(AND(LEN(UPPER(TRIM(CLEAN(SUBSTITUTE(C112,CHAR(160)," ")))))&gt;0,LEFT(UPPER(TRIM(C112)),10)&lt;&gt;"UNRESOLVED",ISERROR(MATCH(UPPER(TRIM(CLEAN(SUBSTITUTE(C112,CHAR(160)," ")))),Start!$H$6:$H$22,0))),"","Exact clause/version missing; ")&amp;IF(AND(LEN(UPPER(TRIM(CLEAN(SUBSTITUTE(D112,CHAR(160)," ")))))&gt;0,LEFT(UPPER(TRIM(D112)),10)&lt;&gt;"UNRESOLVED",ISERROR(MATCH(UPPER(TRIM(CLEAN(SUBSTITUTE(D112,CHAR(160)," ")))),Start!$H$6:$H$22,0))),"","Entity/system/period missing; ")&amp;IF(AND(LEN(UPPER(TRIM(CLEAN(SUBSTITUTE(F112,CHAR(160)," ")))))&gt;0,LEFT(UPPER(TRIM(F112)),10)&lt;&gt;"UNRESOLVED",ISERROR(MATCH(UPPER(TRIM(CLEAN(SUBSTITUTE(F112,CHAR(160)," ")))),Start!$H$6:$H$22,0))),"","Decision evidence/basis missing; ")&amp;IF(AND(LEN(UPPER(TRIM(CLEAN(SUBSTITUTE(G112,CHAR(160)," ")))))&gt;0,LEFT(UPPER(TRIM(G112)),10)&lt;&gt;"UNRESOLVED",ISERROR(MATCH(UPPER(TRIM(CLEAN(SUBSTITUTE(G112,CHAR(160)," ")))),Start!$H$6:$H$22,0))),"","Date/transition basis missing; ")&amp;IF(AND(LEN(UPPER(TRIM(CLEAN(SUBSTITUTE(H112,CHAR(160)," ")))))&gt;0,LEFT(UPPER(TRIM(H112)),10)&lt;&gt;"UNRESOLVED",ISERROR(MATCH(UPPER(TRIM(CLEAN(SUBSTITUTE(H112,CHAR(160)," ")))),Start!$H$6:$H$22,0))),"","Method/evidence basis missing; ")&amp;IF(AND(LEN(UPPER(TRIM(CLEAN(SUBSTITUTE(I112,CHAR(160)," ")))))&gt;0,LEFT(UPPER(TRIM(I112)),10)&lt;&gt;"UNRESOLVED",ISERROR(MATCH(UPPER(TRIM(CLEAN(SUBSTITUTE(I112,CHAR(160)," ")))),Start!$H$6:$H$22,0))),"","Mapping or justified exclusion missing; ")&amp;IF(AND(LEN(UPPER(TRIM(CLEAN(SUBSTITUTE(J112,CHAR(160)," ")))))&gt;0,LEFT(UPPER(TRIM(J112)),10)&lt;&gt;"UNRESOLVED",ISERROR(MATCH(UPPER(TRIM(CLEAN(SUBSTITUTE(J112,CHAR(160)," ")))),Start!$H$6:$H$22,0))),"","Conclusion/evidence missing; ")&amp;IF(AND(LEN(UPPER(TRIM(CLEAN(SUBSTITUTE(K112,CHAR(160)," ")))))&gt;0,LEFT(UPPER(TRIM(K112)),10)&lt;&gt;"UNRESOLVED",ISERROR(MATCH(UPPER(TRIM(CLEAN(SUBSTITUTE(K112,CHAR(160)," ")))),Start!$H$6:$H$22,0))),"","Reviewer/date missing; ")&amp;"")=0,"Documentation recorded; review required",IF(AND(LEN(UPPER(TRIM(CLEAN(SUBSTITUTE(C112,CHAR(160)," ")))))&gt;0,LEFT(UPPER(TRIM(C112)),10)&lt;&gt;"UNRESOLVED",ISERROR(MATCH(UPPER(TRIM(CLEAN(SUBSTITUTE(C112,CHAR(160)," ")))),Start!$H$6:$H$22,0))),"","Exact clause/version missing; ")&amp;IF(AND(LEN(UPPER(TRIM(CLEAN(SUBSTITUTE(D112,CHAR(160)," ")))))&gt;0,LEFT(UPPER(TRIM(D112)),10)&lt;&gt;"UNRESOLVED",ISERROR(MATCH(UPPER(TRIM(CLEAN(SUBSTITUTE(D112,CHAR(160)," ")))),Start!$H$6:$H$22,0))),"","Entity/system/period missing; ")&amp;IF(AND(LEN(UPPER(TRIM(CLEAN(SUBSTITUTE(F112,CHAR(160)," ")))))&gt;0,LEFT(UPPER(TRIM(F112)),10)&lt;&gt;"UNRESOLVED",ISERROR(MATCH(UPPER(TRIM(CLEAN(SUBSTITUTE(F112,CHAR(160)," ")))),Start!$H$6:$H$22,0))),"","Decision evidence/basis missing; ")&amp;IF(AND(LEN(UPPER(TRIM(CLEAN(SUBSTITUTE(G112,CHAR(160)," ")))))&gt;0,LEFT(UPPER(TRIM(G112)),10)&lt;&gt;"UNRESOLVED",ISERROR(MATCH(UPPER(TRIM(CLEAN(SUBSTITUTE(G112,CHAR(160)," ")))),Start!$H$6:$H$22,0))),"","Date/transition basis missing; ")&amp;IF(AND(LEN(UPPER(TRIM(CLEAN(SUBSTITUTE(H112,CHAR(160)," ")))))&gt;0,LEFT(UPPER(TRIM(H112)),10)&lt;&gt;"UNRESOLVED",ISERROR(MATCH(UPPER(TRIM(CLEAN(SUBSTITUTE(H112,CHAR(160)," ")))),Start!$H$6:$H$22,0))),"","Method/evidence basis missing; ")&amp;IF(AND(LEN(UPPER(TRIM(CLEAN(SUBSTITUTE(I112,CHAR(160)," ")))))&gt;0,LEFT(UPPER(TRIM(I112)),10)&lt;&gt;"UNRESOLVED",ISERROR(MATCH(UPPER(TRIM(CLEAN(SUBSTITUTE(I112,CHAR(160)," ")))),Start!$H$6:$H$22,0))),"","Mapping or justified exclusion missing; ")&amp;IF(AND(LEN(UPPER(TRIM(CLEAN(SUBSTITUTE(J112,CHAR(160)," ")))))&gt;0,LEFT(UPPER(TRIM(J112)),10)&lt;&gt;"UNRESOLVED",ISERROR(MATCH(UPPER(TRIM(CLEAN(SUBSTITUTE(J112,CHAR(160)," ")))),Start!$H$6:$H$22,0))),"","Conclusion/evidence missing; ")&amp;IF(AND(LEN(UPPER(TRIM(CLEAN(SUBSTITUTE(K112,CHAR(160)," ")))))&gt;0,LEFT(UPPER(TRIM(K112)),10)&lt;&gt;"UNRESOLVED",ISERROR(MATCH(UPPER(TRIM(CLEAN(SUBSTITUTE(K112,CHAR(160)," ")))),Start!$H$6:$H$22,0))),"","Reviewer/date missing; ")&amp;"")),"Invalid status; use a listed value")</f>
        <v>Applicability unresolved; assign an owner and next action</v>
      </c>
    </row>
    <row r="113" ht="70" customHeight="1">
      <c r="A113" s="56" t="str">
        <v>PSC-1200.9(c)</v>
      </c>
      <c r="B113" s="56" t="str">
        <v>PSC</v>
      </c>
      <c r="C113" s="61" t="str">
        <v>P01 | 1200.9(c)</v>
      </c>
      <c r="D113" s="61"/>
      <c r="E113" s="61" t="str">
        <v>Unresolved</v>
      </c>
      <c r="F113" s="61"/>
      <c r="G113" s="61" t="inlineStr">
        <is>
          <t xml:space="preserve">One year for 1200.4(b),.5,.9,.11,.12,.14(b); other subclauses differ</t>
        </is>
      </c>
      <c r="H113" s="61" t="inlineStr">
        <is>
          <t xml:space="preserve">Candidate duty; applicability unresolved. Obtain exact required method and evidence from the controlling text. Context and definition rows explain control requirements.</t>
        </is>
      </c>
      <c r="I113" s="61" t="str">
        <v>P14</v>
      </c>
      <c r="J113" s="61"/>
      <c r="K113" s="61"/>
      <c r="L113" s="61" t="str">
        <v>Confirm entity/system coverage, obtain the current controlling instrument and map every applicable part before conclusions.</v>
      </c>
      <c r="M113" s="63" t="str">
        <f>IF(OR(EXACT(E113,"Unresolved"),EXACT(E113,"Applicable"),EXACT(E113,"Excluded with basis"),EXACT(E113,"Context only")),IF(E113="Unresolved","Applicability unresolved; assign an owner and next action",IF(LEN(IF(AND(LEN(UPPER(TRIM(CLEAN(SUBSTITUTE(C113,CHAR(160)," ")))))&gt;0,LEFT(UPPER(TRIM(C113)),10)&lt;&gt;"UNRESOLVED",ISERROR(MATCH(UPPER(TRIM(CLEAN(SUBSTITUTE(C113,CHAR(160)," ")))),Start!$H$6:$H$22,0))),"","Exact clause/version missing; ")&amp;IF(AND(LEN(UPPER(TRIM(CLEAN(SUBSTITUTE(D113,CHAR(160)," ")))))&gt;0,LEFT(UPPER(TRIM(D113)),10)&lt;&gt;"UNRESOLVED",ISERROR(MATCH(UPPER(TRIM(CLEAN(SUBSTITUTE(D113,CHAR(160)," ")))),Start!$H$6:$H$22,0))),"","Entity/system/period missing; ")&amp;IF(AND(LEN(UPPER(TRIM(CLEAN(SUBSTITUTE(F113,CHAR(160)," ")))))&gt;0,LEFT(UPPER(TRIM(F113)),10)&lt;&gt;"UNRESOLVED",ISERROR(MATCH(UPPER(TRIM(CLEAN(SUBSTITUTE(F113,CHAR(160)," ")))),Start!$H$6:$H$22,0))),"","Decision evidence/basis missing; ")&amp;IF(AND(LEN(UPPER(TRIM(CLEAN(SUBSTITUTE(G113,CHAR(160)," ")))))&gt;0,LEFT(UPPER(TRIM(G113)),10)&lt;&gt;"UNRESOLVED",ISERROR(MATCH(UPPER(TRIM(CLEAN(SUBSTITUTE(G113,CHAR(160)," ")))),Start!$H$6:$H$22,0))),"","Date/transition basis missing; ")&amp;IF(AND(LEN(UPPER(TRIM(CLEAN(SUBSTITUTE(H113,CHAR(160)," ")))))&gt;0,LEFT(UPPER(TRIM(H113)),10)&lt;&gt;"UNRESOLVED",ISERROR(MATCH(UPPER(TRIM(CLEAN(SUBSTITUTE(H113,CHAR(160)," ")))),Start!$H$6:$H$22,0))),"","Method/evidence basis missing; ")&amp;IF(AND(LEN(UPPER(TRIM(CLEAN(SUBSTITUTE(I113,CHAR(160)," ")))))&gt;0,LEFT(UPPER(TRIM(I113)),10)&lt;&gt;"UNRESOLVED",ISERROR(MATCH(UPPER(TRIM(CLEAN(SUBSTITUTE(I113,CHAR(160)," ")))),Start!$H$6:$H$22,0))),"","Mapping or justified exclusion missing; ")&amp;IF(AND(LEN(UPPER(TRIM(CLEAN(SUBSTITUTE(J113,CHAR(160)," ")))))&gt;0,LEFT(UPPER(TRIM(J113)),10)&lt;&gt;"UNRESOLVED",ISERROR(MATCH(UPPER(TRIM(CLEAN(SUBSTITUTE(J113,CHAR(160)," ")))),Start!$H$6:$H$22,0))),"","Conclusion/evidence missing; ")&amp;IF(AND(LEN(UPPER(TRIM(CLEAN(SUBSTITUTE(K113,CHAR(160)," ")))))&gt;0,LEFT(UPPER(TRIM(K113)),10)&lt;&gt;"UNRESOLVED",ISERROR(MATCH(UPPER(TRIM(CLEAN(SUBSTITUTE(K113,CHAR(160)," ")))),Start!$H$6:$H$22,0))),"","Reviewer/date missing; ")&amp;"")=0,"Documentation recorded; review required",IF(AND(LEN(UPPER(TRIM(CLEAN(SUBSTITUTE(C113,CHAR(160)," ")))))&gt;0,LEFT(UPPER(TRIM(C113)),10)&lt;&gt;"UNRESOLVED",ISERROR(MATCH(UPPER(TRIM(CLEAN(SUBSTITUTE(C113,CHAR(160)," ")))),Start!$H$6:$H$22,0))),"","Exact clause/version missing; ")&amp;IF(AND(LEN(UPPER(TRIM(CLEAN(SUBSTITUTE(D113,CHAR(160)," ")))))&gt;0,LEFT(UPPER(TRIM(D113)),10)&lt;&gt;"UNRESOLVED",ISERROR(MATCH(UPPER(TRIM(CLEAN(SUBSTITUTE(D113,CHAR(160)," ")))),Start!$H$6:$H$22,0))),"","Entity/system/period missing; ")&amp;IF(AND(LEN(UPPER(TRIM(CLEAN(SUBSTITUTE(F113,CHAR(160)," ")))))&gt;0,LEFT(UPPER(TRIM(F113)),10)&lt;&gt;"UNRESOLVED",ISERROR(MATCH(UPPER(TRIM(CLEAN(SUBSTITUTE(F113,CHAR(160)," ")))),Start!$H$6:$H$22,0))),"","Decision evidence/basis missing; ")&amp;IF(AND(LEN(UPPER(TRIM(CLEAN(SUBSTITUTE(G113,CHAR(160)," ")))))&gt;0,LEFT(UPPER(TRIM(G113)),10)&lt;&gt;"UNRESOLVED",ISERROR(MATCH(UPPER(TRIM(CLEAN(SUBSTITUTE(G113,CHAR(160)," ")))),Start!$H$6:$H$22,0))),"","Date/transition basis missing; ")&amp;IF(AND(LEN(UPPER(TRIM(CLEAN(SUBSTITUTE(H113,CHAR(160)," ")))))&gt;0,LEFT(UPPER(TRIM(H113)),10)&lt;&gt;"UNRESOLVED",ISERROR(MATCH(UPPER(TRIM(CLEAN(SUBSTITUTE(H113,CHAR(160)," ")))),Start!$H$6:$H$22,0))),"","Method/evidence basis missing; ")&amp;IF(AND(LEN(UPPER(TRIM(CLEAN(SUBSTITUTE(I113,CHAR(160)," ")))))&gt;0,LEFT(UPPER(TRIM(I113)),10)&lt;&gt;"UNRESOLVED",ISERROR(MATCH(UPPER(TRIM(CLEAN(SUBSTITUTE(I113,CHAR(160)," ")))),Start!$H$6:$H$22,0))),"","Mapping or justified exclusion missing; ")&amp;IF(AND(LEN(UPPER(TRIM(CLEAN(SUBSTITUTE(J113,CHAR(160)," ")))))&gt;0,LEFT(UPPER(TRIM(J113)),10)&lt;&gt;"UNRESOLVED",ISERROR(MATCH(UPPER(TRIM(CLEAN(SUBSTITUTE(J113,CHAR(160)," ")))),Start!$H$6:$H$22,0))),"","Conclusion/evidence missing; ")&amp;IF(AND(LEN(UPPER(TRIM(CLEAN(SUBSTITUTE(K113,CHAR(160)," ")))))&gt;0,LEFT(UPPER(TRIM(K113)),10)&lt;&gt;"UNRESOLVED",ISERROR(MATCH(UPPER(TRIM(CLEAN(SUBSTITUTE(K113,CHAR(160)," ")))),Start!$H$6:$H$22,0))),"","Reviewer/date missing; ")&amp;"")),"Invalid status; use a listed value")</f>
        <v>Applicability unresolved; assign an owner and next action</v>
      </c>
    </row>
    <row r="114" ht="70" customHeight="1">
      <c r="A114" s="58" t="str">
        <v>PSC-1200.10</v>
      </c>
      <c r="B114" s="58" t="str">
        <v>PSC</v>
      </c>
      <c r="C114" s="61" t="str">
        <v>P01 | 1200.10</v>
      </c>
      <c r="D114" s="61"/>
      <c r="E114" s="61" t="str">
        <v>Unresolved</v>
      </c>
      <c r="F114" s="61"/>
      <c r="G114" s="61" t="inlineStr">
        <is>
          <t xml:space="preserve">General 180 day transition; verify exact provision and Q01/Q10</t>
        </is>
      </c>
      <c r="H114" s="61" t="inlineStr">
        <is>
          <t xml:space="preserve">Section heading/context. Obtain exact required method and evidence from the controlling text. Context and definition rows explain control requirements.</t>
        </is>
      </c>
      <c r="I114" s="61" t="str">
        <v>P15</v>
      </c>
      <c r="J114" s="61"/>
      <c r="K114" s="61"/>
      <c r="L114" s="61" t="str">
        <v>Confirm entity/system coverage, obtain the current controlling instrument and map every applicable part before conclusions.</v>
      </c>
      <c r="M114" s="63" t="str">
        <f>IF(OR(EXACT(E114,"Unresolved"),EXACT(E114,"Applicable"),EXACT(E114,"Excluded with basis"),EXACT(E114,"Context only")),IF(E114="Unresolved","Applicability unresolved; assign an owner and next action",IF(LEN(IF(AND(LEN(UPPER(TRIM(CLEAN(SUBSTITUTE(C114,CHAR(160)," ")))))&gt;0,LEFT(UPPER(TRIM(C114)),10)&lt;&gt;"UNRESOLVED",ISERROR(MATCH(UPPER(TRIM(CLEAN(SUBSTITUTE(C114,CHAR(160)," ")))),Start!$H$6:$H$22,0))),"","Exact clause/version missing; ")&amp;IF(AND(LEN(UPPER(TRIM(CLEAN(SUBSTITUTE(D114,CHAR(160)," ")))))&gt;0,LEFT(UPPER(TRIM(D114)),10)&lt;&gt;"UNRESOLVED",ISERROR(MATCH(UPPER(TRIM(CLEAN(SUBSTITUTE(D114,CHAR(160)," ")))),Start!$H$6:$H$22,0))),"","Entity/system/period missing; ")&amp;IF(AND(LEN(UPPER(TRIM(CLEAN(SUBSTITUTE(F114,CHAR(160)," ")))))&gt;0,LEFT(UPPER(TRIM(F114)),10)&lt;&gt;"UNRESOLVED",ISERROR(MATCH(UPPER(TRIM(CLEAN(SUBSTITUTE(F114,CHAR(160)," ")))),Start!$H$6:$H$22,0))),"","Decision evidence/basis missing; ")&amp;IF(AND(LEN(UPPER(TRIM(CLEAN(SUBSTITUTE(G114,CHAR(160)," ")))))&gt;0,LEFT(UPPER(TRIM(G114)),10)&lt;&gt;"UNRESOLVED",ISERROR(MATCH(UPPER(TRIM(CLEAN(SUBSTITUTE(G114,CHAR(160)," ")))),Start!$H$6:$H$22,0))),"","Date/transition basis missing; ")&amp;IF(AND(LEN(UPPER(TRIM(CLEAN(SUBSTITUTE(H114,CHAR(160)," ")))))&gt;0,LEFT(UPPER(TRIM(H114)),10)&lt;&gt;"UNRESOLVED",ISERROR(MATCH(UPPER(TRIM(CLEAN(SUBSTITUTE(H114,CHAR(160)," ")))),Start!$H$6:$H$22,0))),"","Method/evidence basis missing; ")&amp;IF(AND(LEN(UPPER(TRIM(CLEAN(SUBSTITUTE(I114,CHAR(160)," ")))))&gt;0,LEFT(UPPER(TRIM(I114)),10)&lt;&gt;"UNRESOLVED",ISERROR(MATCH(UPPER(TRIM(CLEAN(SUBSTITUTE(I114,CHAR(160)," ")))),Start!$H$6:$H$22,0))),"","Mapping or justified exclusion missing; ")&amp;IF(AND(LEN(UPPER(TRIM(CLEAN(SUBSTITUTE(J114,CHAR(160)," ")))))&gt;0,LEFT(UPPER(TRIM(J114)),10)&lt;&gt;"UNRESOLVED",ISERROR(MATCH(UPPER(TRIM(CLEAN(SUBSTITUTE(J114,CHAR(160)," ")))),Start!$H$6:$H$22,0))),"","Conclusion/evidence missing; ")&amp;IF(AND(LEN(UPPER(TRIM(CLEAN(SUBSTITUTE(K114,CHAR(160)," ")))))&gt;0,LEFT(UPPER(TRIM(K114)),10)&lt;&gt;"UNRESOLVED",ISERROR(MATCH(UPPER(TRIM(CLEAN(SUBSTITUTE(K114,CHAR(160)," ")))),Start!$H$6:$H$22,0))),"","Reviewer/date missing; ")&amp;"")=0,"Documentation recorded; review required",IF(AND(LEN(UPPER(TRIM(CLEAN(SUBSTITUTE(C114,CHAR(160)," ")))))&gt;0,LEFT(UPPER(TRIM(C114)),10)&lt;&gt;"UNRESOLVED",ISERROR(MATCH(UPPER(TRIM(CLEAN(SUBSTITUTE(C114,CHAR(160)," ")))),Start!$H$6:$H$22,0))),"","Exact clause/version missing; ")&amp;IF(AND(LEN(UPPER(TRIM(CLEAN(SUBSTITUTE(D114,CHAR(160)," ")))))&gt;0,LEFT(UPPER(TRIM(D114)),10)&lt;&gt;"UNRESOLVED",ISERROR(MATCH(UPPER(TRIM(CLEAN(SUBSTITUTE(D114,CHAR(160)," ")))),Start!$H$6:$H$22,0))),"","Entity/system/period missing; ")&amp;IF(AND(LEN(UPPER(TRIM(CLEAN(SUBSTITUTE(F114,CHAR(160)," ")))))&gt;0,LEFT(UPPER(TRIM(F114)),10)&lt;&gt;"UNRESOLVED",ISERROR(MATCH(UPPER(TRIM(CLEAN(SUBSTITUTE(F114,CHAR(160)," ")))),Start!$H$6:$H$22,0))),"","Decision evidence/basis missing; ")&amp;IF(AND(LEN(UPPER(TRIM(CLEAN(SUBSTITUTE(G114,CHAR(160)," ")))))&gt;0,LEFT(UPPER(TRIM(G114)),10)&lt;&gt;"UNRESOLVED",ISERROR(MATCH(UPPER(TRIM(CLEAN(SUBSTITUTE(G114,CHAR(160)," ")))),Start!$H$6:$H$22,0))),"","Date/transition basis missing; ")&amp;IF(AND(LEN(UPPER(TRIM(CLEAN(SUBSTITUTE(H114,CHAR(160)," ")))))&gt;0,LEFT(UPPER(TRIM(H114)),10)&lt;&gt;"UNRESOLVED",ISERROR(MATCH(UPPER(TRIM(CLEAN(SUBSTITUTE(H114,CHAR(160)," ")))),Start!$H$6:$H$22,0))),"","Method/evidence basis missing; ")&amp;IF(AND(LEN(UPPER(TRIM(CLEAN(SUBSTITUTE(I114,CHAR(160)," ")))))&gt;0,LEFT(UPPER(TRIM(I114)),10)&lt;&gt;"UNRESOLVED",ISERROR(MATCH(UPPER(TRIM(CLEAN(SUBSTITUTE(I114,CHAR(160)," ")))),Start!$H$6:$H$22,0))),"","Mapping or justified exclusion missing; ")&amp;IF(AND(LEN(UPPER(TRIM(CLEAN(SUBSTITUTE(J114,CHAR(160)," ")))))&gt;0,LEFT(UPPER(TRIM(J114)),10)&lt;&gt;"UNRESOLVED",ISERROR(MATCH(UPPER(TRIM(CLEAN(SUBSTITUTE(J114,CHAR(160)," ")))),Start!$H$6:$H$22,0))),"","Conclusion/evidence missing; ")&amp;IF(AND(LEN(UPPER(TRIM(CLEAN(SUBSTITUTE(K114,CHAR(160)," ")))))&gt;0,LEFT(UPPER(TRIM(K114)),10)&lt;&gt;"UNRESOLVED",ISERROR(MATCH(UPPER(TRIM(CLEAN(SUBSTITUTE(K114,CHAR(160)," ")))),Start!$H$6:$H$22,0))),"","Reviewer/date missing; ")&amp;"")),"Invalid status; use a listed value")</f>
        <v>Applicability unresolved; assign an owner and next action</v>
      </c>
    </row>
    <row r="115" ht="70" customHeight="1">
      <c r="A115" s="56" t="str">
        <v>PSC-1200.10(a)</v>
      </c>
      <c r="B115" s="56" t="str">
        <v>PSC</v>
      </c>
      <c r="C115" s="61" t="str">
        <v>P01 | 1200.10(a)</v>
      </c>
      <c r="D115" s="61"/>
      <c r="E115" s="61" t="str">
        <v>Unresolved</v>
      </c>
      <c r="F115" s="61"/>
      <c r="G115" s="61" t="inlineStr">
        <is>
          <t xml:space="preserve">General 180 day transition; verify exact provision and Q01/Q10</t>
        </is>
      </c>
      <c r="H115" s="61" t="inlineStr">
        <is>
          <t xml:space="preserve">Candidate duty; applicability unresolved. Obtain exact required method and evidence from the controlling text. Context and definition rows explain control requirements.</t>
        </is>
      </c>
      <c r="I115" s="61" t="str">
        <v>P15</v>
      </c>
      <c r="J115" s="61"/>
      <c r="K115" s="61"/>
      <c r="L115" s="61" t="str">
        <v>Confirm entity/system coverage, obtain the current controlling instrument and map every applicable part before conclusions.</v>
      </c>
      <c r="M115" s="63" t="str">
        <f>IF(OR(EXACT(E115,"Unresolved"),EXACT(E115,"Applicable"),EXACT(E115,"Excluded with basis"),EXACT(E115,"Context only")),IF(E115="Unresolved","Applicability unresolved; assign an owner and next action",IF(LEN(IF(AND(LEN(UPPER(TRIM(CLEAN(SUBSTITUTE(C115,CHAR(160)," ")))))&gt;0,LEFT(UPPER(TRIM(C115)),10)&lt;&gt;"UNRESOLVED",ISERROR(MATCH(UPPER(TRIM(CLEAN(SUBSTITUTE(C115,CHAR(160)," ")))),Start!$H$6:$H$22,0))),"","Exact clause/version missing; ")&amp;IF(AND(LEN(UPPER(TRIM(CLEAN(SUBSTITUTE(D115,CHAR(160)," ")))))&gt;0,LEFT(UPPER(TRIM(D115)),10)&lt;&gt;"UNRESOLVED",ISERROR(MATCH(UPPER(TRIM(CLEAN(SUBSTITUTE(D115,CHAR(160)," ")))),Start!$H$6:$H$22,0))),"","Entity/system/period missing; ")&amp;IF(AND(LEN(UPPER(TRIM(CLEAN(SUBSTITUTE(F115,CHAR(160)," ")))))&gt;0,LEFT(UPPER(TRIM(F115)),10)&lt;&gt;"UNRESOLVED",ISERROR(MATCH(UPPER(TRIM(CLEAN(SUBSTITUTE(F115,CHAR(160)," ")))),Start!$H$6:$H$22,0))),"","Decision evidence/basis missing; ")&amp;IF(AND(LEN(UPPER(TRIM(CLEAN(SUBSTITUTE(G115,CHAR(160)," ")))))&gt;0,LEFT(UPPER(TRIM(G115)),10)&lt;&gt;"UNRESOLVED",ISERROR(MATCH(UPPER(TRIM(CLEAN(SUBSTITUTE(G115,CHAR(160)," ")))),Start!$H$6:$H$22,0))),"","Date/transition basis missing; ")&amp;IF(AND(LEN(UPPER(TRIM(CLEAN(SUBSTITUTE(H115,CHAR(160)," ")))))&gt;0,LEFT(UPPER(TRIM(H115)),10)&lt;&gt;"UNRESOLVED",ISERROR(MATCH(UPPER(TRIM(CLEAN(SUBSTITUTE(H115,CHAR(160)," ")))),Start!$H$6:$H$22,0))),"","Method/evidence basis missing; ")&amp;IF(AND(LEN(UPPER(TRIM(CLEAN(SUBSTITUTE(I115,CHAR(160)," ")))))&gt;0,LEFT(UPPER(TRIM(I115)),10)&lt;&gt;"UNRESOLVED",ISERROR(MATCH(UPPER(TRIM(CLEAN(SUBSTITUTE(I115,CHAR(160)," ")))),Start!$H$6:$H$22,0))),"","Mapping or justified exclusion missing; ")&amp;IF(AND(LEN(UPPER(TRIM(CLEAN(SUBSTITUTE(J115,CHAR(160)," ")))))&gt;0,LEFT(UPPER(TRIM(J115)),10)&lt;&gt;"UNRESOLVED",ISERROR(MATCH(UPPER(TRIM(CLEAN(SUBSTITUTE(J115,CHAR(160)," ")))),Start!$H$6:$H$22,0))),"","Conclusion/evidence missing; ")&amp;IF(AND(LEN(UPPER(TRIM(CLEAN(SUBSTITUTE(K115,CHAR(160)," ")))))&gt;0,LEFT(UPPER(TRIM(K115)),10)&lt;&gt;"UNRESOLVED",ISERROR(MATCH(UPPER(TRIM(CLEAN(SUBSTITUTE(K115,CHAR(160)," ")))),Start!$H$6:$H$22,0))),"","Reviewer/date missing; ")&amp;"")=0,"Documentation recorded; review required",IF(AND(LEN(UPPER(TRIM(CLEAN(SUBSTITUTE(C115,CHAR(160)," ")))))&gt;0,LEFT(UPPER(TRIM(C115)),10)&lt;&gt;"UNRESOLVED",ISERROR(MATCH(UPPER(TRIM(CLEAN(SUBSTITUTE(C115,CHAR(160)," ")))),Start!$H$6:$H$22,0))),"","Exact clause/version missing; ")&amp;IF(AND(LEN(UPPER(TRIM(CLEAN(SUBSTITUTE(D115,CHAR(160)," ")))))&gt;0,LEFT(UPPER(TRIM(D115)),10)&lt;&gt;"UNRESOLVED",ISERROR(MATCH(UPPER(TRIM(CLEAN(SUBSTITUTE(D115,CHAR(160)," ")))),Start!$H$6:$H$22,0))),"","Entity/system/period missing; ")&amp;IF(AND(LEN(UPPER(TRIM(CLEAN(SUBSTITUTE(F115,CHAR(160)," ")))))&gt;0,LEFT(UPPER(TRIM(F115)),10)&lt;&gt;"UNRESOLVED",ISERROR(MATCH(UPPER(TRIM(CLEAN(SUBSTITUTE(F115,CHAR(160)," ")))),Start!$H$6:$H$22,0))),"","Decision evidence/basis missing; ")&amp;IF(AND(LEN(UPPER(TRIM(CLEAN(SUBSTITUTE(G115,CHAR(160)," ")))))&gt;0,LEFT(UPPER(TRIM(G115)),10)&lt;&gt;"UNRESOLVED",ISERROR(MATCH(UPPER(TRIM(CLEAN(SUBSTITUTE(G115,CHAR(160)," ")))),Start!$H$6:$H$22,0))),"","Date/transition basis missing; ")&amp;IF(AND(LEN(UPPER(TRIM(CLEAN(SUBSTITUTE(H115,CHAR(160)," ")))))&gt;0,LEFT(UPPER(TRIM(H115)),10)&lt;&gt;"UNRESOLVED",ISERROR(MATCH(UPPER(TRIM(CLEAN(SUBSTITUTE(H115,CHAR(160)," ")))),Start!$H$6:$H$22,0))),"","Method/evidence basis missing; ")&amp;IF(AND(LEN(UPPER(TRIM(CLEAN(SUBSTITUTE(I115,CHAR(160)," ")))))&gt;0,LEFT(UPPER(TRIM(I115)),10)&lt;&gt;"UNRESOLVED",ISERROR(MATCH(UPPER(TRIM(CLEAN(SUBSTITUTE(I115,CHAR(160)," ")))),Start!$H$6:$H$22,0))),"","Mapping or justified exclusion missing; ")&amp;IF(AND(LEN(UPPER(TRIM(CLEAN(SUBSTITUTE(J115,CHAR(160)," ")))))&gt;0,LEFT(UPPER(TRIM(J115)),10)&lt;&gt;"UNRESOLVED",ISERROR(MATCH(UPPER(TRIM(CLEAN(SUBSTITUTE(J115,CHAR(160)," ")))),Start!$H$6:$H$22,0))),"","Conclusion/evidence missing; ")&amp;IF(AND(LEN(UPPER(TRIM(CLEAN(SUBSTITUTE(K115,CHAR(160)," ")))))&gt;0,LEFT(UPPER(TRIM(K115)),10)&lt;&gt;"UNRESOLVED",ISERROR(MATCH(UPPER(TRIM(CLEAN(SUBSTITUTE(K115,CHAR(160)," ")))),Start!$H$6:$H$22,0))),"","Reviewer/date missing; ")&amp;"")),"Invalid status; use a listed value")</f>
        <v>Applicability unresolved; assign an owner and next action</v>
      </c>
    </row>
    <row r="116" ht="70" customHeight="1">
      <c r="A116" s="58" t="str">
        <v>PSC-1200.10(a)(1)</v>
      </c>
      <c r="B116" s="58" t="str">
        <v>PSC</v>
      </c>
      <c r="C116" s="61" t="str">
        <v>P01 | 1200.10(a)(1)</v>
      </c>
      <c r="D116" s="61"/>
      <c r="E116" s="61" t="str">
        <v>Unresolved</v>
      </c>
      <c r="F116" s="61"/>
      <c r="G116" s="61" t="inlineStr">
        <is>
          <t xml:space="preserve">General 180 day transition; verify exact provision and Q01/Q10</t>
        </is>
      </c>
      <c r="H116" s="61" t="inlineStr">
        <is>
          <t xml:space="preserve">Candidate duty; applicability unresolved. Obtain exact required method and evidence from the controlling text. Context and definition rows explain control requirements.</t>
        </is>
      </c>
      <c r="I116" s="61" t="str">
        <v>P15</v>
      </c>
      <c r="J116" s="61"/>
      <c r="K116" s="61"/>
      <c r="L116" s="61" t="str">
        <v>Confirm entity/system coverage, obtain the current controlling instrument and map every applicable part before conclusions.</v>
      </c>
      <c r="M116" s="63" t="str">
        <f>IF(OR(EXACT(E116,"Unresolved"),EXACT(E116,"Applicable"),EXACT(E116,"Excluded with basis"),EXACT(E116,"Context only")),IF(E116="Unresolved","Applicability unresolved; assign an owner and next action",IF(LEN(IF(AND(LEN(UPPER(TRIM(CLEAN(SUBSTITUTE(C116,CHAR(160)," ")))))&gt;0,LEFT(UPPER(TRIM(C116)),10)&lt;&gt;"UNRESOLVED",ISERROR(MATCH(UPPER(TRIM(CLEAN(SUBSTITUTE(C116,CHAR(160)," ")))),Start!$H$6:$H$22,0))),"","Exact clause/version missing; ")&amp;IF(AND(LEN(UPPER(TRIM(CLEAN(SUBSTITUTE(D116,CHAR(160)," ")))))&gt;0,LEFT(UPPER(TRIM(D116)),10)&lt;&gt;"UNRESOLVED",ISERROR(MATCH(UPPER(TRIM(CLEAN(SUBSTITUTE(D116,CHAR(160)," ")))),Start!$H$6:$H$22,0))),"","Entity/system/period missing; ")&amp;IF(AND(LEN(UPPER(TRIM(CLEAN(SUBSTITUTE(F116,CHAR(160)," ")))))&gt;0,LEFT(UPPER(TRIM(F116)),10)&lt;&gt;"UNRESOLVED",ISERROR(MATCH(UPPER(TRIM(CLEAN(SUBSTITUTE(F116,CHAR(160)," ")))),Start!$H$6:$H$22,0))),"","Decision evidence/basis missing; ")&amp;IF(AND(LEN(UPPER(TRIM(CLEAN(SUBSTITUTE(G116,CHAR(160)," ")))))&gt;0,LEFT(UPPER(TRIM(G116)),10)&lt;&gt;"UNRESOLVED",ISERROR(MATCH(UPPER(TRIM(CLEAN(SUBSTITUTE(G116,CHAR(160)," ")))),Start!$H$6:$H$22,0))),"","Date/transition basis missing; ")&amp;IF(AND(LEN(UPPER(TRIM(CLEAN(SUBSTITUTE(H116,CHAR(160)," ")))))&gt;0,LEFT(UPPER(TRIM(H116)),10)&lt;&gt;"UNRESOLVED",ISERROR(MATCH(UPPER(TRIM(CLEAN(SUBSTITUTE(H116,CHAR(160)," ")))),Start!$H$6:$H$22,0))),"","Method/evidence basis missing; ")&amp;IF(AND(LEN(UPPER(TRIM(CLEAN(SUBSTITUTE(I116,CHAR(160)," ")))))&gt;0,LEFT(UPPER(TRIM(I116)),10)&lt;&gt;"UNRESOLVED",ISERROR(MATCH(UPPER(TRIM(CLEAN(SUBSTITUTE(I116,CHAR(160)," ")))),Start!$H$6:$H$22,0))),"","Mapping or justified exclusion missing; ")&amp;IF(AND(LEN(UPPER(TRIM(CLEAN(SUBSTITUTE(J116,CHAR(160)," ")))))&gt;0,LEFT(UPPER(TRIM(J116)),10)&lt;&gt;"UNRESOLVED",ISERROR(MATCH(UPPER(TRIM(CLEAN(SUBSTITUTE(J116,CHAR(160)," ")))),Start!$H$6:$H$22,0))),"","Conclusion/evidence missing; ")&amp;IF(AND(LEN(UPPER(TRIM(CLEAN(SUBSTITUTE(K116,CHAR(160)," ")))))&gt;0,LEFT(UPPER(TRIM(K116)),10)&lt;&gt;"UNRESOLVED",ISERROR(MATCH(UPPER(TRIM(CLEAN(SUBSTITUTE(K116,CHAR(160)," ")))),Start!$H$6:$H$22,0))),"","Reviewer/date missing; ")&amp;"")=0,"Documentation recorded; review required",IF(AND(LEN(UPPER(TRIM(CLEAN(SUBSTITUTE(C116,CHAR(160)," ")))))&gt;0,LEFT(UPPER(TRIM(C116)),10)&lt;&gt;"UNRESOLVED",ISERROR(MATCH(UPPER(TRIM(CLEAN(SUBSTITUTE(C116,CHAR(160)," ")))),Start!$H$6:$H$22,0))),"","Exact clause/version missing; ")&amp;IF(AND(LEN(UPPER(TRIM(CLEAN(SUBSTITUTE(D116,CHAR(160)," ")))))&gt;0,LEFT(UPPER(TRIM(D116)),10)&lt;&gt;"UNRESOLVED",ISERROR(MATCH(UPPER(TRIM(CLEAN(SUBSTITUTE(D116,CHAR(160)," ")))),Start!$H$6:$H$22,0))),"","Entity/system/period missing; ")&amp;IF(AND(LEN(UPPER(TRIM(CLEAN(SUBSTITUTE(F116,CHAR(160)," ")))))&gt;0,LEFT(UPPER(TRIM(F116)),10)&lt;&gt;"UNRESOLVED",ISERROR(MATCH(UPPER(TRIM(CLEAN(SUBSTITUTE(F116,CHAR(160)," ")))),Start!$H$6:$H$22,0))),"","Decision evidence/basis missing; ")&amp;IF(AND(LEN(UPPER(TRIM(CLEAN(SUBSTITUTE(G116,CHAR(160)," ")))))&gt;0,LEFT(UPPER(TRIM(G116)),10)&lt;&gt;"UNRESOLVED",ISERROR(MATCH(UPPER(TRIM(CLEAN(SUBSTITUTE(G116,CHAR(160)," ")))),Start!$H$6:$H$22,0))),"","Date/transition basis missing; ")&amp;IF(AND(LEN(UPPER(TRIM(CLEAN(SUBSTITUTE(H116,CHAR(160)," ")))))&gt;0,LEFT(UPPER(TRIM(H116)),10)&lt;&gt;"UNRESOLVED",ISERROR(MATCH(UPPER(TRIM(CLEAN(SUBSTITUTE(H116,CHAR(160)," ")))),Start!$H$6:$H$22,0))),"","Method/evidence basis missing; ")&amp;IF(AND(LEN(UPPER(TRIM(CLEAN(SUBSTITUTE(I116,CHAR(160)," ")))))&gt;0,LEFT(UPPER(TRIM(I116)),10)&lt;&gt;"UNRESOLVED",ISERROR(MATCH(UPPER(TRIM(CLEAN(SUBSTITUTE(I116,CHAR(160)," ")))),Start!$H$6:$H$22,0))),"","Mapping or justified exclusion missing; ")&amp;IF(AND(LEN(UPPER(TRIM(CLEAN(SUBSTITUTE(J116,CHAR(160)," ")))))&gt;0,LEFT(UPPER(TRIM(J116)),10)&lt;&gt;"UNRESOLVED",ISERROR(MATCH(UPPER(TRIM(CLEAN(SUBSTITUTE(J116,CHAR(160)," ")))),Start!$H$6:$H$22,0))),"","Conclusion/evidence missing; ")&amp;IF(AND(LEN(UPPER(TRIM(CLEAN(SUBSTITUTE(K116,CHAR(160)," ")))))&gt;0,LEFT(UPPER(TRIM(K116)),10)&lt;&gt;"UNRESOLVED",ISERROR(MATCH(UPPER(TRIM(CLEAN(SUBSTITUTE(K116,CHAR(160)," ")))),Start!$H$6:$H$22,0))),"","Reviewer/date missing; ")&amp;"")),"Invalid status; use a listed value")</f>
        <v>Applicability unresolved; assign an owner and next action</v>
      </c>
    </row>
    <row r="117" ht="70" customHeight="1">
      <c r="A117" s="56" t="str">
        <v>PSC-1200.10(a)(2)</v>
      </c>
      <c r="B117" s="56" t="str">
        <v>PSC</v>
      </c>
      <c r="C117" s="61" t="str">
        <v>P01 | 1200.10(a)(2)</v>
      </c>
      <c r="D117" s="61"/>
      <c r="E117" s="61" t="str">
        <v>Unresolved</v>
      </c>
      <c r="F117" s="61"/>
      <c r="G117" s="61" t="inlineStr">
        <is>
          <t xml:space="preserve">General 180 day transition; verify exact provision and Q01/Q10</t>
        </is>
      </c>
      <c r="H117" s="61" t="inlineStr">
        <is>
          <t xml:space="preserve">Candidate duty; applicability unresolved. Obtain exact required method and evidence from the controlling text. Context and definition rows explain control requirements.</t>
        </is>
      </c>
      <c r="I117" s="61" t="str">
        <v>P15</v>
      </c>
      <c r="J117" s="61"/>
      <c r="K117" s="61"/>
      <c r="L117" s="61" t="str">
        <v>Confirm entity/system coverage, obtain the current controlling instrument and map every applicable part before conclusions.</v>
      </c>
      <c r="M117" s="63" t="str">
        <f>IF(OR(EXACT(E117,"Unresolved"),EXACT(E117,"Applicable"),EXACT(E117,"Excluded with basis"),EXACT(E117,"Context only")),IF(E117="Unresolved","Applicability unresolved; assign an owner and next action",IF(LEN(IF(AND(LEN(UPPER(TRIM(CLEAN(SUBSTITUTE(C117,CHAR(160)," ")))))&gt;0,LEFT(UPPER(TRIM(C117)),10)&lt;&gt;"UNRESOLVED",ISERROR(MATCH(UPPER(TRIM(CLEAN(SUBSTITUTE(C117,CHAR(160)," ")))),Start!$H$6:$H$22,0))),"","Exact clause/version missing; ")&amp;IF(AND(LEN(UPPER(TRIM(CLEAN(SUBSTITUTE(D117,CHAR(160)," ")))))&gt;0,LEFT(UPPER(TRIM(D117)),10)&lt;&gt;"UNRESOLVED",ISERROR(MATCH(UPPER(TRIM(CLEAN(SUBSTITUTE(D117,CHAR(160)," ")))),Start!$H$6:$H$22,0))),"","Entity/system/period missing; ")&amp;IF(AND(LEN(UPPER(TRIM(CLEAN(SUBSTITUTE(F117,CHAR(160)," ")))))&gt;0,LEFT(UPPER(TRIM(F117)),10)&lt;&gt;"UNRESOLVED",ISERROR(MATCH(UPPER(TRIM(CLEAN(SUBSTITUTE(F117,CHAR(160)," ")))),Start!$H$6:$H$22,0))),"","Decision evidence/basis missing; ")&amp;IF(AND(LEN(UPPER(TRIM(CLEAN(SUBSTITUTE(G117,CHAR(160)," ")))))&gt;0,LEFT(UPPER(TRIM(G117)),10)&lt;&gt;"UNRESOLVED",ISERROR(MATCH(UPPER(TRIM(CLEAN(SUBSTITUTE(G117,CHAR(160)," ")))),Start!$H$6:$H$22,0))),"","Date/transition basis missing; ")&amp;IF(AND(LEN(UPPER(TRIM(CLEAN(SUBSTITUTE(H117,CHAR(160)," ")))))&gt;0,LEFT(UPPER(TRIM(H117)),10)&lt;&gt;"UNRESOLVED",ISERROR(MATCH(UPPER(TRIM(CLEAN(SUBSTITUTE(H117,CHAR(160)," ")))),Start!$H$6:$H$22,0))),"","Method/evidence basis missing; ")&amp;IF(AND(LEN(UPPER(TRIM(CLEAN(SUBSTITUTE(I117,CHAR(160)," ")))))&gt;0,LEFT(UPPER(TRIM(I117)),10)&lt;&gt;"UNRESOLVED",ISERROR(MATCH(UPPER(TRIM(CLEAN(SUBSTITUTE(I117,CHAR(160)," ")))),Start!$H$6:$H$22,0))),"","Mapping or justified exclusion missing; ")&amp;IF(AND(LEN(UPPER(TRIM(CLEAN(SUBSTITUTE(J117,CHAR(160)," ")))))&gt;0,LEFT(UPPER(TRIM(J117)),10)&lt;&gt;"UNRESOLVED",ISERROR(MATCH(UPPER(TRIM(CLEAN(SUBSTITUTE(J117,CHAR(160)," ")))),Start!$H$6:$H$22,0))),"","Conclusion/evidence missing; ")&amp;IF(AND(LEN(UPPER(TRIM(CLEAN(SUBSTITUTE(K117,CHAR(160)," ")))))&gt;0,LEFT(UPPER(TRIM(K117)),10)&lt;&gt;"UNRESOLVED",ISERROR(MATCH(UPPER(TRIM(CLEAN(SUBSTITUTE(K117,CHAR(160)," ")))),Start!$H$6:$H$22,0))),"","Reviewer/date missing; ")&amp;"")=0,"Documentation recorded; review required",IF(AND(LEN(UPPER(TRIM(CLEAN(SUBSTITUTE(C117,CHAR(160)," ")))))&gt;0,LEFT(UPPER(TRIM(C117)),10)&lt;&gt;"UNRESOLVED",ISERROR(MATCH(UPPER(TRIM(CLEAN(SUBSTITUTE(C117,CHAR(160)," ")))),Start!$H$6:$H$22,0))),"","Exact clause/version missing; ")&amp;IF(AND(LEN(UPPER(TRIM(CLEAN(SUBSTITUTE(D117,CHAR(160)," ")))))&gt;0,LEFT(UPPER(TRIM(D117)),10)&lt;&gt;"UNRESOLVED",ISERROR(MATCH(UPPER(TRIM(CLEAN(SUBSTITUTE(D117,CHAR(160)," ")))),Start!$H$6:$H$22,0))),"","Entity/system/period missing; ")&amp;IF(AND(LEN(UPPER(TRIM(CLEAN(SUBSTITUTE(F117,CHAR(160)," ")))))&gt;0,LEFT(UPPER(TRIM(F117)),10)&lt;&gt;"UNRESOLVED",ISERROR(MATCH(UPPER(TRIM(CLEAN(SUBSTITUTE(F117,CHAR(160)," ")))),Start!$H$6:$H$22,0))),"","Decision evidence/basis missing; ")&amp;IF(AND(LEN(UPPER(TRIM(CLEAN(SUBSTITUTE(G117,CHAR(160)," ")))))&gt;0,LEFT(UPPER(TRIM(G117)),10)&lt;&gt;"UNRESOLVED",ISERROR(MATCH(UPPER(TRIM(CLEAN(SUBSTITUTE(G117,CHAR(160)," ")))),Start!$H$6:$H$22,0))),"","Date/transition basis missing; ")&amp;IF(AND(LEN(UPPER(TRIM(CLEAN(SUBSTITUTE(H117,CHAR(160)," ")))))&gt;0,LEFT(UPPER(TRIM(H117)),10)&lt;&gt;"UNRESOLVED",ISERROR(MATCH(UPPER(TRIM(CLEAN(SUBSTITUTE(H117,CHAR(160)," ")))),Start!$H$6:$H$22,0))),"","Method/evidence basis missing; ")&amp;IF(AND(LEN(UPPER(TRIM(CLEAN(SUBSTITUTE(I117,CHAR(160)," ")))))&gt;0,LEFT(UPPER(TRIM(I117)),10)&lt;&gt;"UNRESOLVED",ISERROR(MATCH(UPPER(TRIM(CLEAN(SUBSTITUTE(I117,CHAR(160)," ")))),Start!$H$6:$H$22,0))),"","Mapping or justified exclusion missing; ")&amp;IF(AND(LEN(UPPER(TRIM(CLEAN(SUBSTITUTE(J117,CHAR(160)," ")))))&gt;0,LEFT(UPPER(TRIM(J117)),10)&lt;&gt;"UNRESOLVED",ISERROR(MATCH(UPPER(TRIM(CLEAN(SUBSTITUTE(J117,CHAR(160)," ")))),Start!$H$6:$H$22,0))),"","Conclusion/evidence missing; ")&amp;IF(AND(LEN(UPPER(TRIM(CLEAN(SUBSTITUTE(K117,CHAR(160)," ")))))&gt;0,LEFT(UPPER(TRIM(K117)),10)&lt;&gt;"UNRESOLVED",ISERROR(MATCH(UPPER(TRIM(CLEAN(SUBSTITUTE(K117,CHAR(160)," ")))),Start!$H$6:$H$22,0))),"","Reviewer/date missing; ")&amp;"")),"Invalid status; use a listed value")</f>
        <v>Applicability unresolved; assign an owner and next action</v>
      </c>
    </row>
    <row r="118" ht="70" customHeight="1">
      <c r="A118" s="58" t="str">
        <v>PSC-1200.10(a)(3)</v>
      </c>
      <c r="B118" s="58" t="str">
        <v>PSC</v>
      </c>
      <c r="C118" s="61" t="str">
        <v>P01 | 1200.10(a)(3)</v>
      </c>
      <c r="D118" s="61"/>
      <c r="E118" s="61" t="str">
        <v>Unresolved</v>
      </c>
      <c r="F118" s="61"/>
      <c r="G118" s="61" t="inlineStr">
        <is>
          <t xml:space="preserve">General 180 day transition; verify exact provision and Q01/Q10</t>
        </is>
      </c>
      <c r="H118" s="61" t="inlineStr">
        <is>
          <t xml:space="preserve">Candidate duty; applicability unresolved. Obtain exact required method and evidence from the controlling text. Context and definition rows explain control requirements.</t>
        </is>
      </c>
      <c r="I118" s="61" t="str">
        <v>P15</v>
      </c>
      <c r="J118" s="61"/>
      <c r="K118" s="61"/>
      <c r="L118" s="61" t="str">
        <v>Confirm entity/system coverage, obtain the current controlling instrument and map every applicable part before conclusions.</v>
      </c>
      <c r="M118" s="63" t="str">
        <f>IF(OR(EXACT(E118,"Unresolved"),EXACT(E118,"Applicable"),EXACT(E118,"Excluded with basis"),EXACT(E118,"Context only")),IF(E118="Unresolved","Applicability unresolved; assign an owner and next action",IF(LEN(IF(AND(LEN(UPPER(TRIM(CLEAN(SUBSTITUTE(C118,CHAR(160)," ")))))&gt;0,LEFT(UPPER(TRIM(C118)),10)&lt;&gt;"UNRESOLVED",ISERROR(MATCH(UPPER(TRIM(CLEAN(SUBSTITUTE(C118,CHAR(160)," ")))),Start!$H$6:$H$22,0))),"","Exact clause/version missing; ")&amp;IF(AND(LEN(UPPER(TRIM(CLEAN(SUBSTITUTE(D118,CHAR(160)," ")))))&gt;0,LEFT(UPPER(TRIM(D118)),10)&lt;&gt;"UNRESOLVED",ISERROR(MATCH(UPPER(TRIM(CLEAN(SUBSTITUTE(D118,CHAR(160)," ")))),Start!$H$6:$H$22,0))),"","Entity/system/period missing; ")&amp;IF(AND(LEN(UPPER(TRIM(CLEAN(SUBSTITUTE(F118,CHAR(160)," ")))))&gt;0,LEFT(UPPER(TRIM(F118)),10)&lt;&gt;"UNRESOLVED",ISERROR(MATCH(UPPER(TRIM(CLEAN(SUBSTITUTE(F118,CHAR(160)," ")))),Start!$H$6:$H$22,0))),"","Decision evidence/basis missing; ")&amp;IF(AND(LEN(UPPER(TRIM(CLEAN(SUBSTITUTE(G118,CHAR(160)," ")))))&gt;0,LEFT(UPPER(TRIM(G118)),10)&lt;&gt;"UNRESOLVED",ISERROR(MATCH(UPPER(TRIM(CLEAN(SUBSTITUTE(G118,CHAR(160)," ")))),Start!$H$6:$H$22,0))),"","Date/transition basis missing; ")&amp;IF(AND(LEN(UPPER(TRIM(CLEAN(SUBSTITUTE(H118,CHAR(160)," ")))))&gt;0,LEFT(UPPER(TRIM(H118)),10)&lt;&gt;"UNRESOLVED",ISERROR(MATCH(UPPER(TRIM(CLEAN(SUBSTITUTE(H118,CHAR(160)," ")))),Start!$H$6:$H$22,0))),"","Method/evidence basis missing; ")&amp;IF(AND(LEN(UPPER(TRIM(CLEAN(SUBSTITUTE(I118,CHAR(160)," ")))))&gt;0,LEFT(UPPER(TRIM(I118)),10)&lt;&gt;"UNRESOLVED",ISERROR(MATCH(UPPER(TRIM(CLEAN(SUBSTITUTE(I118,CHAR(160)," ")))),Start!$H$6:$H$22,0))),"","Mapping or justified exclusion missing; ")&amp;IF(AND(LEN(UPPER(TRIM(CLEAN(SUBSTITUTE(J118,CHAR(160)," ")))))&gt;0,LEFT(UPPER(TRIM(J118)),10)&lt;&gt;"UNRESOLVED",ISERROR(MATCH(UPPER(TRIM(CLEAN(SUBSTITUTE(J118,CHAR(160)," ")))),Start!$H$6:$H$22,0))),"","Conclusion/evidence missing; ")&amp;IF(AND(LEN(UPPER(TRIM(CLEAN(SUBSTITUTE(K118,CHAR(160)," ")))))&gt;0,LEFT(UPPER(TRIM(K118)),10)&lt;&gt;"UNRESOLVED",ISERROR(MATCH(UPPER(TRIM(CLEAN(SUBSTITUTE(K118,CHAR(160)," ")))),Start!$H$6:$H$22,0))),"","Reviewer/date missing; ")&amp;"")=0,"Documentation recorded; review required",IF(AND(LEN(UPPER(TRIM(CLEAN(SUBSTITUTE(C118,CHAR(160)," ")))))&gt;0,LEFT(UPPER(TRIM(C118)),10)&lt;&gt;"UNRESOLVED",ISERROR(MATCH(UPPER(TRIM(CLEAN(SUBSTITUTE(C118,CHAR(160)," ")))),Start!$H$6:$H$22,0))),"","Exact clause/version missing; ")&amp;IF(AND(LEN(UPPER(TRIM(CLEAN(SUBSTITUTE(D118,CHAR(160)," ")))))&gt;0,LEFT(UPPER(TRIM(D118)),10)&lt;&gt;"UNRESOLVED",ISERROR(MATCH(UPPER(TRIM(CLEAN(SUBSTITUTE(D118,CHAR(160)," ")))),Start!$H$6:$H$22,0))),"","Entity/system/period missing; ")&amp;IF(AND(LEN(UPPER(TRIM(CLEAN(SUBSTITUTE(F118,CHAR(160)," ")))))&gt;0,LEFT(UPPER(TRIM(F118)),10)&lt;&gt;"UNRESOLVED",ISERROR(MATCH(UPPER(TRIM(CLEAN(SUBSTITUTE(F118,CHAR(160)," ")))),Start!$H$6:$H$22,0))),"","Decision evidence/basis missing; ")&amp;IF(AND(LEN(UPPER(TRIM(CLEAN(SUBSTITUTE(G118,CHAR(160)," ")))))&gt;0,LEFT(UPPER(TRIM(G118)),10)&lt;&gt;"UNRESOLVED",ISERROR(MATCH(UPPER(TRIM(CLEAN(SUBSTITUTE(G118,CHAR(160)," ")))),Start!$H$6:$H$22,0))),"","Date/transition basis missing; ")&amp;IF(AND(LEN(UPPER(TRIM(CLEAN(SUBSTITUTE(H118,CHAR(160)," ")))))&gt;0,LEFT(UPPER(TRIM(H118)),10)&lt;&gt;"UNRESOLVED",ISERROR(MATCH(UPPER(TRIM(CLEAN(SUBSTITUTE(H118,CHAR(160)," ")))),Start!$H$6:$H$22,0))),"","Method/evidence basis missing; ")&amp;IF(AND(LEN(UPPER(TRIM(CLEAN(SUBSTITUTE(I118,CHAR(160)," ")))))&gt;0,LEFT(UPPER(TRIM(I118)),10)&lt;&gt;"UNRESOLVED",ISERROR(MATCH(UPPER(TRIM(CLEAN(SUBSTITUTE(I118,CHAR(160)," ")))),Start!$H$6:$H$22,0))),"","Mapping or justified exclusion missing; ")&amp;IF(AND(LEN(UPPER(TRIM(CLEAN(SUBSTITUTE(J118,CHAR(160)," ")))))&gt;0,LEFT(UPPER(TRIM(J118)),10)&lt;&gt;"UNRESOLVED",ISERROR(MATCH(UPPER(TRIM(CLEAN(SUBSTITUTE(J118,CHAR(160)," ")))),Start!$H$6:$H$22,0))),"","Conclusion/evidence missing; ")&amp;IF(AND(LEN(UPPER(TRIM(CLEAN(SUBSTITUTE(K118,CHAR(160)," ")))))&gt;0,LEFT(UPPER(TRIM(K118)),10)&lt;&gt;"UNRESOLVED",ISERROR(MATCH(UPPER(TRIM(CLEAN(SUBSTITUTE(K118,CHAR(160)," ")))),Start!$H$6:$H$22,0))),"","Reviewer/date missing; ")&amp;"")),"Invalid status; use a listed value")</f>
        <v>Applicability unresolved; assign an owner and next action</v>
      </c>
    </row>
    <row r="119" ht="70" customHeight="1">
      <c r="A119" s="56" t="str">
        <v>PSC-1200.10(b)</v>
      </c>
      <c r="B119" s="56" t="str">
        <v>PSC</v>
      </c>
      <c r="C119" s="61" t="str">
        <v>P01 | 1200.10(b)</v>
      </c>
      <c r="D119" s="61"/>
      <c r="E119" s="61" t="str">
        <v>Unresolved</v>
      </c>
      <c r="F119" s="61"/>
      <c r="G119" s="61" t="inlineStr">
        <is>
          <t xml:space="preserve">General 180 day transition; verify exact provision and Q01/Q10</t>
        </is>
      </c>
      <c r="H119" s="61" t="inlineStr">
        <is>
          <t xml:space="preserve">Candidate duty; applicability unresolved. Obtain exact required method and evidence from the controlling text. Context and definition rows explain control requirements.</t>
        </is>
      </c>
      <c r="I119" s="61" t="str">
        <v>P15</v>
      </c>
      <c r="J119" s="61"/>
      <c r="K119" s="61"/>
      <c r="L119" s="61" t="str">
        <v>Confirm entity/system coverage, obtain the current controlling instrument and map every applicable part before conclusions.</v>
      </c>
      <c r="M119" s="63" t="str">
        <f>IF(OR(EXACT(E119,"Unresolved"),EXACT(E119,"Applicable"),EXACT(E119,"Excluded with basis"),EXACT(E119,"Context only")),IF(E119="Unresolved","Applicability unresolved; assign an owner and next action",IF(LEN(IF(AND(LEN(UPPER(TRIM(CLEAN(SUBSTITUTE(C119,CHAR(160)," ")))))&gt;0,LEFT(UPPER(TRIM(C119)),10)&lt;&gt;"UNRESOLVED",ISERROR(MATCH(UPPER(TRIM(CLEAN(SUBSTITUTE(C119,CHAR(160)," ")))),Start!$H$6:$H$22,0))),"","Exact clause/version missing; ")&amp;IF(AND(LEN(UPPER(TRIM(CLEAN(SUBSTITUTE(D119,CHAR(160)," ")))))&gt;0,LEFT(UPPER(TRIM(D119)),10)&lt;&gt;"UNRESOLVED",ISERROR(MATCH(UPPER(TRIM(CLEAN(SUBSTITUTE(D119,CHAR(160)," ")))),Start!$H$6:$H$22,0))),"","Entity/system/period missing; ")&amp;IF(AND(LEN(UPPER(TRIM(CLEAN(SUBSTITUTE(F119,CHAR(160)," ")))))&gt;0,LEFT(UPPER(TRIM(F119)),10)&lt;&gt;"UNRESOLVED",ISERROR(MATCH(UPPER(TRIM(CLEAN(SUBSTITUTE(F119,CHAR(160)," ")))),Start!$H$6:$H$22,0))),"","Decision evidence/basis missing; ")&amp;IF(AND(LEN(UPPER(TRIM(CLEAN(SUBSTITUTE(G119,CHAR(160)," ")))))&gt;0,LEFT(UPPER(TRIM(G119)),10)&lt;&gt;"UNRESOLVED",ISERROR(MATCH(UPPER(TRIM(CLEAN(SUBSTITUTE(G119,CHAR(160)," ")))),Start!$H$6:$H$22,0))),"","Date/transition basis missing; ")&amp;IF(AND(LEN(UPPER(TRIM(CLEAN(SUBSTITUTE(H119,CHAR(160)," ")))))&gt;0,LEFT(UPPER(TRIM(H119)),10)&lt;&gt;"UNRESOLVED",ISERROR(MATCH(UPPER(TRIM(CLEAN(SUBSTITUTE(H119,CHAR(160)," ")))),Start!$H$6:$H$22,0))),"","Method/evidence basis missing; ")&amp;IF(AND(LEN(UPPER(TRIM(CLEAN(SUBSTITUTE(I119,CHAR(160)," ")))))&gt;0,LEFT(UPPER(TRIM(I119)),10)&lt;&gt;"UNRESOLVED",ISERROR(MATCH(UPPER(TRIM(CLEAN(SUBSTITUTE(I119,CHAR(160)," ")))),Start!$H$6:$H$22,0))),"","Mapping or justified exclusion missing; ")&amp;IF(AND(LEN(UPPER(TRIM(CLEAN(SUBSTITUTE(J119,CHAR(160)," ")))))&gt;0,LEFT(UPPER(TRIM(J119)),10)&lt;&gt;"UNRESOLVED",ISERROR(MATCH(UPPER(TRIM(CLEAN(SUBSTITUTE(J119,CHAR(160)," ")))),Start!$H$6:$H$22,0))),"","Conclusion/evidence missing; ")&amp;IF(AND(LEN(UPPER(TRIM(CLEAN(SUBSTITUTE(K119,CHAR(160)," ")))))&gt;0,LEFT(UPPER(TRIM(K119)),10)&lt;&gt;"UNRESOLVED",ISERROR(MATCH(UPPER(TRIM(CLEAN(SUBSTITUTE(K119,CHAR(160)," ")))),Start!$H$6:$H$22,0))),"","Reviewer/date missing; ")&amp;"")=0,"Documentation recorded; review required",IF(AND(LEN(UPPER(TRIM(CLEAN(SUBSTITUTE(C119,CHAR(160)," ")))))&gt;0,LEFT(UPPER(TRIM(C119)),10)&lt;&gt;"UNRESOLVED",ISERROR(MATCH(UPPER(TRIM(CLEAN(SUBSTITUTE(C119,CHAR(160)," ")))),Start!$H$6:$H$22,0))),"","Exact clause/version missing; ")&amp;IF(AND(LEN(UPPER(TRIM(CLEAN(SUBSTITUTE(D119,CHAR(160)," ")))))&gt;0,LEFT(UPPER(TRIM(D119)),10)&lt;&gt;"UNRESOLVED",ISERROR(MATCH(UPPER(TRIM(CLEAN(SUBSTITUTE(D119,CHAR(160)," ")))),Start!$H$6:$H$22,0))),"","Entity/system/period missing; ")&amp;IF(AND(LEN(UPPER(TRIM(CLEAN(SUBSTITUTE(F119,CHAR(160)," ")))))&gt;0,LEFT(UPPER(TRIM(F119)),10)&lt;&gt;"UNRESOLVED",ISERROR(MATCH(UPPER(TRIM(CLEAN(SUBSTITUTE(F119,CHAR(160)," ")))),Start!$H$6:$H$22,0))),"","Decision evidence/basis missing; ")&amp;IF(AND(LEN(UPPER(TRIM(CLEAN(SUBSTITUTE(G119,CHAR(160)," ")))))&gt;0,LEFT(UPPER(TRIM(G119)),10)&lt;&gt;"UNRESOLVED",ISERROR(MATCH(UPPER(TRIM(CLEAN(SUBSTITUTE(G119,CHAR(160)," ")))),Start!$H$6:$H$22,0))),"","Date/transition basis missing; ")&amp;IF(AND(LEN(UPPER(TRIM(CLEAN(SUBSTITUTE(H119,CHAR(160)," ")))))&gt;0,LEFT(UPPER(TRIM(H119)),10)&lt;&gt;"UNRESOLVED",ISERROR(MATCH(UPPER(TRIM(CLEAN(SUBSTITUTE(H119,CHAR(160)," ")))),Start!$H$6:$H$22,0))),"","Method/evidence basis missing; ")&amp;IF(AND(LEN(UPPER(TRIM(CLEAN(SUBSTITUTE(I119,CHAR(160)," ")))))&gt;0,LEFT(UPPER(TRIM(I119)),10)&lt;&gt;"UNRESOLVED",ISERROR(MATCH(UPPER(TRIM(CLEAN(SUBSTITUTE(I119,CHAR(160)," ")))),Start!$H$6:$H$22,0))),"","Mapping or justified exclusion missing; ")&amp;IF(AND(LEN(UPPER(TRIM(CLEAN(SUBSTITUTE(J119,CHAR(160)," ")))))&gt;0,LEFT(UPPER(TRIM(J119)),10)&lt;&gt;"UNRESOLVED",ISERROR(MATCH(UPPER(TRIM(CLEAN(SUBSTITUTE(J119,CHAR(160)," ")))),Start!$H$6:$H$22,0))),"","Conclusion/evidence missing; ")&amp;IF(AND(LEN(UPPER(TRIM(CLEAN(SUBSTITUTE(K119,CHAR(160)," ")))))&gt;0,LEFT(UPPER(TRIM(K119)),10)&lt;&gt;"UNRESOLVED",ISERROR(MATCH(UPPER(TRIM(CLEAN(SUBSTITUTE(K119,CHAR(160)," ")))),Start!$H$6:$H$22,0))),"","Reviewer/date missing; ")&amp;"")),"Invalid status; use a listed value")</f>
        <v>Applicability unresolved; assign an owner and next action</v>
      </c>
    </row>
    <row r="120" ht="70" customHeight="1">
      <c r="A120" s="58" t="str">
        <v>PSC-1200.11</v>
      </c>
      <c r="B120" s="58" t="str">
        <v>PSC</v>
      </c>
      <c r="C120" s="61" t="str">
        <v>P01 | 1200.11</v>
      </c>
      <c r="D120" s="61"/>
      <c r="E120" s="61" t="str">
        <v>Unresolved</v>
      </c>
      <c r="F120" s="61"/>
      <c r="G120" s="61" t="inlineStr">
        <is>
          <t xml:space="preserve">One year for 1200.4(b),.5,.9,.11,.12,.14(b); other subclauses differ</t>
        </is>
      </c>
      <c r="H120" s="61" t="inlineStr">
        <is>
          <t xml:space="preserve">Section heading/context. Obtain exact required method and evidence from the controlling text. Context and definition rows explain control requirements.</t>
        </is>
      </c>
      <c r="I120" s="61" t="str">
        <v>P06,P09</v>
      </c>
      <c r="J120" s="61"/>
      <c r="K120" s="61"/>
      <c r="L120" s="61" t="str">
        <v>Confirm entity/system coverage, obtain the current controlling instrument and map every applicable part before conclusions.</v>
      </c>
      <c r="M120" s="63" t="str">
        <f>IF(OR(EXACT(E120,"Unresolved"),EXACT(E120,"Applicable"),EXACT(E120,"Excluded with basis"),EXACT(E120,"Context only")),IF(E120="Unresolved","Applicability unresolved; assign an owner and next action",IF(LEN(IF(AND(LEN(UPPER(TRIM(CLEAN(SUBSTITUTE(C120,CHAR(160)," ")))))&gt;0,LEFT(UPPER(TRIM(C120)),10)&lt;&gt;"UNRESOLVED",ISERROR(MATCH(UPPER(TRIM(CLEAN(SUBSTITUTE(C120,CHAR(160)," ")))),Start!$H$6:$H$22,0))),"","Exact clause/version missing; ")&amp;IF(AND(LEN(UPPER(TRIM(CLEAN(SUBSTITUTE(D120,CHAR(160)," ")))))&gt;0,LEFT(UPPER(TRIM(D120)),10)&lt;&gt;"UNRESOLVED",ISERROR(MATCH(UPPER(TRIM(CLEAN(SUBSTITUTE(D120,CHAR(160)," ")))),Start!$H$6:$H$22,0))),"","Entity/system/period missing; ")&amp;IF(AND(LEN(UPPER(TRIM(CLEAN(SUBSTITUTE(F120,CHAR(160)," ")))))&gt;0,LEFT(UPPER(TRIM(F120)),10)&lt;&gt;"UNRESOLVED",ISERROR(MATCH(UPPER(TRIM(CLEAN(SUBSTITUTE(F120,CHAR(160)," ")))),Start!$H$6:$H$22,0))),"","Decision evidence/basis missing; ")&amp;IF(AND(LEN(UPPER(TRIM(CLEAN(SUBSTITUTE(G120,CHAR(160)," ")))))&gt;0,LEFT(UPPER(TRIM(G120)),10)&lt;&gt;"UNRESOLVED",ISERROR(MATCH(UPPER(TRIM(CLEAN(SUBSTITUTE(G120,CHAR(160)," ")))),Start!$H$6:$H$22,0))),"","Date/transition basis missing; ")&amp;IF(AND(LEN(UPPER(TRIM(CLEAN(SUBSTITUTE(H120,CHAR(160)," ")))))&gt;0,LEFT(UPPER(TRIM(H120)),10)&lt;&gt;"UNRESOLVED",ISERROR(MATCH(UPPER(TRIM(CLEAN(SUBSTITUTE(H120,CHAR(160)," ")))),Start!$H$6:$H$22,0))),"","Method/evidence basis missing; ")&amp;IF(AND(LEN(UPPER(TRIM(CLEAN(SUBSTITUTE(I120,CHAR(160)," ")))))&gt;0,LEFT(UPPER(TRIM(I120)),10)&lt;&gt;"UNRESOLVED",ISERROR(MATCH(UPPER(TRIM(CLEAN(SUBSTITUTE(I120,CHAR(160)," ")))),Start!$H$6:$H$22,0))),"","Mapping or justified exclusion missing; ")&amp;IF(AND(LEN(UPPER(TRIM(CLEAN(SUBSTITUTE(J120,CHAR(160)," ")))))&gt;0,LEFT(UPPER(TRIM(J120)),10)&lt;&gt;"UNRESOLVED",ISERROR(MATCH(UPPER(TRIM(CLEAN(SUBSTITUTE(J120,CHAR(160)," ")))),Start!$H$6:$H$22,0))),"","Conclusion/evidence missing; ")&amp;IF(AND(LEN(UPPER(TRIM(CLEAN(SUBSTITUTE(K120,CHAR(160)," ")))))&gt;0,LEFT(UPPER(TRIM(K120)),10)&lt;&gt;"UNRESOLVED",ISERROR(MATCH(UPPER(TRIM(CLEAN(SUBSTITUTE(K120,CHAR(160)," ")))),Start!$H$6:$H$22,0))),"","Reviewer/date missing; ")&amp;"")=0,"Documentation recorded; review required",IF(AND(LEN(UPPER(TRIM(CLEAN(SUBSTITUTE(C120,CHAR(160)," ")))))&gt;0,LEFT(UPPER(TRIM(C120)),10)&lt;&gt;"UNRESOLVED",ISERROR(MATCH(UPPER(TRIM(CLEAN(SUBSTITUTE(C120,CHAR(160)," ")))),Start!$H$6:$H$22,0))),"","Exact clause/version missing; ")&amp;IF(AND(LEN(UPPER(TRIM(CLEAN(SUBSTITUTE(D120,CHAR(160)," ")))))&gt;0,LEFT(UPPER(TRIM(D120)),10)&lt;&gt;"UNRESOLVED",ISERROR(MATCH(UPPER(TRIM(CLEAN(SUBSTITUTE(D120,CHAR(160)," ")))),Start!$H$6:$H$22,0))),"","Entity/system/period missing; ")&amp;IF(AND(LEN(UPPER(TRIM(CLEAN(SUBSTITUTE(F120,CHAR(160)," ")))))&gt;0,LEFT(UPPER(TRIM(F120)),10)&lt;&gt;"UNRESOLVED",ISERROR(MATCH(UPPER(TRIM(CLEAN(SUBSTITUTE(F120,CHAR(160)," ")))),Start!$H$6:$H$22,0))),"","Decision evidence/basis missing; ")&amp;IF(AND(LEN(UPPER(TRIM(CLEAN(SUBSTITUTE(G120,CHAR(160)," ")))))&gt;0,LEFT(UPPER(TRIM(G120)),10)&lt;&gt;"UNRESOLVED",ISERROR(MATCH(UPPER(TRIM(CLEAN(SUBSTITUTE(G120,CHAR(160)," ")))),Start!$H$6:$H$22,0))),"","Date/transition basis missing; ")&amp;IF(AND(LEN(UPPER(TRIM(CLEAN(SUBSTITUTE(H120,CHAR(160)," ")))))&gt;0,LEFT(UPPER(TRIM(H120)),10)&lt;&gt;"UNRESOLVED",ISERROR(MATCH(UPPER(TRIM(CLEAN(SUBSTITUTE(H120,CHAR(160)," ")))),Start!$H$6:$H$22,0))),"","Method/evidence basis missing; ")&amp;IF(AND(LEN(UPPER(TRIM(CLEAN(SUBSTITUTE(I120,CHAR(160)," ")))))&gt;0,LEFT(UPPER(TRIM(I120)),10)&lt;&gt;"UNRESOLVED",ISERROR(MATCH(UPPER(TRIM(CLEAN(SUBSTITUTE(I120,CHAR(160)," ")))),Start!$H$6:$H$22,0))),"","Mapping or justified exclusion missing; ")&amp;IF(AND(LEN(UPPER(TRIM(CLEAN(SUBSTITUTE(J120,CHAR(160)," ")))))&gt;0,LEFT(UPPER(TRIM(J120)),10)&lt;&gt;"UNRESOLVED",ISERROR(MATCH(UPPER(TRIM(CLEAN(SUBSTITUTE(J120,CHAR(160)," ")))),Start!$H$6:$H$22,0))),"","Conclusion/evidence missing; ")&amp;IF(AND(LEN(UPPER(TRIM(CLEAN(SUBSTITUTE(K120,CHAR(160)," ")))))&gt;0,LEFT(UPPER(TRIM(K120)),10)&lt;&gt;"UNRESOLVED",ISERROR(MATCH(UPPER(TRIM(CLEAN(SUBSTITUTE(K120,CHAR(160)," ")))),Start!$H$6:$H$22,0))),"","Reviewer/date missing; ")&amp;"")),"Invalid status; use a listed value")</f>
        <v>Applicability unresolved; assign an owner and next action</v>
      </c>
    </row>
    <row r="121" ht="70" customHeight="1">
      <c r="A121" s="56" t="str">
        <v>PSC-1200.11(a)</v>
      </c>
      <c r="B121" s="56" t="str">
        <v>PSC</v>
      </c>
      <c r="C121" s="61" t="str">
        <v>P01 | 1200.11(a)</v>
      </c>
      <c r="D121" s="61"/>
      <c r="E121" s="61" t="str">
        <v>Unresolved</v>
      </c>
      <c r="F121" s="61"/>
      <c r="G121" s="61" t="inlineStr">
        <is>
          <t xml:space="preserve">One year for 1200.4(b),.5,.9,.11,.12,.14(b); other subclauses differ</t>
        </is>
      </c>
      <c r="H121" s="61" t="inlineStr">
        <is>
          <t xml:space="preserve">Candidate duty; applicability unresolved. Obtain exact required method and evidence from the controlling text. Context and definition rows explain control requirements.</t>
        </is>
      </c>
      <c r="I121" s="61" t="str">
        <v>P06,P09</v>
      </c>
      <c r="J121" s="61"/>
      <c r="K121" s="61"/>
      <c r="L121" s="61" t="str">
        <v>Confirm entity/system coverage, obtain the current controlling instrument and map every applicable part before conclusions.</v>
      </c>
      <c r="M121" s="63" t="str">
        <f>IF(OR(EXACT(E121,"Unresolved"),EXACT(E121,"Applicable"),EXACT(E121,"Excluded with basis"),EXACT(E121,"Context only")),IF(E121="Unresolved","Applicability unresolved; assign an owner and next action",IF(LEN(IF(AND(LEN(UPPER(TRIM(CLEAN(SUBSTITUTE(C121,CHAR(160)," ")))))&gt;0,LEFT(UPPER(TRIM(C121)),10)&lt;&gt;"UNRESOLVED",ISERROR(MATCH(UPPER(TRIM(CLEAN(SUBSTITUTE(C121,CHAR(160)," ")))),Start!$H$6:$H$22,0))),"","Exact clause/version missing; ")&amp;IF(AND(LEN(UPPER(TRIM(CLEAN(SUBSTITUTE(D121,CHAR(160)," ")))))&gt;0,LEFT(UPPER(TRIM(D121)),10)&lt;&gt;"UNRESOLVED",ISERROR(MATCH(UPPER(TRIM(CLEAN(SUBSTITUTE(D121,CHAR(160)," ")))),Start!$H$6:$H$22,0))),"","Entity/system/period missing; ")&amp;IF(AND(LEN(UPPER(TRIM(CLEAN(SUBSTITUTE(F121,CHAR(160)," ")))))&gt;0,LEFT(UPPER(TRIM(F121)),10)&lt;&gt;"UNRESOLVED",ISERROR(MATCH(UPPER(TRIM(CLEAN(SUBSTITUTE(F121,CHAR(160)," ")))),Start!$H$6:$H$22,0))),"","Decision evidence/basis missing; ")&amp;IF(AND(LEN(UPPER(TRIM(CLEAN(SUBSTITUTE(G121,CHAR(160)," ")))))&gt;0,LEFT(UPPER(TRIM(G121)),10)&lt;&gt;"UNRESOLVED",ISERROR(MATCH(UPPER(TRIM(CLEAN(SUBSTITUTE(G121,CHAR(160)," ")))),Start!$H$6:$H$22,0))),"","Date/transition basis missing; ")&amp;IF(AND(LEN(UPPER(TRIM(CLEAN(SUBSTITUTE(H121,CHAR(160)," ")))))&gt;0,LEFT(UPPER(TRIM(H121)),10)&lt;&gt;"UNRESOLVED",ISERROR(MATCH(UPPER(TRIM(CLEAN(SUBSTITUTE(H121,CHAR(160)," ")))),Start!$H$6:$H$22,0))),"","Method/evidence basis missing; ")&amp;IF(AND(LEN(UPPER(TRIM(CLEAN(SUBSTITUTE(I121,CHAR(160)," ")))))&gt;0,LEFT(UPPER(TRIM(I121)),10)&lt;&gt;"UNRESOLVED",ISERROR(MATCH(UPPER(TRIM(CLEAN(SUBSTITUTE(I121,CHAR(160)," ")))),Start!$H$6:$H$22,0))),"","Mapping or justified exclusion missing; ")&amp;IF(AND(LEN(UPPER(TRIM(CLEAN(SUBSTITUTE(J121,CHAR(160)," ")))))&gt;0,LEFT(UPPER(TRIM(J121)),10)&lt;&gt;"UNRESOLVED",ISERROR(MATCH(UPPER(TRIM(CLEAN(SUBSTITUTE(J121,CHAR(160)," ")))),Start!$H$6:$H$22,0))),"","Conclusion/evidence missing; ")&amp;IF(AND(LEN(UPPER(TRIM(CLEAN(SUBSTITUTE(K121,CHAR(160)," ")))))&gt;0,LEFT(UPPER(TRIM(K121)),10)&lt;&gt;"UNRESOLVED",ISERROR(MATCH(UPPER(TRIM(CLEAN(SUBSTITUTE(K121,CHAR(160)," ")))),Start!$H$6:$H$22,0))),"","Reviewer/date missing; ")&amp;"")=0,"Documentation recorded; review required",IF(AND(LEN(UPPER(TRIM(CLEAN(SUBSTITUTE(C121,CHAR(160)," ")))))&gt;0,LEFT(UPPER(TRIM(C121)),10)&lt;&gt;"UNRESOLVED",ISERROR(MATCH(UPPER(TRIM(CLEAN(SUBSTITUTE(C121,CHAR(160)," ")))),Start!$H$6:$H$22,0))),"","Exact clause/version missing; ")&amp;IF(AND(LEN(UPPER(TRIM(CLEAN(SUBSTITUTE(D121,CHAR(160)," ")))))&gt;0,LEFT(UPPER(TRIM(D121)),10)&lt;&gt;"UNRESOLVED",ISERROR(MATCH(UPPER(TRIM(CLEAN(SUBSTITUTE(D121,CHAR(160)," ")))),Start!$H$6:$H$22,0))),"","Entity/system/period missing; ")&amp;IF(AND(LEN(UPPER(TRIM(CLEAN(SUBSTITUTE(F121,CHAR(160)," ")))))&gt;0,LEFT(UPPER(TRIM(F121)),10)&lt;&gt;"UNRESOLVED",ISERROR(MATCH(UPPER(TRIM(CLEAN(SUBSTITUTE(F121,CHAR(160)," ")))),Start!$H$6:$H$22,0))),"","Decision evidence/basis missing; ")&amp;IF(AND(LEN(UPPER(TRIM(CLEAN(SUBSTITUTE(G121,CHAR(160)," ")))))&gt;0,LEFT(UPPER(TRIM(G121)),10)&lt;&gt;"UNRESOLVED",ISERROR(MATCH(UPPER(TRIM(CLEAN(SUBSTITUTE(G121,CHAR(160)," ")))),Start!$H$6:$H$22,0))),"","Date/transition basis missing; ")&amp;IF(AND(LEN(UPPER(TRIM(CLEAN(SUBSTITUTE(H121,CHAR(160)," ")))))&gt;0,LEFT(UPPER(TRIM(H121)),10)&lt;&gt;"UNRESOLVED",ISERROR(MATCH(UPPER(TRIM(CLEAN(SUBSTITUTE(H121,CHAR(160)," ")))),Start!$H$6:$H$22,0))),"","Method/evidence basis missing; ")&amp;IF(AND(LEN(UPPER(TRIM(CLEAN(SUBSTITUTE(I121,CHAR(160)," ")))))&gt;0,LEFT(UPPER(TRIM(I121)),10)&lt;&gt;"UNRESOLVED",ISERROR(MATCH(UPPER(TRIM(CLEAN(SUBSTITUTE(I121,CHAR(160)," ")))),Start!$H$6:$H$22,0))),"","Mapping or justified exclusion missing; ")&amp;IF(AND(LEN(UPPER(TRIM(CLEAN(SUBSTITUTE(J121,CHAR(160)," ")))))&gt;0,LEFT(UPPER(TRIM(J121)),10)&lt;&gt;"UNRESOLVED",ISERROR(MATCH(UPPER(TRIM(CLEAN(SUBSTITUTE(J121,CHAR(160)," ")))),Start!$H$6:$H$22,0))),"","Conclusion/evidence missing; ")&amp;IF(AND(LEN(UPPER(TRIM(CLEAN(SUBSTITUTE(K121,CHAR(160)," ")))))&gt;0,LEFT(UPPER(TRIM(K121)),10)&lt;&gt;"UNRESOLVED",ISERROR(MATCH(UPPER(TRIM(CLEAN(SUBSTITUTE(K121,CHAR(160)," ")))),Start!$H$6:$H$22,0))),"","Reviewer/date missing; ")&amp;"")),"Invalid status; use a listed value")</f>
        <v>Applicability unresolved; assign an owner and next action</v>
      </c>
    </row>
    <row r="122" ht="70" customHeight="1">
      <c r="A122" s="58" t="str">
        <v>PSC-1200.11(a)(1)</v>
      </c>
      <c r="B122" s="58" t="str">
        <v>PSC</v>
      </c>
      <c r="C122" s="61" t="str">
        <v>P01 | 1200.11(a)(1)</v>
      </c>
      <c r="D122" s="61"/>
      <c r="E122" s="61" t="str">
        <v>Unresolved</v>
      </c>
      <c r="F122" s="61"/>
      <c r="G122" s="61" t="inlineStr">
        <is>
          <t xml:space="preserve">One year for 1200.4(b),.5,.9,.11,.12,.14(b); other subclauses differ</t>
        </is>
      </c>
      <c r="H122" s="61" t="inlineStr">
        <is>
          <t xml:space="preserve">Candidate duty; applicability unresolved. Obtain exact required method and evidence from the controlling text. Context and definition rows explain control requirements.</t>
        </is>
      </c>
      <c r="I122" s="61" t="str">
        <v>P06,P09</v>
      </c>
      <c r="J122" s="61"/>
      <c r="K122" s="61"/>
      <c r="L122" s="61" t="str">
        <v>Confirm entity/system coverage, obtain the current controlling instrument and map every applicable part before conclusions.</v>
      </c>
      <c r="M122" s="63" t="str">
        <f>IF(OR(EXACT(E122,"Unresolved"),EXACT(E122,"Applicable"),EXACT(E122,"Excluded with basis"),EXACT(E122,"Context only")),IF(E122="Unresolved","Applicability unresolved; assign an owner and next action",IF(LEN(IF(AND(LEN(UPPER(TRIM(CLEAN(SUBSTITUTE(C122,CHAR(160)," ")))))&gt;0,LEFT(UPPER(TRIM(C122)),10)&lt;&gt;"UNRESOLVED",ISERROR(MATCH(UPPER(TRIM(CLEAN(SUBSTITUTE(C122,CHAR(160)," ")))),Start!$H$6:$H$22,0))),"","Exact clause/version missing; ")&amp;IF(AND(LEN(UPPER(TRIM(CLEAN(SUBSTITUTE(D122,CHAR(160)," ")))))&gt;0,LEFT(UPPER(TRIM(D122)),10)&lt;&gt;"UNRESOLVED",ISERROR(MATCH(UPPER(TRIM(CLEAN(SUBSTITUTE(D122,CHAR(160)," ")))),Start!$H$6:$H$22,0))),"","Entity/system/period missing; ")&amp;IF(AND(LEN(UPPER(TRIM(CLEAN(SUBSTITUTE(F122,CHAR(160)," ")))))&gt;0,LEFT(UPPER(TRIM(F122)),10)&lt;&gt;"UNRESOLVED",ISERROR(MATCH(UPPER(TRIM(CLEAN(SUBSTITUTE(F122,CHAR(160)," ")))),Start!$H$6:$H$22,0))),"","Decision evidence/basis missing; ")&amp;IF(AND(LEN(UPPER(TRIM(CLEAN(SUBSTITUTE(G122,CHAR(160)," ")))))&gt;0,LEFT(UPPER(TRIM(G122)),10)&lt;&gt;"UNRESOLVED",ISERROR(MATCH(UPPER(TRIM(CLEAN(SUBSTITUTE(G122,CHAR(160)," ")))),Start!$H$6:$H$22,0))),"","Date/transition basis missing; ")&amp;IF(AND(LEN(UPPER(TRIM(CLEAN(SUBSTITUTE(H122,CHAR(160)," ")))))&gt;0,LEFT(UPPER(TRIM(H122)),10)&lt;&gt;"UNRESOLVED",ISERROR(MATCH(UPPER(TRIM(CLEAN(SUBSTITUTE(H122,CHAR(160)," ")))),Start!$H$6:$H$22,0))),"","Method/evidence basis missing; ")&amp;IF(AND(LEN(UPPER(TRIM(CLEAN(SUBSTITUTE(I122,CHAR(160)," ")))))&gt;0,LEFT(UPPER(TRIM(I122)),10)&lt;&gt;"UNRESOLVED",ISERROR(MATCH(UPPER(TRIM(CLEAN(SUBSTITUTE(I122,CHAR(160)," ")))),Start!$H$6:$H$22,0))),"","Mapping or justified exclusion missing; ")&amp;IF(AND(LEN(UPPER(TRIM(CLEAN(SUBSTITUTE(J122,CHAR(160)," ")))))&gt;0,LEFT(UPPER(TRIM(J122)),10)&lt;&gt;"UNRESOLVED",ISERROR(MATCH(UPPER(TRIM(CLEAN(SUBSTITUTE(J122,CHAR(160)," ")))),Start!$H$6:$H$22,0))),"","Conclusion/evidence missing; ")&amp;IF(AND(LEN(UPPER(TRIM(CLEAN(SUBSTITUTE(K122,CHAR(160)," ")))))&gt;0,LEFT(UPPER(TRIM(K122)),10)&lt;&gt;"UNRESOLVED",ISERROR(MATCH(UPPER(TRIM(CLEAN(SUBSTITUTE(K122,CHAR(160)," ")))),Start!$H$6:$H$22,0))),"","Reviewer/date missing; ")&amp;"")=0,"Documentation recorded; review required",IF(AND(LEN(UPPER(TRIM(CLEAN(SUBSTITUTE(C122,CHAR(160)," ")))))&gt;0,LEFT(UPPER(TRIM(C122)),10)&lt;&gt;"UNRESOLVED",ISERROR(MATCH(UPPER(TRIM(CLEAN(SUBSTITUTE(C122,CHAR(160)," ")))),Start!$H$6:$H$22,0))),"","Exact clause/version missing; ")&amp;IF(AND(LEN(UPPER(TRIM(CLEAN(SUBSTITUTE(D122,CHAR(160)," ")))))&gt;0,LEFT(UPPER(TRIM(D122)),10)&lt;&gt;"UNRESOLVED",ISERROR(MATCH(UPPER(TRIM(CLEAN(SUBSTITUTE(D122,CHAR(160)," ")))),Start!$H$6:$H$22,0))),"","Entity/system/period missing; ")&amp;IF(AND(LEN(UPPER(TRIM(CLEAN(SUBSTITUTE(F122,CHAR(160)," ")))))&gt;0,LEFT(UPPER(TRIM(F122)),10)&lt;&gt;"UNRESOLVED",ISERROR(MATCH(UPPER(TRIM(CLEAN(SUBSTITUTE(F122,CHAR(160)," ")))),Start!$H$6:$H$22,0))),"","Decision evidence/basis missing; ")&amp;IF(AND(LEN(UPPER(TRIM(CLEAN(SUBSTITUTE(G122,CHAR(160)," ")))))&gt;0,LEFT(UPPER(TRIM(G122)),10)&lt;&gt;"UNRESOLVED",ISERROR(MATCH(UPPER(TRIM(CLEAN(SUBSTITUTE(G122,CHAR(160)," ")))),Start!$H$6:$H$22,0))),"","Date/transition basis missing; ")&amp;IF(AND(LEN(UPPER(TRIM(CLEAN(SUBSTITUTE(H122,CHAR(160)," ")))))&gt;0,LEFT(UPPER(TRIM(H122)),10)&lt;&gt;"UNRESOLVED",ISERROR(MATCH(UPPER(TRIM(CLEAN(SUBSTITUTE(H122,CHAR(160)," ")))),Start!$H$6:$H$22,0))),"","Method/evidence basis missing; ")&amp;IF(AND(LEN(UPPER(TRIM(CLEAN(SUBSTITUTE(I122,CHAR(160)," ")))))&gt;0,LEFT(UPPER(TRIM(I122)),10)&lt;&gt;"UNRESOLVED",ISERROR(MATCH(UPPER(TRIM(CLEAN(SUBSTITUTE(I122,CHAR(160)," ")))),Start!$H$6:$H$22,0))),"","Mapping or justified exclusion missing; ")&amp;IF(AND(LEN(UPPER(TRIM(CLEAN(SUBSTITUTE(J122,CHAR(160)," ")))))&gt;0,LEFT(UPPER(TRIM(J122)),10)&lt;&gt;"UNRESOLVED",ISERROR(MATCH(UPPER(TRIM(CLEAN(SUBSTITUTE(J122,CHAR(160)," ")))),Start!$H$6:$H$22,0))),"","Conclusion/evidence missing; ")&amp;IF(AND(LEN(UPPER(TRIM(CLEAN(SUBSTITUTE(K122,CHAR(160)," ")))))&gt;0,LEFT(UPPER(TRIM(K122)),10)&lt;&gt;"UNRESOLVED",ISERROR(MATCH(UPPER(TRIM(CLEAN(SUBSTITUTE(K122,CHAR(160)," ")))),Start!$H$6:$H$22,0))),"","Reviewer/date missing; ")&amp;"")),"Invalid status; use a listed value")</f>
        <v>Applicability unresolved; assign an owner and next action</v>
      </c>
    </row>
    <row r="123" ht="70" customHeight="1">
      <c r="A123" s="56" t="str">
        <v>PSC-1200.11(a)(2)</v>
      </c>
      <c r="B123" s="56" t="str">
        <v>PSC</v>
      </c>
      <c r="C123" s="61" t="str">
        <v>P01 | 1200.11(a)(2)</v>
      </c>
      <c r="D123" s="61"/>
      <c r="E123" s="61" t="str">
        <v>Unresolved</v>
      </c>
      <c r="F123" s="61"/>
      <c r="G123" s="61" t="inlineStr">
        <is>
          <t xml:space="preserve">One year for 1200.4(b),.5,.9,.11,.12,.14(b); other subclauses differ</t>
        </is>
      </c>
      <c r="H123" s="61" t="inlineStr">
        <is>
          <t xml:space="preserve">Candidate duty; applicability unresolved. Obtain exact required method and evidence from the controlling text. Context and definition rows explain control requirements.</t>
        </is>
      </c>
      <c r="I123" s="61" t="str">
        <v>P06,P09</v>
      </c>
      <c r="J123" s="61"/>
      <c r="K123" s="61"/>
      <c r="L123" s="61" t="str">
        <v>Confirm entity/system coverage, obtain the current controlling instrument and map every applicable part before conclusions.</v>
      </c>
      <c r="M123" s="63" t="str">
        <f>IF(OR(EXACT(E123,"Unresolved"),EXACT(E123,"Applicable"),EXACT(E123,"Excluded with basis"),EXACT(E123,"Context only")),IF(E123="Unresolved","Applicability unresolved; assign an owner and next action",IF(LEN(IF(AND(LEN(UPPER(TRIM(CLEAN(SUBSTITUTE(C123,CHAR(160)," ")))))&gt;0,LEFT(UPPER(TRIM(C123)),10)&lt;&gt;"UNRESOLVED",ISERROR(MATCH(UPPER(TRIM(CLEAN(SUBSTITUTE(C123,CHAR(160)," ")))),Start!$H$6:$H$22,0))),"","Exact clause/version missing; ")&amp;IF(AND(LEN(UPPER(TRIM(CLEAN(SUBSTITUTE(D123,CHAR(160)," ")))))&gt;0,LEFT(UPPER(TRIM(D123)),10)&lt;&gt;"UNRESOLVED",ISERROR(MATCH(UPPER(TRIM(CLEAN(SUBSTITUTE(D123,CHAR(160)," ")))),Start!$H$6:$H$22,0))),"","Entity/system/period missing; ")&amp;IF(AND(LEN(UPPER(TRIM(CLEAN(SUBSTITUTE(F123,CHAR(160)," ")))))&gt;0,LEFT(UPPER(TRIM(F123)),10)&lt;&gt;"UNRESOLVED",ISERROR(MATCH(UPPER(TRIM(CLEAN(SUBSTITUTE(F123,CHAR(160)," ")))),Start!$H$6:$H$22,0))),"","Decision evidence/basis missing; ")&amp;IF(AND(LEN(UPPER(TRIM(CLEAN(SUBSTITUTE(G123,CHAR(160)," ")))))&gt;0,LEFT(UPPER(TRIM(G123)),10)&lt;&gt;"UNRESOLVED",ISERROR(MATCH(UPPER(TRIM(CLEAN(SUBSTITUTE(G123,CHAR(160)," ")))),Start!$H$6:$H$22,0))),"","Date/transition basis missing; ")&amp;IF(AND(LEN(UPPER(TRIM(CLEAN(SUBSTITUTE(H123,CHAR(160)," ")))))&gt;0,LEFT(UPPER(TRIM(H123)),10)&lt;&gt;"UNRESOLVED",ISERROR(MATCH(UPPER(TRIM(CLEAN(SUBSTITUTE(H123,CHAR(160)," ")))),Start!$H$6:$H$22,0))),"","Method/evidence basis missing; ")&amp;IF(AND(LEN(UPPER(TRIM(CLEAN(SUBSTITUTE(I123,CHAR(160)," ")))))&gt;0,LEFT(UPPER(TRIM(I123)),10)&lt;&gt;"UNRESOLVED",ISERROR(MATCH(UPPER(TRIM(CLEAN(SUBSTITUTE(I123,CHAR(160)," ")))),Start!$H$6:$H$22,0))),"","Mapping or justified exclusion missing; ")&amp;IF(AND(LEN(UPPER(TRIM(CLEAN(SUBSTITUTE(J123,CHAR(160)," ")))))&gt;0,LEFT(UPPER(TRIM(J123)),10)&lt;&gt;"UNRESOLVED",ISERROR(MATCH(UPPER(TRIM(CLEAN(SUBSTITUTE(J123,CHAR(160)," ")))),Start!$H$6:$H$22,0))),"","Conclusion/evidence missing; ")&amp;IF(AND(LEN(UPPER(TRIM(CLEAN(SUBSTITUTE(K123,CHAR(160)," ")))))&gt;0,LEFT(UPPER(TRIM(K123)),10)&lt;&gt;"UNRESOLVED",ISERROR(MATCH(UPPER(TRIM(CLEAN(SUBSTITUTE(K123,CHAR(160)," ")))),Start!$H$6:$H$22,0))),"","Reviewer/date missing; ")&amp;"")=0,"Documentation recorded; review required",IF(AND(LEN(UPPER(TRIM(CLEAN(SUBSTITUTE(C123,CHAR(160)," ")))))&gt;0,LEFT(UPPER(TRIM(C123)),10)&lt;&gt;"UNRESOLVED",ISERROR(MATCH(UPPER(TRIM(CLEAN(SUBSTITUTE(C123,CHAR(160)," ")))),Start!$H$6:$H$22,0))),"","Exact clause/version missing; ")&amp;IF(AND(LEN(UPPER(TRIM(CLEAN(SUBSTITUTE(D123,CHAR(160)," ")))))&gt;0,LEFT(UPPER(TRIM(D123)),10)&lt;&gt;"UNRESOLVED",ISERROR(MATCH(UPPER(TRIM(CLEAN(SUBSTITUTE(D123,CHAR(160)," ")))),Start!$H$6:$H$22,0))),"","Entity/system/period missing; ")&amp;IF(AND(LEN(UPPER(TRIM(CLEAN(SUBSTITUTE(F123,CHAR(160)," ")))))&gt;0,LEFT(UPPER(TRIM(F123)),10)&lt;&gt;"UNRESOLVED",ISERROR(MATCH(UPPER(TRIM(CLEAN(SUBSTITUTE(F123,CHAR(160)," ")))),Start!$H$6:$H$22,0))),"","Decision evidence/basis missing; ")&amp;IF(AND(LEN(UPPER(TRIM(CLEAN(SUBSTITUTE(G123,CHAR(160)," ")))))&gt;0,LEFT(UPPER(TRIM(G123)),10)&lt;&gt;"UNRESOLVED",ISERROR(MATCH(UPPER(TRIM(CLEAN(SUBSTITUTE(G123,CHAR(160)," ")))),Start!$H$6:$H$22,0))),"","Date/transition basis missing; ")&amp;IF(AND(LEN(UPPER(TRIM(CLEAN(SUBSTITUTE(H123,CHAR(160)," ")))))&gt;0,LEFT(UPPER(TRIM(H123)),10)&lt;&gt;"UNRESOLVED",ISERROR(MATCH(UPPER(TRIM(CLEAN(SUBSTITUTE(H123,CHAR(160)," ")))),Start!$H$6:$H$22,0))),"","Method/evidence basis missing; ")&amp;IF(AND(LEN(UPPER(TRIM(CLEAN(SUBSTITUTE(I123,CHAR(160)," ")))))&gt;0,LEFT(UPPER(TRIM(I123)),10)&lt;&gt;"UNRESOLVED",ISERROR(MATCH(UPPER(TRIM(CLEAN(SUBSTITUTE(I123,CHAR(160)," ")))),Start!$H$6:$H$22,0))),"","Mapping or justified exclusion missing; ")&amp;IF(AND(LEN(UPPER(TRIM(CLEAN(SUBSTITUTE(J123,CHAR(160)," ")))))&gt;0,LEFT(UPPER(TRIM(J123)),10)&lt;&gt;"UNRESOLVED",ISERROR(MATCH(UPPER(TRIM(CLEAN(SUBSTITUTE(J123,CHAR(160)," ")))),Start!$H$6:$H$22,0))),"","Conclusion/evidence missing; ")&amp;IF(AND(LEN(UPPER(TRIM(CLEAN(SUBSTITUTE(K123,CHAR(160)," ")))))&gt;0,LEFT(UPPER(TRIM(K123)),10)&lt;&gt;"UNRESOLVED",ISERROR(MATCH(UPPER(TRIM(CLEAN(SUBSTITUTE(K123,CHAR(160)," ")))),Start!$H$6:$H$22,0))),"","Reviewer/date missing; ")&amp;"")),"Invalid status; use a listed value")</f>
        <v>Applicability unresolved; assign an owner and next action</v>
      </c>
    </row>
    <row r="124" ht="70" customHeight="1">
      <c r="A124" s="58" t="str">
        <v>PSC-1200.11(a)(3)</v>
      </c>
      <c r="B124" s="58" t="str">
        <v>PSC</v>
      </c>
      <c r="C124" s="61" t="str">
        <v>P01 | 1200.11(a)(3)</v>
      </c>
      <c r="D124" s="61"/>
      <c r="E124" s="61" t="str">
        <v>Unresolved</v>
      </c>
      <c r="F124" s="61"/>
      <c r="G124" s="61" t="inlineStr">
        <is>
          <t xml:space="preserve">One year for 1200.4(b),.5,.9,.11,.12,.14(b); other subclauses differ</t>
        </is>
      </c>
      <c r="H124" s="61" t="inlineStr">
        <is>
          <t xml:space="preserve">Candidate duty; applicability unresolved. Obtain exact required method and evidence from the controlling text. Context and definition rows explain control requirements.</t>
        </is>
      </c>
      <c r="I124" s="61" t="str">
        <v>P06,P09</v>
      </c>
      <c r="J124" s="61"/>
      <c r="K124" s="61"/>
      <c r="L124" s="61" t="str">
        <v>Confirm entity/system coverage, obtain the current controlling instrument and map every applicable part before conclusions.</v>
      </c>
      <c r="M124" s="63" t="str">
        <f>IF(OR(EXACT(E124,"Unresolved"),EXACT(E124,"Applicable"),EXACT(E124,"Excluded with basis"),EXACT(E124,"Context only")),IF(E124="Unresolved","Applicability unresolved; assign an owner and next action",IF(LEN(IF(AND(LEN(UPPER(TRIM(CLEAN(SUBSTITUTE(C124,CHAR(160)," ")))))&gt;0,LEFT(UPPER(TRIM(C124)),10)&lt;&gt;"UNRESOLVED",ISERROR(MATCH(UPPER(TRIM(CLEAN(SUBSTITUTE(C124,CHAR(160)," ")))),Start!$H$6:$H$22,0))),"","Exact clause/version missing; ")&amp;IF(AND(LEN(UPPER(TRIM(CLEAN(SUBSTITUTE(D124,CHAR(160)," ")))))&gt;0,LEFT(UPPER(TRIM(D124)),10)&lt;&gt;"UNRESOLVED",ISERROR(MATCH(UPPER(TRIM(CLEAN(SUBSTITUTE(D124,CHAR(160)," ")))),Start!$H$6:$H$22,0))),"","Entity/system/period missing; ")&amp;IF(AND(LEN(UPPER(TRIM(CLEAN(SUBSTITUTE(F124,CHAR(160)," ")))))&gt;0,LEFT(UPPER(TRIM(F124)),10)&lt;&gt;"UNRESOLVED",ISERROR(MATCH(UPPER(TRIM(CLEAN(SUBSTITUTE(F124,CHAR(160)," ")))),Start!$H$6:$H$22,0))),"","Decision evidence/basis missing; ")&amp;IF(AND(LEN(UPPER(TRIM(CLEAN(SUBSTITUTE(G124,CHAR(160)," ")))))&gt;0,LEFT(UPPER(TRIM(G124)),10)&lt;&gt;"UNRESOLVED",ISERROR(MATCH(UPPER(TRIM(CLEAN(SUBSTITUTE(G124,CHAR(160)," ")))),Start!$H$6:$H$22,0))),"","Date/transition basis missing; ")&amp;IF(AND(LEN(UPPER(TRIM(CLEAN(SUBSTITUTE(H124,CHAR(160)," ")))))&gt;0,LEFT(UPPER(TRIM(H124)),10)&lt;&gt;"UNRESOLVED",ISERROR(MATCH(UPPER(TRIM(CLEAN(SUBSTITUTE(H124,CHAR(160)," ")))),Start!$H$6:$H$22,0))),"","Method/evidence basis missing; ")&amp;IF(AND(LEN(UPPER(TRIM(CLEAN(SUBSTITUTE(I124,CHAR(160)," ")))))&gt;0,LEFT(UPPER(TRIM(I124)),10)&lt;&gt;"UNRESOLVED",ISERROR(MATCH(UPPER(TRIM(CLEAN(SUBSTITUTE(I124,CHAR(160)," ")))),Start!$H$6:$H$22,0))),"","Mapping or justified exclusion missing; ")&amp;IF(AND(LEN(UPPER(TRIM(CLEAN(SUBSTITUTE(J124,CHAR(160)," ")))))&gt;0,LEFT(UPPER(TRIM(J124)),10)&lt;&gt;"UNRESOLVED",ISERROR(MATCH(UPPER(TRIM(CLEAN(SUBSTITUTE(J124,CHAR(160)," ")))),Start!$H$6:$H$22,0))),"","Conclusion/evidence missing; ")&amp;IF(AND(LEN(UPPER(TRIM(CLEAN(SUBSTITUTE(K124,CHAR(160)," ")))))&gt;0,LEFT(UPPER(TRIM(K124)),10)&lt;&gt;"UNRESOLVED",ISERROR(MATCH(UPPER(TRIM(CLEAN(SUBSTITUTE(K124,CHAR(160)," ")))),Start!$H$6:$H$22,0))),"","Reviewer/date missing; ")&amp;"")=0,"Documentation recorded; review required",IF(AND(LEN(UPPER(TRIM(CLEAN(SUBSTITUTE(C124,CHAR(160)," ")))))&gt;0,LEFT(UPPER(TRIM(C124)),10)&lt;&gt;"UNRESOLVED",ISERROR(MATCH(UPPER(TRIM(CLEAN(SUBSTITUTE(C124,CHAR(160)," ")))),Start!$H$6:$H$22,0))),"","Exact clause/version missing; ")&amp;IF(AND(LEN(UPPER(TRIM(CLEAN(SUBSTITUTE(D124,CHAR(160)," ")))))&gt;0,LEFT(UPPER(TRIM(D124)),10)&lt;&gt;"UNRESOLVED",ISERROR(MATCH(UPPER(TRIM(CLEAN(SUBSTITUTE(D124,CHAR(160)," ")))),Start!$H$6:$H$22,0))),"","Entity/system/period missing; ")&amp;IF(AND(LEN(UPPER(TRIM(CLEAN(SUBSTITUTE(F124,CHAR(160)," ")))))&gt;0,LEFT(UPPER(TRIM(F124)),10)&lt;&gt;"UNRESOLVED",ISERROR(MATCH(UPPER(TRIM(CLEAN(SUBSTITUTE(F124,CHAR(160)," ")))),Start!$H$6:$H$22,0))),"","Decision evidence/basis missing; ")&amp;IF(AND(LEN(UPPER(TRIM(CLEAN(SUBSTITUTE(G124,CHAR(160)," ")))))&gt;0,LEFT(UPPER(TRIM(G124)),10)&lt;&gt;"UNRESOLVED",ISERROR(MATCH(UPPER(TRIM(CLEAN(SUBSTITUTE(G124,CHAR(160)," ")))),Start!$H$6:$H$22,0))),"","Date/transition basis missing; ")&amp;IF(AND(LEN(UPPER(TRIM(CLEAN(SUBSTITUTE(H124,CHAR(160)," ")))))&gt;0,LEFT(UPPER(TRIM(H124)),10)&lt;&gt;"UNRESOLVED",ISERROR(MATCH(UPPER(TRIM(CLEAN(SUBSTITUTE(H124,CHAR(160)," ")))),Start!$H$6:$H$22,0))),"","Method/evidence basis missing; ")&amp;IF(AND(LEN(UPPER(TRIM(CLEAN(SUBSTITUTE(I124,CHAR(160)," ")))))&gt;0,LEFT(UPPER(TRIM(I124)),10)&lt;&gt;"UNRESOLVED",ISERROR(MATCH(UPPER(TRIM(CLEAN(SUBSTITUTE(I124,CHAR(160)," ")))),Start!$H$6:$H$22,0))),"","Mapping or justified exclusion missing; ")&amp;IF(AND(LEN(UPPER(TRIM(CLEAN(SUBSTITUTE(J124,CHAR(160)," ")))))&gt;0,LEFT(UPPER(TRIM(J124)),10)&lt;&gt;"UNRESOLVED",ISERROR(MATCH(UPPER(TRIM(CLEAN(SUBSTITUTE(J124,CHAR(160)," ")))),Start!$H$6:$H$22,0))),"","Conclusion/evidence missing; ")&amp;IF(AND(LEN(UPPER(TRIM(CLEAN(SUBSTITUTE(K124,CHAR(160)," ")))))&gt;0,LEFT(UPPER(TRIM(K124)),10)&lt;&gt;"UNRESOLVED",ISERROR(MATCH(UPPER(TRIM(CLEAN(SUBSTITUTE(K124,CHAR(160)," ")))),Start!$H$6:$H$22,0))),"","Reviewer/date missing; ")&amp;"")),"Invalid status; use a listed value")</f>
        <v>Applicability unresolved; assign an owner and next action</v>
      </c>
    </row>
    <row r="125" ht="70" customHeight="1">
      <c r="A125" s="56" t="str">
        <v>PSC-1200.11(b)</v>
      </c>
      <c r="B125" s="56" t="str">
        <v>PSC</v>
      </c>
      <c r="C125" s="61" t="str">
        <v>P01 | 1200.11(b)</v>
      </c>
      <c r="D125" s="61"/>
      <c r="E125" s="61" t="str">
        <v>Unresolved</v>
      </c>
      <c r="F125" s="61"/>
      <c r="G125" s="61" t="inlineStr">
        <is>
          <t xml:space="preserve">One year for 1200.4(b),.5,.9,.11,.12,.14(b); other subclauses differ</t>
        </is>
      </c>
      <c r="H125" s="61" t="inlineStr">
        <is>
          <t xml:space="preserve">Candidate duty; applicability unresolved. Obtain exact required method and evidence from the controlling text. Context and definition rows explain control requirements.</t>
        </is>
      </c>
      <c r="I125" s="61" t="str">
        <v>P06,P09</v>
      </c>
      <c r="J125" s="61"/>
      <c r="K125" s="61"/>
      <c r="L125" s="61" t="str">
        <v>Confirm entity/system coverage, obtain the current controlling instrument and map every applicable part before conclusions.</v>
      </c>
      <c r="M125" s="63" t="str">
        <f>IF(OR(EXACT(E125,"Unresolved"),EXACT(E125,"Applicable"),EXACT(E125,"Excluded with basis"),EXACT(E125,"Context only")),IF(E125="Unresolved","Applicability unresolved; assign an owner and next action",IF(LEN(IF(AND(LEN(UPPER(TRIM(CLEAN(SUBSTITUTE(C125,CHAR(160)," ")))))&gt;0,LEFT(UPPER(TRIM(C125)),10)&lt;&gt;"UNRESOLVED",ISERROR(MATCH(UPPER(TRIM(CLEAN(SUBSTITUTE(C125,CHAR(160)," ")))),Start!$H$6:$H$22,0))),"","Exact clause/version missing; ")&amp;IF(AND(LEN(UPPER(TRIM(CLEAN(SUBSTITUTE(D125,CHAR(160)," ")))))&gt;0,LEFT(UPPER(TRIM(D125)),10)&lt;&gt;"UNRESOLVED",ISERROR(MATCH(UPPER(TRIM(CLEAN(SUBSTITUTE(D125,CHAR(160)," ")))),Start!$H$6:$H$22,0))),"","Entity/system/period missing; ")&amp;IF(AND(LEN(UPPER(TRIM(CLEAN(SUBSTITUTE(F125,CHAR(160)," ")))))&gt;0,LEFT(UPPER(TRIM(F125)),10)&lt;&gt;"UNRESOLVED",ISERROR(MATCH(UPPER(TRIM(CLEAN(SUBSTITUTE(F125,CHAR(160)," ")))),Start!$H$6:$H$22,0))),"","Decision evidence/basis missing; ")&amp;IF(AND(LEN(UPPER(TRIM(CLEAN(SUBSTITUTE(G125,CHAR(160)," ")))))&gt;0,LEFT(UPPER(TRIM(G125)),10)&lt;&gt;"UNRESOLVED",ISERROR(MATCH(UPPER(TRIM(CLEAN(SUBSTITUTE(G125,CHAR(160)," ")))),Start!$H$6:$H$22,0))),"","Date/transition basis missing; ")&amp;IF(AND(LEN(UPPER(TRIM(CLEAN(SUBSTITUTE(H125,CHAR(160)," ")))))&gt;0,LEFT(UPPER(TRIM(H125)),10)&lt;&gt;"UNRESOLVED",ISERROR(MATCH(UPPER(TRIM(CLEAN(SUBSTITUTE(H125,CHAR(160)," ")))),Start!$H$6:$H$22,0))),"","Method/evidence basis missing; ")&amp;IF(AND(LEN(UPPER(TRIM(CLEAN(SUBSTITUTE(I125,CHAR(160)," ")))))&gt;0,LEFT(UPPER(TRIM(I125)),10)&lt;&gt;"UNRESOLVED",ISERROR(MATCH(UPPER(TRIM(CLEAN(SUBSTITUTE(I125,CHAR(160)," ")))),Start!$H$6:$H$22,0))),"","Mapping or justified exclusion missing; ")&amp;IF(AND(LEN(UPPER(TRIM(CLEAN(SUBSTITUTE(J125,CHAR(160)," ")))))&gt;0,LEFT(UPPER(TRIM(J125)),10)&lt;&gt;"UNRESOLVED",ISERROR(MATCH(UPPER(TRIM(CLEAN(SUBSTITUTE(J125,CHAR(160)," ")))),Start!$H$6:$H$22,0))),"","Conclusion/evidence missing; ")&amp;IF(AND(LEN(UPPER(TRIM(CLEAN(SUBSTITUTE(K125,CHAR(160)," ")))))&gt;0,LEFT(UPPER(TRIM(K125)),10)&lt;&gt;"UNRESOLVED",ISERROR(MATCH(UPPER(TRIM(CLEAN(SUBSTITUTE(K125,CHAR(160)," ")))),Start!$H$6:$H$22,0))),"","Reviewer/date missing; ")&amp;"")=0,"Documentation recorded; review required",IF(AND(LEN(UPPER(TRIM(CLEAN(SUBSTITUTE(C125,CHAR(160)," ")))))&gt;0,LEFT(UPPER(TRIM(C125)),10)&lt;&gt;"UNRESOLVED",ISERROR(MATCH(UPPER(TRIM(CLEAN(SUBSTITUTE(C125,CHAR(160)," ")))),Start!$H$6:$H$22,0))),"","Exact clause/version missing; ")&amp;IF(AND(LEN(UPPER(TRIM(CLEAN(SUBSTITUTE(D125,CHAR(160)," ")))))&gt;0,LEFT(UPPER(TRIM(D125)),10)&lt;&gt;"UNRESOLVED",ISERROR(MATCH(UPPER(TRIM(CLEAN(SUBSTITUTE(D125,CHAR(160)," ")))),Start!$H$6:$H$22,0))),"","Entity/system/period missing; ")&amp;IF(AND(LEN(UPPER(TRIM(CLEAN(SUBSTITUTE(F125,CHAR(160)," ")))))&gt;0,LEFT(UPPER(TRIM(F125)),10)&lt;&gt;"UNRESOLVED",ISERROR(MATCH(UPPER(TRIM(CLEAN(SUBSTITUTE(F125,CHAR(160)," ")))),Start!$H$6:$H$22,0))),"","Decision evidence/basis missing; ")&amp;IF(AND(LEN(UPPER(TRIM(CLEAN(SUBSTITUTE(G125,CHAR(160)," ")))))&gt;0,LEFT(UPPER(TRIM(G125)),10)&lt;&gt;"UNRESOLVED",ISERROR(MATCH(UPPER(TRIM(CLEAN(SUBSTITUTE(G125,CHAR(160)," ")))),Start!$H$6:$H$22,0))),"","Date/transition basis missing; ")&amp;IF(AND(LEN(UPPER(TRIM(CLEAN(SUBSTITUTE(H125,CHAR(160)," ")))))&gt;0,LEFT(UPPER(TRIM(H125)),10)&lt;&gt;"UNRESOLVED",ISERROR(MATCH(UPPER(TRIM(CLEAN(SUBSTITUTE(H125,CHAR(160)," ")))),Start!$H$6:$H$22,0))),"","Method/evidence basis missing; ")&amp;IF(AND(LEN(UPPER(TRIM(CLEAN(SUBSTITUTE(I125,CHAR(160)," ")))))&gt;0,LEFT(UPPER(TRIM(I125)),10)&lt;&gt;"UNRESOLVED",ISERROR(MATCH(UPPER(TRIM(CLEAN(SUBSTITUTE(I125,CHAR(160)," ")))),Start!$H$6:$H$22,0))),"","Mapping or justified exclusion missing; ")&amp;IF(AND(LEN(UPPER(TRIM(CLEAN(SUBSTITUTE(J125,CHAR(160)," ")))))&gt;0,LEFT(UPPER(TRIM(J125)),10)&lt;&gt;"UNRESOLVED",ISERROR(MATCH(UPPER(TRIM(CLEAN(SUBSTITUTE(J125,CHAR(160)," ")))),Start!$H$6:$H$22,0))),"","Conclusion/evidence missing; ")&amp;IF(AND(LEN(UPPER(TRIM(CLEAN(SUBSTITUTE(K125,CHAR(160)," ")))))&gt;0,LEFT(UPPER(TRIM(K125)),10)&lt;&gt;"UNRESOLVED",ISERROR(MATCH(UPPER(TRIM(CLEAN(SUBSTITUTE(K125,CHAR(160)," ")))),Start!$H$6:$H$22,0))),"","Reviewer/date missing; ")&amp;"")),"Invalid status; use a listed value")</f>
        <v>Applicability unresolved; assign an owner and next action</v>
      </c>
    </row>
    <row r="126" ht="70" customHeight="1">
      <c r="A126" s="58" t="str">
        <v>PSC-1200.11(c)</v>
      </c>
      <c r="B126" s="58" t="str">
        <v>PSC</v>
      </c>
      <c r="C126" s="61" t="str">
        <v>P01 | 1200.11(c)</v>
      </c>
      <c r="D126" s="61"/>
      <c r="E126" s="61" t="str">
        <v>Unresolved</v>
      </c>
      <c r="F126" s="61"/>
      <c r="G126" s="61" t="inlineStr">
        <is>
          <t xml:space="preserve">One year for 1200.4(b),.5,.9,.11,.12,.14(b); other subclauses differ</t>
        </is>
      </c>
      <c r="H126" s="61" t="inlineStr">
        <is>
          <t xml:space="preserve">Candidate duty; applicability unresolved. Obtain exact required method and evidence from the controlling text. Context and definition rows explain control requirements.</t>
        </is>
      </c>
      <c r="I126" s="61" t="str">
        <v>P06,P09</v>
      </c>
      <c r="J126" s="61"/>
      <c r="K126" s="61"/>
      <c r="L126" s="61" t="str">
        <v>Confirm entity/system coverage, obtain the current controlling instrument and map every applicable part before conclusions.</v>
      </c>
      <c r="M126" s="63" t="str">
        <f>IF(OR(EXACT(E126,"Unresolved"),EXACT(E126,"Applicable"),EXACT(E126,"Excluded with basis"),EXACT(E126,"Context only")),IF(E126="Unresolved","Applicability unresolved; assign an owner and next action",IF(LEN(IF(AND(LEN(UPPER(TRIM(CLEAN(SUBSTITUTE(C126,CHAR(160)," ")))))&gt;0,LEFT(UPPER(TRIM(C126)),10)&lt;&gt;"UNRESOLVED",ISERROR(MATCH(UPPER(TRIM(CLEAN(SUBSTITUTE(C126,CHAR(160)," ")))),Start!$H$6:$H$22,0))),"","Exact clause/version missing; ")&amp;IF(AND(LEN(UPPER(TRIM(CLEAN(SUBSTITUTE(D126,CHAR(160)," ")))))&gt;0,LEFT(UPPER(TRIM(D126)),10)&lt;&gt;"UNRESOLVED",ISERROR(MATCH(UPPER(TRIM(CLEAN(SUBSTITUTE(D126,CHAR(160)," ")))),Start!$H$6:$H$22,0))),"","Entity/system/period missing; ")&amp;IF(AND(LEN(UPPER(TRIM(CLEAN(SUBSTITUTE(F126,CHAR(160)," ")))))&gt;0,LEFT(UPPER(TRIM(F126)),10)&lt;&gt;"UNRESOLVED",ISERROR(MATCH(UPPER(TRIM(CLEAN(SUBSTITUTE(F126,CHAR(160)," ")))),Start!$H$6:$H$22,0))),"","Decision evidence/basis missing; ")&amp;IF(AND(LEN(UPPER(TRIM(CLEAN(SUBSTITUTE(G126,CHAR(160)," ")))))&gt;0,LEFT(UPPER(TRIM(G126)),10)&lt;&gt;"UNRESOLVED",ISERROR(MATCH(UPPER(TRIM(CLEAN(SUBSTITUTE(G126,CHAR(160)," ")))),Start!$H$6:$H$22,0))),"","Date/transition basis missing; ")&amp;IF(AND(LEN(UPPER(TRIM(CLEAN(SUBSTITUTE(H126,CHAR(160)," ")))))&gt;0,LEFT(UPPER(TRIM(H126)),10)&lt;&gt;"UNRESOLVED",ISERROR(MATCH(UPPER(TRIM(CLEAN(SUBSTITUTE(H126,CHAR(160)," ")))),Start!$H$6:$H$22,0))),"","Method/evidence basis missing; ")&amp;IF(AND(LEN(UPPER(TRIM(CLEAN(SUBSTITUTE(I126,CHAR(160)," ")))))&gt;0,LEFT(UPPER(TRIM(I126)),10)&lt;&gt;"UNRESOLVED",ISERROR(MATCH(UPPER(TRIM(CLEAN(SUBSTITUTE(I126,CHAR(160)," ")))),Start!$H$6:$H$22,0))),"","Mapping or justified exclusion missing; ")&amp;IF(AND(LEN(UPPER(TRIM(CLEAN(SUBSTITUTE(J126,CHAR(160)," ")))))&gt;0,LEFT(UPPER(TRIM(J126)),10)&lt;&gt;"UNRESOLVED",ISERROR(MATCH(UPPER(TRIM(CLEAN(SUBSTITUTE(J126,CHAR(160)," ")))),Start!$H$6:$H$22,0))),"","Conclusion/evidence missing; ")&amp;IF(AND(LEN(UPPER(TRIM(CLEAN(SUBSTITUTE(K126,CHAR(160)," ")))))&gt;0,LEFT(UPPER(TRIM(K126)),10)&lt;&gt;"UNRESOLVED",ISERROR(MATCH(UPPER(TRIM(CLEAN(SUBSTITUTE(K126,CHAR(160)," ")))),Start!$H$6:$H$22,0))),"","Reviewer/date missing; ")&amp;"")=0,"Documentation recorded; review required",IF(AND(LEN(UPPER(TRIM(CLEAN(SUBSTITUTE(C126,CHAR(160)," ")))))&gt;0,LEFT(UPPER(TRIM(C126)),10)&lt;&gt;"UNRESOLVED",ISERROR(MATCH(UPPER(TRIM(CLEAN(SUBSTITUTE(C126,CHAR(160)," ")))),Start!$H$6:$H$22,0))),"","Exact clause/version missing; ")&amp;IF(AND(LEN(UPPER(TRIM(CLEAN(SUBSTITUTE(D126,CHAR(160)," ")))))&gt;0,LEFT(UPPER(TRIM(D126)),10)&lt;&gt;"UNRESOLVED",ISERROR(MATCH(UPPER(TRIM(CLEAN(SUBSTITUTE(D126,CHAR(160)," ")))),Start!$H$6:$H$22,0))),"","Entity/system/period missing; ")&amp;IF(AND(LEN(UPPER(TRIM(CLEAN(SUBSTITUTE(F126,CHAR(160)," ")))))&gt;0,LEFT(UPPER(TRIM(F126)),10)&lt;&gt;"UNRESOLVED",ISERROR(MATCH(UPPER(TRIM(CLEAN(SUBSTITUTE(F126,CHAR(160)," ")))),Start!$H$6:$H$22,0))),"","Decision evidence/basis missing; ")&amp;IF(AND(LEN(UPPER(TRIM(CLEAN(SUBSTITUTE(G126,CHAR(160)," ")))))&gt;0,LEFT(UPPER(TRIM(G126)),10)&lt;&gt;"UNRESOLVED",ISERROR(MATCH(UPPER(TRIM(CLEAN(SUBSTITUTE(G126,CHAR(160)," ")))),Start!$H$6:$H$22,0))),"","Date/transition basis missing; ")&amp;IF(AND(LEN(UPPER(TRIM(CLEAN(SUBSTITUTE(H126,CHAR(160)," ")))))&gt;0,LEFT(UPPER(TRIM(H126)),10)&lt;&gt;"UNRESOLVED",ISERROR(MATCH(UPPER(TRIM(CLEAN(SUBSTITUTE(H126,CHAR(160)," ")))),Start!$H$6:$H$22,0))),"","Method/evidence basis missing; ")&amp;IF(AND(LEN(UPPER(TRIM(CLEAN(SUBSTITUTE(I126,CHAR(160)," ")))))&gt;0,LEFT(UPPER(TRIM(I126)),10)&lt;&gt;"UNRESOLVED",ISERROR(MATCH(UPPER(TRIM(CLEAN(SUBSTITUTE(I126,CHAR(160)," ")))),Start!$H$6:$H$22,0))),"","Mapping or justified exclusion missing; ")&amp;IF(AND(LEN(UPPER(TRIM(CLEAN(SUBSTITUTE(J126,CHAR(160)," ")))))&gt;0,LEFT(UPPER(TRIM(J126)),10)&lt;&gt;"UNRESOLVED",ISERROR(MATCH(UPPER(TRIM(CLEAN(SUBSTITUTE(J126,CHAR(160)," ")))),Start!$H$6:$H$22,0))),"","Conclusion/evidence missing; ")&amp;IF(AND(LEN(UPPER(TRIM(CLEAN(SUBSTITUTE(K126,CHAR(160)," ")))))&gt;0,LEFT(UPPER(TRIM(K126)),10)&lt;&gt;"UNRESOLVED",ISERROR(MATCH(UPPER(TRIM(CLEAN(SUBSTITUTE(K126,CHAR(160)," ")))),Start!$H$6:$H$22,0))),"","Reviewer/date missing; ")&amp;"")),"Invalid status; use a listed value")</f>
        <v>Applicability unresolved; assign an owner and next action</v>
      </c>
    </row>
    <row r="127" ht="70" customHeight="1">
      <c r="A127" s="56" t="str">
        <v>PSC-1200.11(c)(1)</v>
      </c>
      <c r="B127" s="56" t="str">
        <v>PSC</v>
      </c>
      <c r="C127" s="61" t="str">
        <v>P01 | 1200.11(c)(1)</v>
      </c>
      <c r="D127" s="61"/>
      <c r="E127" s="61" t="str">
        <v>Unresolved</v>
      </c>
      <c r="F127" s="61"/>
      <c r="G127" s="61" t="inlineStr">
        <is>
          <t xml:space="preserve">One year for 1200.4(b),.5,.9,.11,.12,.14(b); other subclauses differ</t>
        </is>
      </c>
      <c r="H127" s="61" t="inlineStr">
        <is>
          <t xml:space="preserve">Candidate duty; applicability unresolved. Obtain exact required method and evidence from the controlling text. Context and definition rows explain control requirements.</t>
        </is>
      </c>
      <c r="I127" s="61" t="str">
        <v>P06,P09</v>
      </c>
      <c r="J127" s="61"/>
      <c r="K127" s="61"/>
      <c r="L127" s="61" t="str">
        <v>Confirm entity/system coverage, obtain the current controlling instrument and map every applicable part before conclusions.</v>
      </c>
      <c r="M127" s="63" t="str">
        <f>IF(OR(EXACT(E127,"Unresolved"),EXACT(E127,"Applicable"),EXACT(E127,"Excluded with basis"),EXACT(E127,"Context only")),IF(E127="Unresolved","Applicability unresolved; assign an owner and next action",IF(LEN(IF(AND(LEN(UPPER(TRIM(CLEAN(SUBSTITUTE(C127,CHAR(160)," ")))))&gt;0,LEFT(UPPER(TRIM(C127)),10)&lt;&gt;"UNRESOLVED",ISERROR(MATCH(UPPER(TRIM(CLEAN(SUBSTITUTE(C127,CHAR(160)," ")))),Start!$H$6:$H$22,0))),"","Exact clause/version missing; ")&amp;IF(AND(LEN(UPPER(TRIM(CLEAN(SUBSTITUTE(D127,CHAR(160)," ")))))&gt;0,LEFT(UPPER(TRIM(D127)),10)&lt;&gt;"UNRESOLVED",ISERROR(MATCH(UPPER(TRIM(CLEAN(SUBSTITUTE(D127,CHAR(160)," ")))),Start!$H$6:$H$22,0))),"","Entity/system/period missing; ")&amp;IF(AND(LEN(UPPER(TRIM(CLEAN(SUBSTITUTE(F127,CHAR(160)," ")))))&gt;0,LEFT(UPPER(TRIM(F127)),10)&lt;&gt;"UNRESOLVED",ISERROR(MATCH(UPPER(TRIM(CLEAN(SUBSTITUTE(F127,CHAR(160)," ")))),Start!$H$6:$H$22,0))),"","Decision evidence/basis missing; ")&amp;IF(AND(LEN(UPPER(TRIM(CLEAN(SUBSTITUTE(G127,CHAR(160)," ")))))&gt;0,LEFT(UPPER(TRIM(G127)),10)&lt;&gt;"UNRESOLVED",ISERROR(MATCH(UPPER(TRIM(CLEAN(SUBSTITUTE(G127,CHAR(160)," ")))),Start!$H$6:$H$22,0))),"","Date/transition basis missing; ")&amp;IF(AND(LEN(UPPER(TRIM(CLEAN(SUBSTITUTE(H127,CHAR(160)," ")))))&gt;0,LEFT(UPPER(TRIM(H127)),10)&lt;&gt;"UNRESOLVED",ISERROR(MATCH(UPPER(TRIM(CLEAN(SUBSTITUTE(H127,CHAR(160)," ")))),Start!$H$6:$H$22,0))),"","Method/evidence basis missing; ")&amp;IF(AND(LEN(UPPER(TRIM(CLEAN(SUBSTITUTE(I127,CHAR(160)," ")))))&gt;0,LEFT(UPPER(TRIM(I127)),10)&lt;&gt;"UNRESOLVED",ISERROR(MATCH(UPPER(TRIM(CLEAN(SUBSTITUTE(I127,CHAR(160)," ")))),Start!$H$6:$H$22,0))),"","Mapping or justified exclusion missing; ")&amp;IF(AND(LEN(UPPER(TRIM(CLEAN(SUBSTITUTE(J127,CHAR(160)," ")))))&gt;0,LEFT(UPPER(TRIM(J127)),10)&lt;&gt;"UNRESOLVED",ISERROR(MATCH(UPPER(TRIM(CLEAN(SUBSTITUTE(J127,CHAR(160)," ")))),Start!$H$6:$H$22,0))),"","Conclusion/evidence missing; ")&amp;IF(AND(LEN(UPPER(TRIM(CLEAN(SUBSTITUTE(K127,CHAR(160)," ")))))&gt;0,LEFT(UPPER(TRIM(K127)),10)&lt;&gt;"UNRESOLVED",ISERROR(MATCH(UPPER(TRIM(CLEAN(SUBSTITUTE(K127,CHAR(160)," ")))),Start!$H$6:$H$22,0))),"","Reviewer/date missing; ")&amp;"")=0,"Documentation recorded; review required",IF(AND(LEN(UPPER(TRIM(CLEAN(SUBSTITUTE(C127,CHAR(160)," ")))))&gt;0,LEFT(UPPER(TRIM(C127)),10)&lt;&gt;"UNRESOLVED",ISERROR(MATCH(UPPER(TRIM(CLEAN(SUBSTITUTE(C127,CHAR(160)," ")))),Start!$H$6:$H$22,0))),"","Exact clause/version missing; ")&amp;IF(AND(LEN(UPPER(TRIM(CLEAN(SUBSTITUTE(D127,CHAR(160)," ")))))&gt;0,LEFT(UPPER(TRIM(D127)),10)&lt;&gt;"UNRESOLVED",ISERROR(MATCH(UPPER(TRIM(CLEAN(SUBSTITUTE(D127,CHAR(160)," ")))),Start!$H$6:$H$22,0))),"","Entity/system/period missing; ")&amp;IF(AND(LEN(UPPER(TRIM(CLEAN(SUBSTITUTE(F127,CHAR(160)," ")))))&gt;0,LEFT(UPPER(TRIM(F127)),10)&lt;&gt;"UNRESOLVED",ISERROR(MATCH(UPPER(TRIM(CLEAN(SUBSTITUTE(F127,CHAR(160)," ")))),Start!$H$6:$H$22,0))),"","Decision evidence/basis missing; ")&amp;IF(AND(LEN(UPPER(TRIM(CLEAN(SUBSTITUTE(G127,CHAR(160)," ")))))&gt;0,LEFT(UPPER(TRIM(G127)),10)&lt;&gt;"UNRESOLVED",ISERROR(MATCH(UPPER(TRIM(CLEAN(SUBSTITUTE(G127,CHAR(160)," ")))),Start!$H$6:$H$22,0))),"","Date/transition basis missing; ")&amp;IF(AND(LEN(UPPER(TRIM(CLEAN(SUBSTITUTE(H127,CHAR(160)," ")))))&gt;0,LEFT(UPPER(TRIM(H127)),10)&lt;&gt;"UNRESOLVED",ISERROR(MATCH(UPPER(TRIM(CLEAN(SUBSTITUTE(H127,CHAR(160)," ")))),Start!$H$6:$H$22,0))),"","Method/evidence basis missing; ")&amp;IF(AND(LEN(UPPER(TRIM(CLEAN(SUBSTITUTE(I127,CHAR(160)," ")))))&gt;0,LEFT(UPPER(TRIM(I127)),10)&lt;&gt;"UNRESOLVED",ISERROR(MATCH(UPPER(TRIM(CLEAN(SUBSTITUTE(I127,CHAR(160)," ")))),Start!$H$6:$H$22,0))),"","Mapping or justified exclusion missing; ")&amp;IF(AND(LEN(UPPER(TRIM(CLEAN(SUBSTITUTE(J127,CHAR(160)," ")))))&gt;0,LEFT(UPPER(TRIM(J127)),10)&lt;&gt;"UNRESOLVED",ISERROR(MATCH(UPPER(TRIM(CLEAN(SUBSTITUTE(J127,CHAR(160)," ")))),Start!$H$6:$H$22,0))),"","Conclusion/evidence missing; ")&amp;IF(AND(LEN(UPPER(TRIM(CLEAN(SUBSTITUTE(K127,CHAR(160)," ")))))&gt;0,LEFT(UPPER(TRIM(K127)),10)&lt;&gt;"UNRESOLVED",ISERROR(MATCH(UPPER(TRIM(CLEAN(SUBSTITUTE(K127,CHAR(160)," ")))),Start!$H$6:$H$22,0))),"","Reviewer/date missing; ")&amp;"")),"Invalid status; use a listed value")</f>
        <v>Applicability unresolved; assign an owner and next action</v>
      </c>
    </row>
    <row r="128" ht="70" customHeight="1">
      <c r="A128" s="58" t="str">
        <v>PSC-1200.11(c)(2)</v>
      </c>
      <c r="B128" s="58" t="str">
        <v>PSC</v>
      </c>
      <c r="C128" s="61" t="str">
        <v>P01 | 1200.11(c)(2)</v>
      </c>
      <c r="D128" s="61"/>
      <c r="E128" s="61" t="str">
        <v>Unresolved</v>
      </c>
      <c r="F128" s="61"/>
      <c r="G128" s="61" t="inlineStr">
        <is>
          <t xml:space="preserve">One year for 1200.4(b),.5,.9,.11,.12,.14(b); other subclauses differ</t>
        </is>
      </c>
      <c r="H128" s="61" t="inlineStr">
        <is>
          <t xml:space="preserve">Candidate duty; applicability unresolved. Obtain exact required method and evidence from the controlling text. Context and definition rows explain control requirements.</t>
        </is>
      </c>
      <c r="I128" s="61" t="str">
        <v>P06,P09</v>
      </c>
      <c r="J128" s="61"/>
      <c r="K128" s="61"/>
      <c r="L128" s="61" t="str">
        <v>Confirm entity/system coverage, obtain the current controlling instrument and map every applicable part before conclusions.</v>
      </c>
      <c r="M128" s="63" t="str">
        <f>IF(OR(EXACT(E128,"Unresolved"),EXACT(E128,"Applicable"),EXACT(E128,"Excluded with basis"),EXACT(E128,"Context only")),IF(E128="Unresolved","Applicability unresolved; assign an owner and next action",IF(LEN(IF(AND(LEN(UPPER(TRIM(CLEAN(SUBSTITUTE(C128,CHAR(160)," ")))))&gt;0,LEFT(UPPER(TRIM(C128)),10)&lt;&gt;"UNRESOLVED",ISERROR(MATCH(UPPER(TRIM(CLEAN(SUBSTITUTE(C128,CHAR(160)," ")))),Start!$H$6:$H$22,0))),"","Exact clause/version missing; ")&amp;IF(AND(LEN(UPPER(TRIM(CLEAN(SUBSTITUTE(D128,CHAR(160)," ")))))&gt;0,LEFT(UPPER(TRIM(D128)),10)&lt;&gt;"UNRESOLVED",ISERROR(MATCH(UPPER(TRIM(CLEAN(SUBSTITUTE(D128,CHAR(160)," ")))),Start!$H$6:$H$22,0))),"","Entity/system/period missing; ")&amp;IF(AND(LEN(UPPER(TRIM(CLEAN(SUBSTITUTE(F128,CHAR(160)," ")))))&gt;0,LEFT(UPPER(TRIM(F128)),10)&lt;&gt;"UNRESOLVED",ISERROR(MATCH(UPPER(TRIM(CLEAN(SUBSTITUTE(F128,CHAR(160)," ")))),Start!$H$6:$H$22,0))),"","Decision evidence/basis missing; ")&amp;IF(AND(LEN(UPPER(TRIM(CLEAN(SUBSTITUTE(G128,CHAR(160)," ")))))&gt;0,LEFT(UPPER(TRIM(G128)),10)&lt;&gt;"UNRESOLVED",ISERROR(MATCH(UPPER(TRIM(CLEAN(SUBSTITUTE(G128,CHAR(160)," ")))),Start!$H$6:$H$22,0))),"","Date/transition basis missing; ")&amp;IF(AND(LEN(UPPER(TRIM(CLEAN(SUBSTITUTE(H128,CHAR(160)," ")))))&gt;0,LEFT(UPPER(TRIM(H128)),10)&lt;&gt;"UNRESOLVED",ISERROR(MATCH(UPPER(TRIM(CLEAN(SUBSTITUTE(H128,CHAR(160)," ")))),Start!$H$6:$H$22,0))),"","Method/evidence basis missing; ")&amp;IF(AND(LEN(UPPER(TRIM(CLEAN(SUBSTITUTE(I128,CHAR(160)," ")))))&gt;0,LEFT(UPPER(TRIM(I128)),10)&lt;&gt;"UNRESOLVED",ISERROR(MATCH(UPPER(TRIM(CLEAN(SUBSTITUTE(I128,CHAR(160)," ")))),Start!$H$6:$H$22,0))),"","Mapping or justified exclusion missing; ")&amp;IF(AND(LEN(UPPER(TRIM(CLEAN(SUBSTITUTE(J128,CHAR(160)," ")))))&gt;0,LEFT(UPPER(TRIM(J128)),10)&lt;&gt;"UNRESOLVED",ISERROR(MATCH(UPPER(TRIM(CLEAN(SUBSTITUTE(J128,CHAR(160)," ")))),Start!$H$6:$H$22,0))),"","Conclusion/evidence missing; ")&amp;IF(AND(LEN(UPPER(TRIM(CLEAN(SUBSTITUTE(K128,CHAR(160)," ")))))&gt;0,LEFT(UPPER(TRIM(K128)),10)&lt;&gt;"UNRESOLVED",ISERROR(MATCH(UPPER(TRIM(CLEAN(SUBSTITUTE(K128,CHAR(160)," ")))),Start!$H$6:$H$22,0))),"","Reviewer/date missing; ")&amp;"")=0,"Documentation recorded; review required",IF(AND(LEN(UPPER(TRIM(CLEAN(SUBSTITUTE(C128,CHAR(160)," ")))))&gt;0,LEFT(UPPER(TRIM(C128)),10)&lt;&gt;"UNRESOLVED",ISERROR(MATCH(UPPER(TRIM(CLEAN(SUBSTITUTE(C128,CHAR(160)," ")))),Start!$H$6:$H$22,0))),"","Exact clause/version missing; ")&amp;IF(AND(LEN(UPPER(TRIM(CLEAN(SUBSTITUTE(D128,CHAR(160)," ")))))&gt;0,LEFT(UPPER(TRIM(D128)),10)&lt;&gt;"UNRESOLVED",ISERROR(MATCH(UPPER(TRIM(CLEAN(SUBSTITUTE(D128,CHAR(160)," ")))),Start!$H$6:$H$22,0))),"","Entity/system/period missing; ")&amp;IF(AND(LEN(UPPER(TRIM(CLEAN(SUBSTITUTE(F128,CHAR(160)," ")))))&gt;0,LEFT(UPPER(TRIM(F128)),10)&lt;&gt;"UNRESOLVED",ISERROR(MATCH(UPPER(TRIM(CLEAN(SUBSTITUTE(F128,CHAR(160)," ")))),Start!$H$6:$H$22,0))),"","Decision evidence/basis missing; ")&amp;IF(AND(LEN(UPPER(TRIM(CLEAN(SUBSTITUTE(G128,CHAR(160)," ")))))&gt;0,LEFT(UPPER(TRIM(G128)),10)&lt;&gt;"UNRESOLVED",ISERROR(MATCH(UPPER(TRIM(CLEAN(SUBSTITUTE(G128,CHAR(160)," ")))),Start!$H$6:$H$22,0))),"","Date/transition basis missing; ")&amp;IF(AND(LEN(UPPER(TRIM(CLEAN(SUBSTITUTE(H128,CHAR(160)," ")))))&gt;0,LEFT(UPPER(TRIM(H128)),10)&lt;&gt;"UNRESOLVED",ISERROR(MATCH(UPPER(TRIM(CLEAN(SUBSTITUTE(H128,CHAR(160)," ")))),Start!$H$6:$H$22,0))),"","Method/evidence basis missing; ")&amp;IF(AND(LEN(UPPER(TRIM(CLEAN(SUBSTITUTE(I128,CHAR(160)," ")))))&gt;0,LEFT(UPPER(TRIM(I128)),10)&lt;&gt;"UNRESOLVED",ISERROR(MATCH(UPPER(TRIM(CLEAN(SUBSTITUTE(I128,CHAR(160)," ")))),Start!$H$6:$H$22,0))),"","Mapping or justified exclusion missing; ")&amp;IF(AND(LEN(UPPER(TRIM(CLEAN(SUBSTITUTE(J128,CHAR(160)," ")))))&gt;0,LEFT(UPPER(TRIM(J128)),10)&lt;&gt;"UNRESOLVED",ISERROR(MATCH(UPPER(TRIM(CLEAN(SUBSTITUTE(J128,CHAR(160)," ")))),Start!$H$6:$H$22,0))),"","Conclusion/evidence missing; ")&amp;IF(AND(LEN(UPPER(TRIM(CLEAN(SUBSTITUTE(K128,CHAR(160)," ")))))&gt;0,LEFT(UPPER(TRIM(K128)),10)&lt;&gt;"UNRESOLVED",ISERROR(MATCH(UPPER(TRIM(CLEAN(SUBSTITUTE(K128,CHAR(160)," ")))),Start!$H$6:$H$22,0))),"","Reviewer/date missing; ")&amp;"")),"Invalid status; use a listed value")</f>
        <v>Applicability unresolved; assign an owner and next action</v>
      </c>
    </row>
    <row r="129" ht="70" customHeight="1">
      <c r="A129" s="56" t="str">
        <v>PSC-1200.11(c)(3)</v>
      </c>
      <c r="B129" s="56" t="str">
        <v>PSC</v>
      </c>
      <c r="C129" s="61" t="str">
        <v>P01 | 1200.11(c)(3)</v>
      </c>
      <c r="D129" s="61"/>
      <c r="E129" s="61" t="str">
        <v>Unresolved</v>
      </c>
      <c r="F129" s="61"/>
      <c r="G129" s="61" t="inlineStr">
        <is>
          <t xml:space="preserve">One year for 1200.4(b),.5,.9,.11,.12,.14(b); other subclauses differ</t>
        </is>
      </c>
      <c r="H129" s="61" t="inlineStr">
        <is>
          <t xml:space="preserve">Candidate duty; applicability unresolved. Obtain exact required method and evidence from the controlling text. Context and definition rows explain control requirements.</t>
        </is>
      </c>
      <c r="I129" s="61" t="str">
        <v>P06,P09</v>
      </c>
      <c r="J129" s="61"/>
      <c r="K129" s="61"/>
      <c r="L129" s="61" t="str">
        <v>Confirm entity/system coverage, obtain the current controlling instrument and map every applicable part before conclusions.</v>
      </c>
      <c r="M129" s="63" t="str">
        <f>IF(OR(EXACT(E129,"Unresolved"),EXACT(E129,"Applicable"),EXACT(E129,"Excluded with basis"),EXACT(E129,"Context only")),IF(E129="Unresolved","Applicability unresolved; assign an owner and next action",IF(LEN(IF(AND(LEN(UPPER(TRIM(CLEAN(SUBSTITUTE(C129,CHAR(160)," ")))))&gt;0,LEFT(UPPER(TRIM(C129)),10)&lt;&gt;"UNRESOLVED",ISERROR(MATCH(UPPER(TRIM(CLEAN(SUBSTITUTE(C129,CHAR(160)," ")))),Start!$H$6:$H$22,0))),"","Exact clause/version missing; ")&amp;IF(AND(LEN(UPPER(TRIM(CLEAN(SUBSTITUTE(D129,CHAR(160)," ")))))&gt;0,LEFT(UPPER(TRIM(D129)),10)&lt;&gt;"UNRESOLVED",ISERROR(MATCH(UPPER(TRIM(CLEAN(SUBSTITUTE(D129,CHAR(160)," ")))),Start!$H$6:$H$22,0))),"","Entity/system/period missing; ")&amp;IF(AND(LEN(UPPER(TRIM(CLEAN(SUBSTITUTE(F129,CHAR(160)," ")))))&gt;0,LEFT(UPPER(TRIM(F129)),10)&lt;&gt;"UNRESOLVED",ISERROR(MATCH(UPPER(TRIM(CLEAN(SUBSTITUTE(F129,CHAR(160)," ")))),Start!$H$6:$H$22,0))),"","Decision evidence/basis missing; ")&amp;IF(AND(LEN(UPPER(TRIM(CLEAN(SUBSTITUTE(G129,CHAR(160)," ")))))&gt;0,LEFT(UPPER(TRIM(G129)),10)&lt;&gt;"UNRESOLVED",ISERROR(MATCH(UPPER(TRIM(CLEAN(SUBSTITUTE(G129,CHAR(160)," ")))),Start!$H$6:$H$22,0))),"","Date/transition basis missing; ")&amp;IF(AND(LEN(UPPER(TRIM(CLEAN(SUBSTITUTE(H129,CHAR(160)," ")))))&gt;0,LEFT(UPPER(TRIM(H129)),10)&lt;&gt;"UNRESOLVED",ISERROR(MATCH(UPPER(TRIM(CLEAN(SUBSTITUTE(H129,CHAR(160)," ")))),Start!$H$6:$H$22,0))),"","Method/evidence basis missing; ")&amp;IF(AND(LEN(UPPER(TRIM(CLEAN(SUBSTITUTE(I129,CHAR(160)," ")))))&gt;0,LEFT(UPPER(TRIM(I129)),10)&lt;&gt;"UNRESOLVED",ISERROR(MATCH(UPPER(TRIM(CLEAN(SUBSTITUTE(I129,CHAR(160)," ")))),Start!$H$6:$H$22,0))),"","Mapping or justified exclusion missing; ")&amp;IF(AND(LEN(UPPER(TRIM(CLEAN(SUBSTITUTE(J129,CHAR(160)," ")))))&gt;0,LEFT(UPPER(TRIM(J129)),10)&lt;&gt;"UNRESOLVED",ISERROR(MATCH(UPPER(TRIM(CLEAN(SUBSTITUTE(J129,CHAR(160)," ")))),Start!$H$6:$H$22,0))),"","Conclusion/evidence missing; ")&amp;IF(AND(LEN(UPPER(TRIM(CLEAN(SUBSTITUTE(K129,CHAR(160)," ")))))&gt;0,LEFT(UPPER(TRIM(K129)),10)&lt;&gt;"UNRESOLVED",ISERROR(MATCH(UPPER(TRIM(CLEAN(SUBSTITUTE(K129,CHAR(160)," ")))),Start!$H$6:$H$22,0))),"","Reviewer/date missing; ")&amp;"")=0,"Documentation recorded; review required",IF(AND(LEN(UPPER(TRIM(CLEAN(SUBSTITUTE(C129,CHAR(160)," ")))))&gt;0,LEFT(UPPER(TRIM(C129)),10)&lt;&gt;"UNRESOLVED",ISERROR(MATCH(UPPER(TRIM(CLEAN(SUBSTITUTE(C129,CHAR(160)," ")))),Start!$H$6:$H$22,0))),"","Exact clause/version missing; ")&amp;IF(AND(LEN(UPPER(TRIM(CLEAN(SUBSTITUTE(D129,CHAR(160)," ")))))&gt;0,LEFT(UPPER(TRIM(D129)),10)&lt;&gt;"UNRESOLVED",ISERROR(MATCH(UPPER(TRIM(CLEAN(SUBSTITUTE(D129,CHAR(160)," ")))),Start!$H$6:$H$22,0))),"","Entity/system/period missing; ")&amp;IF(AND(LEN(UPPER(TRIM(CLEAN(SUBSTITUTE(F129,CHAR(160)," ")))))&gt;0,LEFT(UPPER(TRIM(F129)),10)&lt;&gt;"UNRESOLVED",ISERROR(MATCH(UPPER(TRIM(CLEAN(SUBSTITUTE(F129,CHAR(160)," ")))),Start!$H$6:$H$22,0))),"","Decision evidence/basis missing; ")&amp;IF(AND(LEN(UPPER(TRIM(CLEAN(SUBSTITUTE(G129,CHAR(160)," ")))))&gt;0,LEFT(UPPER(TRIM(G129)),10)&lt;&gt;"UNRESOLVED",ISERROR(MATCH(UPPER(TRIM(CLEAN(SUBSTITUTE(G129,CHAR(160)," ")))),Start!$H$6:$H$22,0))),"","Date/transition basis missing; ")&amp;IF(AND(LEN(UPPER(TRIM(CLEAN(SUBSTITUTE(H129,CHAR(160)," ")))))&gt;0,LEFT(UPPER(TRIM(H129)),10)&lt;&gt;"UNRESOLVED",ISERROR(MATCH(UPPER(TRIM(CLEAN(SUBSTITUTE(H129,CHAR(160)," ")))),Start!$H$6:$H$22,0))),"","Method/evidence basis missing; ")&amp;IF(AND(LEN(UPPER(TRIM(CLEAN(SUBSTITUTE(I129,CHAR(160)," ")))))&gt;0,LEFT(UPPER(TRIM(I129)),10)&lt;&gt;"UNRESOLVED",ISERROR(MATCH(UPPER(TRIM(CLEAN(SUBSTITUTE(I129,CHAR(160)," ")))),Start!$H$6:$H$22,0))),"","Mapping or justified exclusion missing; ")&amp;IF(AND(LEN(UPPER(TRIM(CLEAN(SUBSTITUTE(J129,CHAR(160)," ")))))&gt;0,LEFT(UPPER(TRIM(J129)),10)&lt;&gt;"UNRESOLVED",ISERROR(MATCH(UPPER(TRIM(CLEAN(SUBSTITUTE(J129,CHAR(160)," ")))),Start!$H$6:$H$22,0))),"","Conclusion/evidence missing; ")&amp;IF(AND(LEN(UPPER(TRIM(CLEAN(SUBSTITUTE(K129,CHAR(160)," ")))))&gt;0,LEFT(UPPER(TRIM(K129)),10)&lt;&gt;"UNRESOLVED",ISERROR(MATCH(UPPER(TRIM(CLEAN(SUBSTITUTE(K129,CHAR(160)," ")))),Start!$H$6:$H$22,0))),"","Reviewer/date missing; ")&amp;"")),"Invalid status; use a listed value")</f>
        <v>Applicability unresolved; assign an owner and next action</v>
      </c>
    </row>
    <row r="130" ht="70" customHeight="1">
      <c r="A130" s="58" t="str">
        <v>PSC-1200.11(c)(4)</v>
      </c>
      <c r="B130" s="58" t="str">
        <v>PSC</v>
      </c>
      <c r="C130" s="61" t="str">
        <v>P01 | 1200.11(c)(4)</v>
      </c>
      <c r="D130" s="61"/>
      <c r="E130" s="61" t="str">
        <v>Unresolved</v>
      </c>
      <c r="F130" s="61"/>
      <c r="G130" s="61" t="inlineStr">
        <is>
          <t xml:space="preserve">One year for 1200.4(b),.5,.9,.11,.12,.14(b); other subclauses differ</t>
        </is>
      </c>
      <c r="H130" s="61" t="inlineStr">
        <is>
          <t xml:space="preserve">Candidate duty; applicability unresolved. Obtain exact required method and evidence from the controlling text. Context and definition rows explain control requirements.</t>
        </is>
      </c>
      <c r="I130" s="61" t="str">
        <v>P06,P09</v>
      </c>
      <c r="J130" s="61"/>
      <c r="K130" s="61"/>
      <c r="L130" s="61" t="str">
        <v>Confirm entity/system coverage, obtain the current controlling instrument and map every applicable part before conclusions.</v>
      </c>
      <c r="M130" s="63" t="str">
        <f>IF(OR(EXACT(E130,"Unresolved"),EXACT(E130,"Applicable"),EXACT(E130,"Excluded with basis"),EXACT(E130,"Context only")),IF(E130="Unresolved","Applicability unresolved; assign an owner and next action",IF(LEN(IF(AND(LEN(UPPER(TRIM(CLEAN(SUBSTITUTE(C130,CHAR(160)," ")))))&gt;0,LEFT(UPPER(TRIM(C130)),10)&lt;&gt;"UNRESOLVED",ISERROR(MATCH(UPPER(TRIM(CLEAN(SUBSTITUTE(C130,CHAR(160)," ")))),Start!$H$6:$H$22,0))),"","Exact clause/version missing; ")&amp;IF(AND(LEN(UPPER(TRIM(CLEAN(SUBSTITUTE(D130,CHAR(160)," ")))))&gt;0,LEFT(UPPER(TRIM(D130)),10)&lt;&gt;"UNRESOLVED",ISERROR(MATCH(UPPER(TRIM(CLEAN(SUBSTITUTE(D130,CHAR(160)," ")))),Start!$H$6:$H$22,0))),"","Entity/system/period missing; ")&amp;IF(AND(LEN(UPPER(TRIM(CLEAN(SUBSTITUTE(F130,CHAR(160)," ")))))&gt;0,LEFT(UPPER(TRIM(F130)),10)&lt;&gt;"UNRESOLVED",ISERROR(MATCH(UPPER(TRIM(CLEAN(SUBSTITUTE(F130,CHAR(160)," ")))),Start!$H$6:$H$22,0))),"","Decision evidence/basis missing; ")&amp;IF(AND(LEN(UPPER(TRIM(CLEAN(SUBSTITUTE(G130,CHAR(160)," ")))))&gt;0,LEFT(UPPER(TRIM(G130)),10)&lt;&gt;"UNRESOLVED",ISERROR(MATCH(UPPER(TRIM(CLEAN(SUBSTITUTE(G130,CHAR(160)," ")))),Start!$H$6:$H$22,0))),"","Date/transition basis missing; ")&amp;IF(AND(LEN(UPPER(TRIM(CLEAN(SUBSTITUTE(H130,CHAR(160)," ")))))&gt;0,LEFT(UPPER(TRIM(H130)),10)&lt;&gt;"UNRESOLVED",ISERROR(MATCH(UPPER(TRIM(CLEAN(SUBSTITUTE(H130,CHAR(160)," ")))),Start!$H$6:$H$22,0))),"","Method/evidence basis missing; ")&amp;IF(AND(LEN(UPPER(TRIM(CLEAN(SUBSTITUTE(I130,CHAR(160)," ")))))&gt;0,LEFT(UPPER(TRIM(I130)),10)&lt;&gt;"UNRESOLVED",ISERROR(MATCH(UPPER(TRIM(CLEAN(SUBSTITUTE(I130,CHAR(160)," ")))),Start!$H$6:$H$22,0))),"","Mapping or justified exclusion missing; ")&amp;IF(AND(LEN(UPPER(TRIM(CLEAN(SUBSTITUTE(J130,CHAR(160)," ")))))&gt;0,LEFT(UPPER(TRIM(J130)),10)&lt;&gt;"UNRESOLVED",ISERROR(MATCH(UPPER(TRIM(CLEAN(SUBSTITUTE(J130,CHAR(160)," ")))),Start!$H$6:$H$22,0))),"","Conclusion/evidence missing; ")&amp;IF(AND(LEN(UPPER(TRIM(CLEAN(SUBSTITUTE(K130,CHAR(160)," ")))))&gt;0,LEFT(UPPER(TRIM(K130)),10)&lt;&gt;"UNRESOLVED",ISERROR(MATCH(UPPER(TRIM(CLEAN(SUBSTITUTE(K130,CHAR(160)," ")))),Start!$H$6:$H$22,0))),"","Reviewer/date missing; ")&amp;"")=0,"Documentation recorded; review required",IF(AND(LEN(UPPER(TRIM(CLEAN(SUBSTITUTE(C130,CHAR(160)," ")))))&gt;0,LEFT(UPPER(TRIM(C130)),10)&lt;&gt;"UNRESOLVED",ISERROR(MATCH(UPPER(TRIM(CLEAN(SUBSTITUTE(C130,CHAR(160)," ")))),Start!$H$6:$H$22,0))),"","Exact clause/version missing; ")&amp;IF(AND(LEN(UPPER(TRIM(CLEAN(SUBSTITUTE(D130,CHAR(160)," ")))))&gt;0,LEFT(UPPER(TRIM(D130)),10)&lt;&gt;"UNRESOLVED",ISERROR(MATCH(UPPER(TRIM(CLEAN(SUBSTITUTE(D130,CHAR(160)," ")))),Start!$H$6:$H$22,0))),"","Entity/system/period missing; ")&amp;IF(AND(LEN(UPPER(TRIM(CLEAN(SUBSTITUTE(F130,CHAR(160)," ")))))&gt;0,LEFT(UPPER(TRIM(F130)),10)&lt;&gt;"UNRESOLVED",ISERROR(MATCH(UPPER(TRIM(CLEAN(SUBSTITUTE(F130,CHAR(160)," ")))),Start!$H$6:$H$22,0))),"","Decision evidence/basis missing; ")&amp;IF(AND(LEN(UPPER(TRIM(CLEAN(SUBSTITUTE(G130,CHAR(160)," ")))))&gt;0,LEFT(UPPER(TRIM(G130)),10)&lt;&gt;"UNRESOLVED",ISERROR(MATCH(UPPER(TRIM(CLEAN(SUBSTITUTE(G130,CHAR(160)," ")))),Start!$H$6:$H$22,0))),"","Date/transition basis missing; ")&amp;IF(AND(LEN(UPPER(TRIM(CLEAN(SUBSTITUTE(H130,CHAR(160)," ")))))&gt;0,LEFT(UPPER(TRIM(H130)),10)&lt;&gt;"UNRESOLVED",ISERROR(MATCH(UPPER(TRIM(CLEAN(SUBSTITUTE(H130,CHAR(160)," ")))),Start!$H$6:$H$22,0))),"","Method/evidence basis missing; ")&amp;IF(AND(LEN(UPPER(TRIM(CLEAN(SUBSTITUTE(I130,CHAR(160)," ")))))&gt;0,LEFT(UPPER(TRIM(I130)),10)&lt;&gt;"UNRESOLVED",ISERROR(MATCH(UPPER(TRIM(CLEAN(SUBSTITUTE(I130,CHAR(160)," ")))),Start!$H$6:$H$22,0))),"","Mapping or justified exclusion missing; ")&amp;IF(AND(LEN(UPPER(TRIM(CLEAN(SUBSTITUTE(J130,CHAR(160)," ")))))&gt;0,LEFT(UPPER(TRIM(J130)),10)&lt;&gt;"UNRESOLVED",ISERROR(MATCH(UPPER(TRIM(CLEAN(SUBSTITUTE(J130,CHAR(160)," ")))),Start!$H$6:$H$22,0))),"","Conclusion/evidence missing; ")&amp;IF(AND(LEN(UPPER(TRIM(CLEAN(SUBSTITUTE(K130,CHAR(160)," ")))))&gt;0,LEFT(UPPER(TRIM(K130)),10)&lt;&gt;"UNRESOLVED",ISERROR(MATCH(UPPER(TRIM(CLEAN(SUBSTITUTE(K130,CHAR(160)," ")))),Start!$H$6:$H$22,0))),"","Reviewer/date missing; ")&amp;"")),"Invalid status; use a listed value")</f>
        <v>Applicability unresolved; assign an owner and next action</v>
      </c>
    </row>
    <row r="131" ht="70" customHeight="1">
      <c r="A131" s="56" t="str">
        <v>PSC-1200.11(d)</v>
      </c>
      <c r="B131" s="56" t="str">
        <v>PSC</v>
      </c>
      <c r="C131" s="61" t="str">
        <v>P01 | 1200.11(d)</v>
      </c>
      <c r="D131" s="61"/>
      <c r="E131" s="61" t="str">
        <v>Unresolved</v>
      </c>
      <c r="F131" s="61"/>
      <c r="G131" s="61" t="inlineStr">
        <is>
          <t xml:space="preserve">One year for 1200.4(b),.5,.9,.11,.12,.14(b); other subclauses differ</t>
        </is>
      </c>
      <c r="H131" s="61" t="inlineStr">
        <is>
          <t xml:space="preserve">Candidate duty; applicability unresolved. Obtain exact required method and evidence from the controlling text. Context and definition rows explain control requirements.</t>
        </is>
      </c>
      <c r="I131" s="61" t="str">
        <v>P06,P09</v>
      </c>
      <c r="J131" s="61"/>
      <c r="K131" s="61"/>
      <c r="L131" s="61" t="str">
        <v>Confirm entity/system coverage, obtain the current controlling instrument and map every applicable part before conclusions.</v>
      </c>
      <c r="M131" s="63" t="str">
        <f>IF(OR(EXACT(E131,"Unresolved"),EXACT(E131,"Applicable"),EXACT(E131,"Excluded with basis"),EXACT(E131,"Context only")),IF(E131="Unresolved","Applicability unresolved; assign an owner and next action",IF(LEN(IF(AND(LEN(UPPER(TRIM(CLEAN(SUBSTITUTE(C131,CHAR(160)," ")))))&gt;0,LEFT(UPPER(TRIM(C131)),10)&lt;&gt;"UNRESOLVED",ISERROR(MATCH(UPPER(TRIM(CLEAN(SUBSTITUTE(C131,CHAR(160)," ")))),Start!$H$6:$H$22,0))),"","Exact clause/version missing; ")&amp;IF(AND(LEN(UPPER(TRIM(CLEAN(SUBSTITUTE(D131,CHAR(160)," ")))))&gt;0,LEFT(UPPER(TRIM(D131)),10)&lt;&gt;"UNRESOLVED",ISERROR(MATCH(UPPER(TRIM(CLEAN(SUBSTITUTE(D131,CHAR(160)," ")))),Start!$H$6:$H$22,0))),"","Entity/system/period missing; ")&amp;IF(AND(LEN(UPPER(TRIM(CLEAN(SUBSTITUTE(F131,CHAR(160)," ")))))&gt;0,LEFT(UPPER(TRIM(F131)),10)&lt;&gt;"UNRESOLVED",ISERROR(MATCH(UPPER(TRIM(CLEAN(SUBSTITUTE(F131,CHAR(160)," ")))),Start!$H$6:$H$22,0))),"","Decision evidence/basis missing; ")&amp;IF(AND(LEN(UPPER(TRIM(CLEAN(SUBSTITUTE(G131,CHAR(160)," ")))))&gt;0,LEFT(UPPER(TRIM(G131)),10)&lt;&gt;"UNRESOLVED",ISERROR(MATCH(UPPER(TRIM(CLEAN(SUBSTITUTE(G131,CHAR(160)," ")))),Start!$H$6:$H$22,0))),"","Date/transition basis missing; ")&amp;IF(AND(LEN(UPPER(TRIM(CLEAN(SUBSTITUTE(H131,CHAR(160)," ")))))&gt;0,LEFT(UPPER(TRIM(H131)),10)&lt;&gt;"UNRESOLVED",ISERROR(MATCH(UPPER(TRIM(CLEAN(SUBSTITUTE(H131,CHAR(160)," ")))),Start!$H$6:$H$22,0))),"","Method/evidence basis missing; ")&amp;IF(AND(LEN(UPPER(TRIM(CLEAN(SUBSTITUTE(I131,CHAR(160)," ")))))&gt;0,LEFT(UPPER(TRIM(I131)),10)&lt;&gt;"UNRESOLVED",ISERROR(MATCH(UPPER(TRIM(CLEAN(SUBSTITUTE(I131,CHAR(160)," ")))),Start!$H$6:$H$22,0))),"","Mapping or justified exclusion missing; ")&amp;IF(AND(LEN(UPPER(TRIM(CLEAN(SUBSTITUTE(J131,CHAR(160)," ")))))&gt;0,LEFT(UPPER(TRIM(J131)),10)&lt;&gt;"UNRESOLVED",ISERROR(MATCH(UPPER(TRIM(CLEAN(SUBSTITUTE(J131,CHAR(160)," ")))),Start!$H$6:$H$22,0))),"","Conclusion/evidence missing; ")&amp;IF(AND(LEN(UPPER(TRIM(CLEAN(SUBSTITUTE(K131,CHAR(160)," ")))))&gt;0,LEFT(UPPER(TRIM(K131)),10)&lt;&gt;"UNRESOLVED",ISERROR(MATCH(UPPER(TRIM(CLEAN(SUBSTITUTE(K131,CHAR(160)," ")))),Start!$H$6:$H$22,0))),"","Reviewer/date missing; ")&amp;"")=0,"Documentation recorded; review required",IF(AND(LEN(UPPER(TRIM(CLEAN(SUBSTITUTE(C131,CHAR(160)," ")))))&gt;0,LEFT(UPPER(TRIM(C131)),10)&lt;&gt;"UNRESOLVED",ISERROR(MATCH(UPPER(TRIM(CLEAN(SUBSTITUTE(C131,CHAR(160)," ")))),Start!$H$6:$H$22,0))),"","Exact clause/version missing; ")&amp;IF(AND(LEN(UPPER(TRIM(CLEAN(SUBSTITUTE(D131,CHAR(160)," ")))))&gt;0,LEFT(UPPER(TRIM(D131)),10)&lt;&gt;"UNRESOLVED",ISERROR(MATCH(UPPER(TRIM(CLEAN(SUBSTITUTE(D131,CHAR(160)," ")))),Start!$H$6:$H$22,0))),"","Entity/system/period missing; ")&amp;IF(AND(LEN(UPPER(TRIM(CLEAN(SUBSTITUTE(F131,CHAR(160)," ")))))&gt;0,LEFT(UPPER(TRIM(F131)),10)&lt;&gt;"UNRESOLVED",ISERROR(MATCH(UPPER(TRIM(CLEAN(SUBSTITUTE(F131,CHAR(160)," ")))),Start!$H$6:$H$22,0))),"","Decision evidence/basis missing; ")&amp;IF(AND(LEN(UPPER(TRIM(CLEAN(SUBSTITUTE(G131,CHAR(160)," ")))))&gt;0,LEFT(UPPER(TRIM(G131)),10)&lt;&gt;"UNRESOLVED",ISERROR(MATCH(UPPER(TRIM(CLEAN(SUBSTITUTE(G131,CHAR(160)," ")))),Start!$H$6:$H$22,0))),"","Date/transition basis missing; ")&amp;IF(AND(LEN(UPPER(TRIM(CLEAN(SUBSTITUTE(H131,CHAR(160)," ")))))&gt;0,LEFT(UPPER(TRIM(H131)),10)&lt;&gt;"UNRESOLVED",ISERROR(MATCH(UPPER(TRIM(CLEAN(SUBSTITUTE(H131,CHAR(160)," ")))),Start!$H$6:$H$22,0))),"","Method/evidence basis missing; ")&amp;IF(AND(LEN(UPPER(TRIM(CLEAN(SUBSTITUTE(I131,CHAR(160)," ")))))&gt;0,LEFT(UPPER(TRIM(I131)),10)&lt;&gt;"UNRESOLVED",ISERROR(MATCH(UPPER(TRIM(CLEAN(SUBSTITUTE(I131,CHAR(160)," ")))),Start!$H$6:$H$22,0))),"","Mapping or justified exclusion missing; ")&amp;IF(AND(LEN(UPPER(TRIM(CLEAN(SUBSTITUTE(J131,CHAR(160)," ")))))&gt;0,LEFT(UPPER(TRIM(J131)),10)&lt;&gt;"UNRESOLVED",ISERROR(MATCH(UPPER(TRIM(CLEAN(SUBSTITUTE(J131,CHAR(160)," ")))),Start!$H$6:$H$22,0))),"","Conclusion/evidence missing; ")&amp;IF(AND(LEN(UPPER(TRIM(CLEAN(SUBSTITUTE(K131,CHAR(160)," ")))))&gt;0,LEFT(UPPER(TRIM(K131)),10)&lt;&gt;"UNRESOLVED",ISERROR(MATCH(UPPER(TRIM(CLEAN(SUBSTITUTE(K131,CHAR(160)," ")))),Start!$H$6:$H$22,0))),"","Reviewer/date missing; ")&amp;"")),"Invalid status; use a listed value")</f>
        <v>Applicability unresolved; assign an owner and next action</v>
      </c>
    </row>
    <row r="132" ht="70" customHeight="1">
      <c r="A132" s="58" t="str">
        <v>PSC-1200.12(a)</v>
      </c>
      <c r="B132" s="58" t="str">
        <v>PSC</v>
      </c>
      <c r="C132" s="61" t="str">
        <v>P01 | 1200.12(a)</v>
      </c>
      <c r="D132" s="61"/>
      <c r="E132" s="61" t="str">
        <v>Unresolved</v>
      </c>
      <c r="F132" s="61"/>
      <c r="G132" s="61" t="inlineStr">
        <is>
          <t xml:space="preserve">One year for 1200.4(b),.5,.9,.11,.12,.14(b); other subclauses differ</t>
        </is>
      </c>
      <c r="H132" s="61" t="inlineStr">
        <is>
          <t xml:space="preserve">Candidate duty; applicability unresolved. Obtain exact required method and evidence from the controlling text. Context and definition rows explain control requirements.</t>
        </is>
      </c>
      <c r="I132" s="61" t="str">
        <v>P06</v>
      </c>
      <c r="J132" s="61"/>
      <c r="K132" s="61"/>
      <c r="L132" s="61" t="str">
        <v>Confirm entity/system coverage, obtain the current controlling instrument and map every applicable part before conclusions.</v>
      </c>
      <c r="M132" s="63" t="str">
        <f>IF(OR(EXACT(E132,"Unresolved"),EXACT(E132,"Applicable"),EXACT(E132,"Excluded with basis"),EXACT(E132,"Context only")),IF(E132="Unresolved","Applicability unresolved; assign an owner and next action",IF(LEN(IF(AND(LEN(UPPER(TRIM(CLEAN(SUBSTITUTE(C132,CHAR(160)," ")))))&gt;0,LEFT(UPPER(TRIM(C132)),10)&lt;&gt;"UNRESOLVED",ISERROR(MATCH(UPPER(TRIM(CLEAN(SUBSTITUTE(C132,CHAR(160)," ")))),Start!$H$6:$H$22,0))),"","Exact clause/version missing; ")&amp;IF(AND(LEN(UPPER(TRIM(CLEAN(SUBSTITUTE(D132,CHAR(160)," ")))))&gt;0,LEFT(UPPER(TRIM(D132)),10)&lt;&gt;"UNRESOLVED",ISERROR(MATCH(UPPER(TRIM(CLEAN(SUBSTITUTE(D132,CHAR(160)," ")))),Start!$H$6:$H$22,0))),"","Entity/system/period missing; ")&amp;IF(AND(LEN(UPPER(TRIM(CLEAN(SUBSTITUTE(F132,CHAR(160)," ")))))&gt;0,LEFT(UPPER(TRIM(F132)),10)&lt;&gt;"UNRESOLVED",ISERROR(MATCH(UPPER(TRIM(CLEAN(SUBSTITUTE(F132,CHAR(160)," ")))),Start!$H$6:$H$22,0))),"","Decision evidence/basis missing; ")&amp;IF(AND(LEN(UPPER(TRIM(CLEAN(SUBSTITUTE(G132,CHAR(160)," ")))))&gt;0,LEFT(UPPER(TRIM(G132)),10)&lt;&gt;"UNRESOLVED",ISERROR(MATCH(UPPER(TRIM(CLEAN(SUBSTITUTE(G132,CHAR(160)," ")))),Start!$H$6:$H$22,0))),"","Date/transition basis missing; ")&amp;IF(AND(LEN(UPPER(TRIM(CLEAN(SUBSTITUTE(H132,CHAR(160)," ")))))&gt;0,LEFT(UPPER(TRIM(H132)),10)&lt;&gt;"UNRESOLVED",ISERROR(MATCH(UPPER(TRIM(CLEAN(SUBSTITUTE(H132,CHAR(160)," ")))),Start!$H$6:$H$22,0))),"","Method/evidence basis missing; ")&amp;IF(AND(LEN(UPPER(TRIM(CLEAN(SUBSTITUTE(I132,CHAR(160)," ")))))&gt;0,LEFT(UPPER(TRIM(I132)),10)&lt;&gt;"UNRESOLVED",ISERROR(MATCH(UPPER(TRIM(CLEAN(SUBSTITUTE(I132,CHAR(160)," ")))),Start!$H$6:$H$22,0))),"","Mapping or justified exclusion missing; ")&amp;IF(AND(LEN(UPPER(TRIM(CLEAN(SUBSTITUTE(J132,CHAR(160)," ")))))&gt;0,LEFT(UPPER(TRIM(J132)),10)&lt;&gt;"UNRESOLVED",ISERROR(MATCH(UPPER(TRIM(CLEAN(SUBSTITUTE(J132,CHAR(160)," ")))),Start!$H$6:$H$22,0))),"","Conclusion/evidence missing; ")&amp;IF(AND(LEN(UPPER(TRIM(CLEAN(SUBSTITUTE(K132,CHAR(160)," ")))))&gt;0,LEFT(UPPER(TRIM(K132)),10)&lt;&gt;"UNRESOLVED",ISERROR(MATCH(UPPER(TRIM(CLEAN(SUBSTITUTE(K132,CHAR(160)," ")))),Start!$H$6:$H$22,0))),"","Reviewer/date missing; ")&amp;"")=0,"Documentation recorded; review required",IF(AND(LEN(UPPER(TRIM(CLEAN(SUBSTITUTE(C132,CHAR(160)," ")))))&gt;0,LEFT(UPPER(TRIM(C132)),10)&lt;&gt;"UNRESOLVED",ISERROR(MATCH(UPPER(TRIM(CLEAN(SUBSTITUTE(C132,CHAR(160)," ")))),Start!$H$6:$H$22,0))),"","Exact clause/version missing; ")&amp;IF(AND(LEN(UPPER(TRIM(CLEAN(SUBSTITUTE(D132,CHAR(160)," ")))))&gt;0,LEFT(UPPER(TRIM(D132)),10)&lt;&gt;"UNRESOLVED",ISERROR(MATCH(UPPER(TRIM(CLEAN(SUBSTITUTE(D132,CHAR(160)," ")))),Start!$H$6:$H$22,0))),"","Entity/system/period missing; ")&amp;IF(AND(LEN(UPPER(TRIM(CLEAN(SUBSTITUTE(F132,CHAR(160)," ")))))&gt;0,LEFT(UPPER(TRIM(F132)),10)&lt;&gt;"UNRESOLVED",ISERROR(MATCH(UPPER(TRIM(CLEAN(SUBSTITUTE(F132,CHAR(160)," ")))),Start!$H$6:$H$22,0))),"","Decision evidence/basis missing; ")&amp;IF(AND(LEN(UPPER(TRIM(CLEAN(SUBSTITUTE(G132,CHAR(160)," ")))))&gt;0,LEFT(UPPER(TRIM(G132)),10)&lt;&gt;"UNRESOLVED",ISERROR(MATCH(UPPER(TRIM(CLEAN(SUBSTITUTE(G132,CHAR(160)," ")))),Start!$H$6:$H$22,0))),"","Date/transition basis missing; ")&amp;IF(AND(LEN(UPPER(TRIM(CLEAN(SUBSTITUTE(H132,CHAR(160)," ")))))&gt;0,LEFT(UPPER(TRIM(H132)),10)&lt;&gt;"UNRESOLVED",ISERROR(MATCH(UPPER(TRIM(CLEAN(SUBSTITUTE(H132,CHAR(160)," ")))),Start!$H$6:$H$22,0))),"","Method/evidence basis missing; ")&amp;IF(AND(LEN(UPPER(TRIM(CLEAN(SUBSTITUTE(I132,CHAR(160)," ")))))&gt;0,LEFT(UPPER(TRIM(I132)),10)&lt;&gt;"UNRESOLVED",ISERROR(MATCH(UPPER(TRIM(CLEAN(SUBSTITUTE(I132,CHAR(160)," ")))),Start!$H$6:$H$22,0))),"","Mapping or justified exclusion missing; ")&amp;IF(AND(LEN(UPPER(TRIM(CLEAN(SUBSTITUTE(J132,CHAR(160)," ")))))&gt;0,LEFT(UPPER(TRIM(J132)),10)&lt;&gt;"UNRESOLVED",ISERROR(MATCH(UPPER(TRIM(CLEAN(SUBSTITUTE(J132,CHAR(160)," ")))),Start!$H$6:$H$22,0))),"","Conclusion/evidence missing; ")&amp;IF(AND(LEN(UPPER(TRIM(CLEAN(SUBSTITUTE(K132,CHAR(160)," ")))))&gt;0,LEFT(UPPER(TRIM(K132)),10)&lt;&gt;"UNRESOLVED",ISERROR(MATCH(UPPER(TRIM(CLEAN(SUBSTITUTE(K132,CHAR(160)," ")))),Start!$H$6:$H$22,0))),"","Reviewer/date missing; ")&amp;"")),"Invalid status; use a listed value")</f>
        <v>Applicability unresolved; assign an owner and next action</v>
      </c>
    </row>
    <row r="133" ht="70" customHeight="1">
      <c r="A133" s="56" t="str">
        <v>PSC-1200.12(b)</v>
      </c>
      <c r="B133" s="56" t="str">
        <v>PSC</v>
      </c>
      <c r="C133" s="61" t="str">
        <v>P01 | 1200.12(b)</v>
      </c>
      <c r="D133" s="61"/>
      <c r="E133" s="61" t="str">
        <v>Unresolved</v>
      </c>
      <c r="F133" s="61"/>
      <c r="G133" s="61" t="inlineStr">
        <is>
          <t xml:space="preserve">One year for 1200.4(b),.5,.9,.11,.12,.14(b); other subclauses differ</t>
        </is>
      </c>
      <c r="H133" s="61" t="inlineStr">
        <is>
          <t xml:space="preserve">Candidate duty; applicability unresolved. Obtain exact required method and evidence from the controlling text. Context and definition rows explain control requirements.</t>
        </is>
      </c>
      <c r="I133" s="61" t="str">
        <v>P06</v>
      </c>
      <c r="J133" s="61"/>
      <c r="K133" s="61"/>
      <c r="L133" s="61" t="str">
        <v>Confirm entity/system coverage, obtain the current controlling instrument and map every applicable part before conclusions.</v>
      </c>
      <c r="M133" s="63" t="str">
        <f>IF(OR(EXACT(E133,"Unresolved"),EXACT(E133,"Applicable"),EXACT(E133,"Excluded with basis"),EXACT(E133,"Context only")),IF(E133="Unresolved","Applicability unresolved; assign an owner and next action",IF(LEN(IF(AND(LEN(UPPER(TRIM(CLEAN(SUBSTITUTE(C133,CHAR(160)," ")))))&gt;0,LEFT(UPPER(TRIM(C133)),10)&lt;&gt;"UNRESOLVED",ISERROR(MATCH(UPPER(TRIM(CLEAN(SUBSTITUTE(C133,CHAR(160)," ")))),Start!$H$6:$H$22,0))),"","Exact clause/version missing; ")&amp;IF(AND(LEN(UPPER(TRIM(CLEAN(SUBSTITUTE(D133,CHAR(160)," ")))))&gt;0,LEFT(UPPER(TRIM(D133)),10)&lt;&gt;"UNRESOLVED",ISERROR(MATCH(UPPER(TRIM(CLEAN(SUBSTITUTE(D133,CHAR(160)," ")))),Start!$H$6:$H$22,0))),"","Entity/system/period missing; ")&amp;IF(AND(LEN(UPPER(TRIM(CLEAN(SUBSTITUTE(F133,CHAR(160)," ")))))&gt;0,LEFT(UPPER(TRIM(F133)),10)&lt;&gt;"UNRESOLVED",ISERROR(MATCH(UPPER(TRIM(CLEAN(SUBSTITUTE(F133,CHAR(160)," ")))),Start!$H$6:$H$22,0))),"","Decision evidence/basis missing; ")&amp;IF(AND(LEN(UPPER(TRIM(CLEAN(SUBSTITUTE(G133,CHAR(160)," ")))))&gt;0,LEFT(UPPER(TRIM(G133)),10)&lt;&gt;"UNRESOLVED",ISERROR(MATCH(UPPER(TRIM(CLEAN(SUBSTITUTE(G133,CHAR(160)," ")))),Start!$H$6:$H$22,0))),"","Date/transition basis missing; ")&amp;IF(AND(LEN(UPPER(TRIM(CLEAN(SUBSTITUTE(H133,CHAR(160)," ")))))&gt;0,LEFT(UPPER(TRIM(H133)),10)&lt;&gt;"UNRESOLVED",ISERROR(MATCH(UPPER(TRIM(CLEAN(SUBSTITUTE(H133,CHAR(160)," ")))),Start!$H$6:$H$22,0))),"","Method/evidence basis missing; ")&amp;IF(AND(LEN(UPPER(TRIM(CLEAN(SUBSTITUTE(I133,CHAR(160)," ")))))&gt;0,LEFT(UPPER(TRIM(I133)),10)&lt;&gt;"UNRESOLVED",ISERROR(MATCH(UPPER(TRIM(CLEAN(SUBSTITUTE(I133,CHAR(160)," ")))),Start!$H$6:$H$22,0))),"","Mapping or justified exclusion missing; ")&amp;IF(AND(LEN(UPPER(TRIM(CLEAN(SUBSTITUTE(J133,CHAR(160)," ")))))&gt;0,LEFT(UPPER(TRIM(J133)),10)&lt;&gt;"UNRESOLVED",ISERROR(MATCH(UPPER(TRIM(CLEAN(SUBSTITUTE(J133,CHAR(160)," ")))),Start!$H$6:$H$22,0))),"","Conclusion/evidence missing; ")&amp;IF(AND(LEN(UPPER(TRIM(CLEAN(SUBSTITUTE(K133,CHAR(160)," ")))))&gt;0,LEFT(UPPER(TRIM(K133)),10)&lt;&gt;"UNRESOLVED",ISERROR(MATCH(UPPER(TRIM(CLEAN(SUBSTITUTE(K133,CHAR(160)," ")))),Start!$H$6:$H$22,0))),"","Reviewer/date missing; ")&amp;"")=0,"Documentation recorded; review required",IF(AND(LEN(UPPER(TRIM(CLEAN(SUBSTITUTE(C133,CHAR(160)," ")))))&gt;0,LEFT(UPPER(TRIM(C133)),10)&lt;&gt;"UNRESOLVED",ISERROR(MATCH(UPPER(TRIM(CLEAN(SUBSTITUTE(C133,CHAR(160)," ")))),Start!$H$6:$H$22,0))),"","Exact clause/version missing; ")&amp;IF(AND(LEN(UPPER(TRIM(CLEAN(SUBSTITUTE(D133,CHAR(160)," ")))))&gt;0,LEFT(UPPER(TRIM(D133)),10)&lt;&gt;"UNRESOLVED",ISERROR(MATCH(UPPER(TRIM(CLEAN(SUBSTITUTE(D133,CHAR(160)," ")))),Start!$H$6:$H$22,0))),"","Entity/system/period missing; ")&amp;IF(AND(LEN(UPPER(TRIM(CLEAN(SUBSTITUTE(F133,CHAR(160)," ")))))&gt;0,LEFT(UPPER(TRIM(F133)),10)&lt;&gt;"UNRESOLVED",ISERROR(MATCH(UPPER(TRIM(CLEAN(SUBSTITUTE(F133,CHAR(160)," ")))),Start!$H$6:$H$22,0))),"","Decision evidence/basis missing; ")&amp;IF(AND(LEN(UPPER(TRIM(CLEAN(SUBSTITUTE(G133,CHAR(160)," ")))))&gt;0,LEFT(UPPER(TRIM(G133)),10)&lt;&gt;"UNRESOLVED",ISERROR(MATCH(UPPER(TRIM(CLEAN(SUBSTITUTE(G133,CHAR(160)," ")))),Start!$H$6:$H$22,0))),"","Date/transition basis missing; ")&amp;IF(AND(LEN(UPPER(TRIM(CLEAN(SUBSTITUTE(H133,CHAR(160)," ")))))&gt;0,LEFT(UPPER(TRIM(H133)),10)&lt;&gt;"UNRESOLVED",ISERROR(MATCH(UPPER(TRIM(CLEAN(SUBSTITUTE(H133,CHAR(160)," ")))),Start!$H$6:$H$22,0))),"","Method/evidence basis missing; ")&amp;IF(AND(LEN(UPPER(TRIM(CLEAN(SUBSTITUTE(I133,CHAR(160)," ")))))&gt;0,LEFT(UPPER(TRIM(I133)),10)&lt;&gt;"UNRESOLVED",ISERROR(MATCH(UPPER(TRIM(CLEAN(SUBSTITUTE(I133,CHAR(160)," ")))),Start!$H$6:$H$22,0))),"","Mapping or justified exclusion missing; ")&amp;IF(AND(LEN(UPPER(TRIM(CLEAN(SUBSTITUTE(J133,CHAR(160)," ")))))&gt;0,LEFT(UPPER(TRIM(J133)),10)&lt;&gt;"UNRESOLVED",ISERROR(MATCH(UPPER(TRIM(CLEAN(SUBSTITUTE(J133,CHAR(160)," ")))),Start!$H$6:$H$22,0))),"","Conclusion/evidence missing; ")&amp;IF(AND(LEN(UPPER(TRIM(CLEAN(SUBSTITUTE(K133,CHAR(160)," ")))))&gt;0,LEFT(UPPER(TRIM(K133)),10)&lt;&gt;"UNRESOLVED",ISERROR(MATCH(UPPER(TRIM(CLEAN(SUBSTITUTE(K133,CHAR(160)," ")))),Start!$H$6:$H$22,0))),"","Reviewer/date missing; ")&amp;"")),"Invalid status; use a listed value")</f>
        <v>Applicability unresolved; assign an owner and next action</v>
      </c>
    </row>
    <row r="134" ht="70" customHeight="1">
      <c r="A134" s="58" t="str">
        <v>PSC-1200.13</v>
      </c>
      <c r="B134" s="58" t="str">
        <v>PSC</v>
      </c>
      <c r="C134" s="61" t="str">
        <v>P01 | 1200.13</v>
      </c>
      <c r="D134" s="61"/>
      <c r="E134" s="61" t="str">
        <v>Unresolved</v>
      </c>
      <c r="F134" s="61"/>
      <c r="G134" s="61" t="inlineStr">
        <is>
          <t xml:space="preserve">18 months for 1200.6,.8,.13,.14(a),.15; other subclauses differ</t>
        </is>
      </c>
      <c r="H134" s="61" t="inlineStr">
        <is>
          <t xml:space="preserve">Candidate duty; applicability unresolved. Obtain exact required method and evidence from the controlling text. Context and definition rows explain control requirements.</t>
        </is>
      </c>
      <c r="I134" s="61" t="str">
        <v>C07</v>
      </c>
      <c r="J134" s="61"/>
      <c r="K134" s="61"/>
      <c r="L134" s="61" t="str">
        <v>Confirm entity/system coverage, obtain the current controlling instrument and map every applicable part before conclusions.</v>
      </c>
      <c r="M134" s="63" t="str">
        <f>IF(OR(EXACT(E134,"Unresolved"),EXACT(E134,"Applicable"),EXACT(E134,"Excluded with basis"),EXACT(E134,"Context only")),IF(E134="Unresolved","Applicability unresolved; assign an owner and next action",IF(LEN(IF(AND(LEN(UPPER(TRIM(CLEAN(SUBSTITUTE(C134,CHAR(160)," ")))))&gt;0,LEFT(UPPER(TRIM(C134)),10)&lt;&gt;"UNRESOLVED",ISERROR(MATCH(UPPER(TRIM(CLEAN(SUBSTITUTE(C134,CHAR(160)," ")))),Start!$H$6:$H$22,0))),"","Exact clause/version missing; ")&amp;IF(AND(LEN(UPPER(TRIM(CLEAN(SUBSTITUTE(D134,CHAR(160)," ")))))&gt;0,LEFT(UPPER(TRIM(D134)),10)&lt;&gt;"UNRESOLVED",ISERROR(MATCH(UPPER(TRIM(CLEAN(SUBSTITUTE(D134,CHAR(160)," ")))),Start!$H$6:$H$22,0))),"","Entity/system/period missing; ")&amp;IF(AND(LEN(UPPER(TRIM(CLEAN(SUBSTITUTE(F134,CHAR(160)," ")))))&gt;0,LEFT(UPPER(TRIM(F134)),10)&lt;&gt;"UNRESOLVED",ISERROR(MATCH(UPPER(TRIM(CLEAN(SUBSTITUTE(F134,CHAR(160)," ")))),Start!$H$6:$H$22,0))),"","Decision evidence/basis missing; ")&amp;IF(AND(LEN(UPPER(TRIM(CLEAN(SUBSTITUTE(G134,CHAR(160)," ")))))&gt;0,LEFT(UPPER(TRIM(G134)),10)&lt;&gt;"UNRESOLVED",ISERROR(MATCH(UPPER(TRIM(CLEAN(SUBSTITUTE(G134,CHAR(160)," ")))),Start!$H$6:$H$22,0))),"","Date/transition basis missing; ")&amp;IF(AND(LEN(UPPER(TRIM(CLEAN(SUBSTITUTE(H134,CHAR(160)," ")))))&gt;0,LEFT(UPPER(TRIM(H134)),10)&lt;&gt;"UNRESOLVED",ISERROR(MATCH(UPPER(TRIM(CLEAN(SUBSTITUTE(H134,CHAR(160)," ")))),Start!$H$6:$H$22,0))),"","Method/evidence basis missing; ")&amp;IF(AND(LEN(UPPER(TRIM(CLEAN(SUBSTITUTE(I134,CHAR(160)," ")))))&gt;0,LEFT(UPPER(TRIM(I134)),10)&lt;&gt;"UNRESOLVED",ISERROR(MATCH(UPPER(TRIM(CLEAN(SUBSTITUTE(I134,CHAR(160)," ")))),Start!$H$6:$H$22,0))),"","Mapping or justified exclusion missing; ")&amp;IF(AND(LEN(UPPER(TRIM(CLEAN(SUBSTITUTE(J134,CHAR(160)," ")))))&gt;0,LEFT(UPPER(TRIM(J134)),10)&lt;&gt;"UNRESOLVED",ISERROR(MATCH(UPPER(TRIM(CLEAN(SUBSTITUTE(J134,CHAR(160)," ")))),Start!$H$6:$H$22,0))),"","Conclusion/evidence missing; ")&amp;IF(AND(LEN(UPPER(TRIM(CLEAN(SUBSTITUTE(K134,CHAR(160)," ")))))&gt;0,LEFT(UPPER(TRIM(K134)),10)&lt;&gt;"UNRESOLVED",ISERROR(MATCH(UPPER(TRIM(CLEAN(SUBSTITUTE(K134,CHAR(160)," ")))),Start!$H$6:$H$22,0))),"","Reviewer/date missing; ")&amp;"")=0,"Documentation recorded; review required",IF(AND(LEN(UPPER(TRIM(CLEAN(SUBSTITUTE(C134,CHAR(160)," ")))))&gt;0,LEFT(UPPER(TRIM(C134)),10)&lt;&gt;"UNRESOLVED",ISERROR(MATCH(UPPER(TRIM(CLEAN(SUBSTITUTE(C134,CHAR(160)," ")))),Start!$H$6:$H$22,0))),"","Exact clause/version missing; ")&amp;IF(AND(LEN(UPPER(TRIM(CLEAN(SUBSTITUTE(D134,CHAR(160)," ")))))&gt;0,LEFT(UPPER(TRIM(D134)),10)&lt;&gt;"UNRESOLVED",ISERROR(MATCH(UPPER(TRIM(CLEAN(SUBSTITUTE(D134,CHAR(160)," ")))),Start!$H$6:$H$22,0))),"","Entity/system/period missing; ")&amp;IF(AND(LEN(UPPER(TRIM(CLEAN(SUBSTITUTE(F134,CHAR(160)," ")))))&gt;0,LEFT(UPPER(TRIM(F134)),10)&lt;&gt;"UNRESOLVED",ISERROR(MATCH(UPPER(TRIM(CLEAN(SUBSTITUTE(F134,CHAR(160)," ")))),Start!$H$6:$H$22,0))),"","Decision evidence/basis missing; ")&amp;IF(AND(LEN(UPPER(TRIM(CLEAN(SUBSTITUTE(G134,CHAR(160)," ")))))&gt;0,LEFT(UPPER(TRIM(G134)),10)&lt;&gt;"UNRESOLVED",ISERROR(MATCH(UPPER(TRIM(CLEAN(SUBSTITUTE(G134,CHAR(160)," ")))),Start!$H$6:$H$22,0))),"","Date/transition basis missing; ")&amp;IF(AND(LEN(UPPER(TRIM(CLEAN(SUBSTITUTE(H134,CHAR(160)," ")))))&gt;0,LEFT(UPPER(TRIM(H134)),10)&lt;&gt;"UNRESOLVED",ISERROR(MATCH(UPPER(TRIM(CLEAN(SUBSTITUTE(H134,CHAR(160)," ")))),Start!$H$6:$H$22,0))),"","Method/evidence basis missing; ")&amp;IF(AND(LEN(UPPER(TRIM(CLEAN(SUBSTITUTE(I134,CHAR(160)," ")))))&gt;0,LEFT(UPPER(TRIM(I134)),10)&lt;&gt;"UNRESOLVED",ISERROR(MATCH(UPPER(TRIM(CLEAN(SUBSTITUTE(I134,CHAR(160)," ")))),Start!$H$6:$H$22,0))),"","Mapping or justified exclusion missing; ")&amp;IF(AND(LEN(UPPER(TRIM(CLEAN(SUBSTITUTE(J134,CHAR(160)," ")))))&gt;0,LEFT(UPPER(TRIM(J134)),10)&lt;&gt;"UNRESOLVED",ISERROR(MATCH(UPPER(TRIM(CLEAN(SUBSTITUTE(J134,CHAR(160)," ")))),Start!$H$6:$H$22,0))),"","Conclusion/evidence missing; ")&amp;IF(AND(LEN(UPPER(TRIM(CLEAN(SUBSTITUTE(K134,CHAR(160)," ")))))&gt;0,LEFT(UPPER(TRIM(K134)),10)&lt;&gt;"UNRESOLVED",ISERROR(MATCH(UPPER(TRIM(CLEAN(SUBSTITUTE(K134,CHAR(160)," ")))),Start!$H$6:$H$22,0))),"","Reviewer/date missing; ")&amp;"")),"Invalid status; use a listed value")</f>
        <v>Applicability unresolved; assign an owner and next action</v>
      </c>
    </row>
    <row r="135" ht="70" customHeight="1">
      <c r="A135" s="56" t="str">
        <v>PSC-1200.14</v>
      </c>
      <c r="B135" s="56" t="str">
        <v>PSC</v>
      </c>
      <c r="C135" s="61" t="str">
        <v>P01 | 1200.14</v>
      </c>
      <c r="D135" s="61"/>
      <c r="E135" s="61" t="str">
        <v>Unresolved</v>
      </c>
      <c r="F135" s="61"/>
      <c r="G135" s="61" t="inlineStr">
        <is>
          <t xml:space="preserve">18 months for 1200.6,.8,.13,.14(a),.15; other subclauses differ</t>
        </is>
      </c>
      <c r="H135" s="61" t="inlineStr">
        <is>
          <t xml:space="preserve">Candidate duty; applicability unresolved. Obtain exact required method and evidence from the controlling text. Context and definition rows explain control requirements.</t>
        </is>
      </c>
      <c r="I135" s="61" t="str">
        <v>P05</v>
      </c>
      <c r="J135" s="61"/>
      <c r="K135" s="61"/>
      <c r="L135" s="61" t="str">
        <v>Confirm entity/system coverage, obtain the current controlling instrument and map every applicable part before conclusions.</v>
      </c>
      <c r="M135" s="63" t="str">
        <f>IF(OR(EXACT(E135,"Unresolved"),EXACT(E135,"Applicable"),EXACT(E135,"Excluded with basis"),EXACT(E135,"Context only")),IF(E135="Unresolved","Applicability unresolved; assign an owner and next action",IF(LEN(IF(AND(LEN(UPPER(TRIM(CLEAN(SUBSTITUTE(C135,CHAR(160)," ")))))&gt;0,LEFT(UPPER(TRIM(C135)),10)&lt;&gt;"UNRESOLVED",ISERROR(MATCH(UPPER(TRIM(CLEAN(SUBSTITUTE(C135,CHAR(160)," ")))),Start!$H$6:$H$22,0))),"","Exact clause/version missing; ")&amp;IF(AND(LEN(UPPER(TRIM(CLEAN(SUBSTITUTE(D135,CHAR(160)," ")))))&gt;0,LEFT(UPPER(TRIM(D135)),10)&lt;&gt;"UNRESOLVED",ISERROR(MATCH(UPPER(TRIM(CLEAN(SUBSTITUTE(D135,CHAR(160)," ")))),Start!$H$6:$H$22,0))),"","Entity/system/period missing; ")&amp;IF(AND(LEN(UPPER(TRIM(CLEAN(SUBSTITUTE(F135,CHAR(160)," ")))))&gt;0,LEFT(UPPER(TRIM(F135)),10)&lt;&gt;"UNRESOLVED",ISERROR(MATCH(UPPER(TRIM(CLEAN(SUBSTITUTE(F135,CHAR(160)," ")))),Start!$H$6:$H$22,0))),"","Decision evidence/basis missing; ")&amp;IF(AND(LEN(UPPER(TRIM(CLEAN(SUBSTITUTE(G135,CHAR(160)," ")))))&gt;0,LEFT(UPPER(TRIM(G135)),10)&lt;&gt;"UNRESOLVED",ISERROR(MATCH(UPPER(TRIM(CLEAN(SUBSTITUTE(G135,CHAR(160)," ")))),Start!$H$6:$H$22,0))),"","Date/transition basis missing; ")&amp;IF(AND(LEN(UPPER(TRIM(CLEAN(SUBSTITUTE(H135,CHAR(160)," ")))))&gt;0,LEFT(UPPER(TRIM(H135)),10)&lt;&gt;"UNRESOLVED",ISERROR(MATCH(UPPER(TRIM(CLEAN(SUBSTITUTE(H135,CHAR(160)," ")))),Start!$H$6:$H$22,0))),"","Method/evidence basis missing; ")&amp;IF(AND(LEN(UPPER(TRIM(CLEAN(SUBSTITUTE(I135,CHAR(160)," ")))))&gt;0,LEFT(UPPER(TRIM(I135)),10)&lt;&gt;"UNRESOLVED",ISERROR(MATCH(UPPER(TRIM(CLEAN(SUBSTITUTE(I135,CHAR(160)," ")))),Start!$H$6:$H$22,0))),"","Mapping or justified exclusion missing; ")&amp;IF(AND(LEN(UPPER(TRIM(CLEAN(SUBSTITUTE(J135,CHAR(160)," ")))))&gt;0,LEFT(UPPER(TRIM(J135)),10)&lt;&gt;"UNRESOLVED",ISERROR(MATCH(UPPER(TRIM(CLEAN(SUBSTITUTE(J135,CHAR(160)," ")))),Start!$H$6:$H$22,0))),"","Conclusion/evidence missing; ")&amp;IF(AND(LEN(UPPER(TRIM(CLEAN(SUBSTITUTE(K135,CHAR(160)," ")))))&gt;0,LEFT(UPPER(TRIM(K135)),10)&lt;&gt;"UNRESOLVED",ISERROR(MATCH(UPPER(TRIM(CLEAN(SUBSTITUTE(K135,CHAR(160)," ")))),Start!$H$6:$H$22,0))),"","Reviewer/date missing; ")&amp;"")=0,"Documentation recorded; review required",IF(AND(LEN(UPPER(TRIM(CLEAN(SUBSTITUTE(C135,CHAR(160)," ")))))&gt;0,LEFT(UPPER(TRIM(C135)),10)&lt;&gt;"UNRESOLVED",ISERROR(MATCH(UPPER(TRIM(CLEAN(SUBSTITUTE(C135,CHAR(160)," ")))),Start!$H$6:$H$22,0))),"","Exact clause/version missing; ")&amp;IF(AND(LEN(UPPER(TRIM(CLEAN(SUBSTITUTE(D135,CHAR(160)," ")))))&gt;0,LEFT(UPPER(TRIM(D135)),10)&lt;&gt;"UNRESOLVED",ISERROR(MATCH(UPPER(TRIM(CLEAN(SUBSTITUTE(D135,CHAR(160)," ")))),Start!$H$6:$H$22,0))),"","Entity/system/period missing; ")&amp;IF(AND(LEN(UPPER(TRIM(CLEAN(SUBSTITUTE(F135,CHAR(160)," ")))))&gt;0,LEFT(UPPER(TRIM(F135)),10)&lt;&gt;"UNRESOLVED",ISERROR(MATCH(UPPER(TRIM(CLEAN(SUBSTITUTE(F135,CHAR(160)," ")))),Start!$H$6:$H$22,0))),"","Decision evidence/basis missing; ")&amp;IF(AND(LEN(UPPER(TRIM(CLEAN(SUBSTITUTE(G135,CHAR(160)," ")))))&gt;0,LEFT(UPPER(TRIM(G135)),10)&lt;&gt;"UNRESOLVED",ISERROR(MATCH(UPPER(TRIM(CLEAN(SUBSTITUTE(G135,CHAR(160)," ")))),Start!$H$6:$H$22,0))),"","Date/transition basis missing; ")&amp;IF(AND(LEN(UPPER(TRIM(CLEAN(SUBSTITUTE(H135,CHAR(160)," ")))))&gt;0,LEFT(UPPER(TRIM(H135)),10)&lt;&gt;"UNRESOLVED",ISERROR(MATCH(UPPER(TRIM(CLEAN(SUBSTITUTE(H135,CHAR(160)," ")))),Start!$H$6:$H$22,0))),"","Method/evidence basis missing; ")&amp;IF(AND(LEN(UPPER(TRIM(CLEAN(SUBSTITUTE(I135,CHAR(160)," ")))))&gt;0,LEFT(UPPER(TRIM(I135)),10)&lt;&gt;"UNRESOLVED",ISERROR(MATCH(UPPER(TRIM(CLEAN(SUBSTITUTE(I135,CHAR(160)," ")))),Start!$H$6:$H$22,0))),"","Mapping or justified exclusion missing; ")&amp;IF(AND(LEN(UPPER(TRIM(CLEAN(SUBSTITUTE(J135,CHAR(160)," ")))))&gt;0,LEFT(UPPER(TRIM(J135)),10)&lt;&gt;"UNRESOLVED",ISERROR(MATCH(UPPER(TRIM(CLEAN(SUBSTITUTE(J135,CHAR(160)," ")))),Start!$H$6:$H$22,0))),"","Conclusion/evidence missing; ")&amp;IF(AND(LEN(UPPER(TRIM(CLEAN(SUBSTITUTE(K135,CHAR(160)," ")))))&gt;0,LEFT(UPPER(TRIM(K135)),10)&lt;&gt;"UNRESOLVED",ISERROR(MATCH(UPPER(TRIM(CLEAN(SUBSTITUTE(K135,CHAR(160)," ")))),Start!$H$6:$H$22,0))),"","Reviewer/date missing; ")&amp;"")),"Invalid status; use a listed value")</f>
        <v>Applicability unresolved; assign an owner and next action</v>
      </c>
    </row>
    <row r="136" ht="70" customHeight="1">
      <c r="A136" s="58" t="str">
        <v>PSC-1200.14(a)</v>
      </c>
      <c r="B136" s="58" t="str">
        <v>PSC</v>
      </c>
      <c r="C136" s="61" t="str">
        <v>P01 | 1200.14(a)</v>
      </c>
      <c r="D136" s="61"/>
      <c r="E136" s="61" t="str">
        <v>Unresolved</v>
      </c>
      <c r="F136" s="61"/>
      <c r="G136" s="61" t="inlineStr">
        <is>
          <t xml:space="preserve">18 months for 1200.6,.8,.13,.14(a),.15; other subclauses differ</t>
        </is>
      </c>
      <c r="H136" s="61" t="inlineStr">
        <is>
          <t xml:space="preserve">Candidate duty; applicability unresolved. Obtain exact required method and evidence from the controlling text. Context and definition rows explain control requirements.</t>
        </is>
      </c>
      <c r="I136" s="61" t="str">
        <v>P05</v>
      </c>
      <c r="J136" s="61"/>
      <c r="K136" s="61"/>
      <c r="L136" s="61" t="str">
        <v>Confirm entity/system coverage, obtain the current controlling instrument and map every applicable part before conclusions.</v>
      </c>
      <c r="M136" s="63" t="str">
        <f>IF(OR(EXACT(E136,"Unresolved"),EXACT(E136,"Applicable"),EXACT(E136,"Excluded with basis"),EXACT(E136,"Context only")),IF(E136="Unresolved","Applicability unresolved; assign an owner and next action",IF(LEN(IF(AND(LEN(UPPER(TRIM(CLEAN(SUBSTITUTE(C136,CHAR(160)," ")))))&gt;0,LEFT(UPPER(TRIM(C136)),10)&lt;&gt;"UNRESOLVED",ISERROR(MATCH(UPPER(TRIM(CLEAN(SUBSTITUTE(C136,CHAR(160)," ")))),Start!$H$6:$H$22,0))),"","Exact clause/version missing; ")&amp;IF(AND(LEN(UPPER(TRIM(CLEAN(SUBSTITUTE(D136,CHAR(160)," ")))))&gt;0,LEFT(UPPER(TRIM(D136)),10)&lt;&gt;"UNRESOLVED",ISERROR(MATCH(UPPER(TRIM(CLEAN(SUBSTITUTE(D136,CHAR(160)," ")))),Start!$H$6:$H$22,0))),"","Entity/system/period missing; ")&amp;IF(AND(LEN(UPPER(TRIM(CLEAN(SUBSTITUTE(F136,CHAR(160)," ")))))&gt;0,LEFT(UPPER(TRIM(F136)),10)&lt;&gt;"UNRESOLVED",ISERROR(MATCH(UPPER(TRIM(CLEAN(SUBSTITUTE(F136,CHAR(160)," ")))),Start!$H$6:$H$22,0))),"","Decision evidence/basis missing; ")&amp;IF(AND(LEN(UPPER(TRIM(CLEAN(SUBSTITUTE(G136,CHAR(160)," ")))))&gt;0,LEFT(UPPER(TRIM(G136)),10)&lt;&gt;"UNRESOLVED",ISERROR(MATCH(UPPER(TRIM(CLEAN(SUBSTITUTE(G136,CHAR(160)," ")))),Start!$H$6:$H$22,0))),"","Date/transition basis missing; ")&amp;IF(AND(LEN(UPPER(TRIM(CLEAN(SUBSTITUTE(H136,CHAR(160)," ")))))&gt;0,LEFT(UPPER(TRIM(H136)),10)&lt;&gt;"UNRESOLVED",ISERROR(MATCH(UPPER(TRIM(CLEAN(SUBSTITUTE(H136,CHAR(160)," ")))),Start!$H$6:$H$22,0))),"","Method/evidence basis missing; ")&amp;IF(AND(LEN(UPPER(TRIM(CLEAN(SUBSTITUTE(I136,CHAR(160)," ")))))&gt;0,LEFT(UPPER(TRIM(I136)),10)&lt;&gt;"UNRESOLVED",ISERROR(MATCH(UPPER(TRIM(CLEAN(SUBSTITUTE(I136,CHAR(160)," ")))),Start!$H$6:$H$22,0))),"","Mapping or justified exclusion missing; ")&amp;IF(AND(LEN(UPPER(TRIM(CLEAN(SUBSTITUTE(J136,CHAR(160)," ")))))&gt;0,LEFT(UPPER(TRIM(J136)),10)&lt;&gt;"UNRESOLVED",ISERROR(MATCH(UPPER(TRIM(CLEAN(SUBSTITUTE(J136,CHAR(160)," ")))),Start!$H$6:$H$22,0))),"","Conclusion/evidence missing; ")&amp;IF(AND(LEN(UPPER(TRIM(CLEAN(SUBSTITUTE(K136,CHAR(160)," ")))))&gt;0,LEFT(UPPER(TRIM(K136)),10)&lt;&gt;"UNRESOLVED",ISERROR(MATCH(UPPER(TRIM(CLEAN(SUBSTITUTE(K136,CHAR(160)," ")))),Start!$H$6:$H$22,0))),"","Reviewer/date missing; ")&amp;"")=0,"Documentation recorded; review required",IF(AND(LEN(UPPER(TRIM(CLEAN(SUBSTITUTE(C136,CHAR(160)," ")))))&gt;0,LEFT(UPPER(TRIM(C136)),10)&lt;&gt;"UNRESOLVED",ISERROR(MATCH(UPPER(TRIM(CLEAN(SUBSTITUTE(C136,CHAR(160)," ")))),Start!$H$6:$H$22,0))),"","Exact clause/version missing; ")&amp;IF(AND(LEN(UPPER(TRIM(CLEAN(SUBSTITUTE(D136,CHAR(160)," ")))))&gt;0,LEFT(UPPER(TRIM(D136)),10)&lt;&gt;"UNRESOLVED",ISERROR(MATCH(UPPER(TRIM(CLEAN(SUBSTITUTE(D136,CHAR(160)," ")))),Start!$H$6:$H$22,0))),"","Entity/system/period missing; ")&amp;IF(AND(LEN(UPPER(TRIM(CLEAN(SUBSTITUTE(F136,CHAR(160)," ")))))&gt;0,LEFT(UPPER(TRIM(F136)),10)&lt;&gt;"UNRESOLVED",ISERROR(MATCH(UPPER(TRIM(CLEAN(SUBSTITUTE(F136,CHAR(160)," ")))),Start!$H$6:$H$22,0))),"","Decision evidence/basis missing; ")&amp;IF(AND(LEN(UPPER(TRIM(CLEAN(SUBSTITUTE(G136,CHAR(160)," ")))))&gt;0,LEFT(UPPER(TRIM(G136)),10)&lt;&gt;"UNRESOLVED",ISERROR(MATCH(UPPER(TRIM(CLEAN(SUBSTITUTE(G136,CHAR(160)," ")))),Start!$H$6:$H$22,0))),"","Date/transition basis missing; ")&amp;IF(AND(LEN(UPPER(TRIM(CLEAN(SUBSTITUTE(H136,CHAR(160)," ")))))&gt;0,LEFT(UPPER(TRIM(H136)),10)&lt;&gt;"UNRESOLVED",ISERROR(MATCH(UPPER(TRIM(CLEAN(SUBSTITUTE(H136,CHAR(160)," ")))),Start!$H$6:$H$22,0))),"","Method/evidence basis missing; ")&amp;IF(AND(LEN(UPPER(TRIM(CLEAN(SUBSTITUTE(I136,CHAR(160)," ")))))&gt;0,LEFT(UPPER(TRIM(I136)),10)&lt;&gt;"UNRESOLVED",ISERROR(MATCH(UPPER(TRIM(CLEAN(SUBSTITUTE(I136,CHAR(160)," ")))),Start!$H$6:$H$22,0))),"","Mapping or justified exclusion missing; ")&amp;IF(AND(LEN(UPPER(TRIM(CLEAN(SUBSTITUTE(J136,CHAR(160)," ")))))&gt;0,LEFT(UPPER(TRIM(J136)),10)&lt;&gt;"UNRESOLVED",ISERROR(MATCH(UPPER(TRIM(CLEAN(SUBSTITUTE(J136,CHAR(160)," ")))),Start!$H$6:$H$22,0))),"","Conclusion/evidence missing; ")&amp;IF(AND(LEN(UPPER(TRIM(CLEAN(SUBSTITUTE(K136,CHAR(160)," ")))))&gt;0,LEFT(UPPER(TRIM(K136)),10)&lt;&gt;"UNRESOLVED",ISERROR(MATCH(UPPER(TRIM(CLEAN(SUBSTITUTE(K136,CHAR(160)," ")))),Start!$H$6:$H$22,0))),"","Reviewer/date missing; ")&amp;"")),"Invalid status; use a listed value")</f>
        <v>Applicability unresolved; assign an owner and next action</v>
      </c>
    </row>
    <row r="137" ht="70" customHeight="1">
      <c r="A137" s="56" t="str">
        <v>PSC-1200.14(b)</v>
      </c>
      <c r="B137" s="56" t="str">
        <v>PSC</v>
      </c>
      <c r="C137" s="61" t="str">
        <v>P01 | 1200.14(b)</v>
      </c>
      <c r="D137" s="61"/>
      <c r="E137" s="61" t="str">
        <v>Unresolved</v>
      </c>
      <c r="F137" s="61"/>
      <c r="G137" s="61" t="inlineStr">
        <is>
          <t xml:space="preserve">18 months for 1200.6,.8,.13,.14(a),.15; other subclauses differ</t>
        </is>
      </c>
      <c r="H137" s="61" t="inlineStr">
        <is>
          <t xml:space="preserve">Candidate duty; applicability unresolved. Obtain exact required method and evidence from the controlling text. Context and definition rows explain control requirements.</t>
        </is>
      </c>
      <c r="I137" s="61" t="str">
        <v>P05</v>
      </c>
      <c r="J137" s="61"/>
      <c r="K137" s="61"/>
      <c r="L137" s="61" t="str">
        <v>Confirm entity/system coverage, obtain the current controlling instrument and map every applicable part before conclusions.</v>
      </c>
      <c r="M137" s="63" t="str">
        <f>IF(OR(EXACT(E137,"Unresolved"),EXACT(E137,"Applicable"),EXACT(E137,"Excluded with basis"),EXACT(E137,"Context only")),IF(E137="Unresolved","Applicability unresolved; assign an owner and next action",IF(LEN(IF(AND(LEN(UPPER(TRIM(CLEAN(SUBSTITUTE(C137,CHAR(160)," ")))))&gt;0,LEFT(UPPER(TRIM(C137)),10)&lt;&gt;"UNRESOLVED",ISERROR(MATCH(UPPER(TRIM(CLEAN(SUBSTITUTE(C137,CHAR(160)," ")))),Start!$H$6:$H$22,0))),"","Exact clause/version missing; ")&amp;IF(AND(LEN(UPPER(TRIM(CLEAN(SUBSTITUTE(D137,CHAR(160)," ")))))&gt;0,LEFT(UPPER(TRIM(D137)),10)&lt;&gt;"UNRESOLVED",ISERROR(MATCH(UPPER(TRIM(CLEAN(SUBSTITUTE(D137,CHAR(160)," ")))),Start!$H$6:$H$22,0))),"","Entity/system/period missing; ")&amp;IF(AND(LEN(UPPER(TRIM(CLEAN(SUBSTITUTE(F137,CHAR(160)," ")))))&gt;0,LEFT(UPPER(TRIM(F137)),10)&lt;&gt;"UNRESOLVED",ISERROR(MATCH(UPPER(TRIM(CLEAN(SUBSTITUTE(F137,CHAR(160)," ")))),Start!$H$6:$H$22,0))),"","Decision evidence/basis missing; ")&amp;IF(AND(LEN(UPPER(TRIM(CLEAN(SUBSTITUTE(G137,CHAR(160)," ")))))&gt;0,LEFT(UPPER(TRIM(G137)),10)&lt;&gt;"UNRESOLVED",ISERROR(MATCH(UPPER(TRIM(CLEAN(SUBSTITUTE(G137,CHAR(160)," ")))),Start!$H$6:$H$22,0))),"","Date/transition basis missing; ")&amp;IF(AND(LEN(UPPER(TRIM(CLEAN(SUBSTITUTE(H137,CHAR(160)," ")))))&gt;0,LEFT(UPPER(TRIM(H137)),10)&lt;&gt;"UNRESOLVED",ISERROR(MATCH(UPPER(TRIM(CLEAN(SUBSTITUTE(H137,CHAR(160)," ")))),Start!$H$6:$H$22,0))),"","Method/evidence basis missing; ")&amp;IF(AND(LEN(UPPER(TRIM(CLEAN(SUBSTITUTE(I137,CHAR(160)," ")))))&gt;0,LEFT(UPPER(TRIM(I137)),10)&lt;&gt;"UNRESOLVED",ISERROR(MATCH(UPPER(TRIM(CLEAN(SUBSTITUTE(I137,CHAR(160)," ")))),Start!$H$6:$H$22,0))),"","Mapping or justified exclusion missing; ")&amp;IF(AND(LEN(UPPER(TRIM(CLEAN(SUBSTITUTE(J137,CHAR(160)," ")))))&gt;0,LEFT(UPPER(TRIM(J137)),10)&lt;&gt;"UNRESOLVED",ISERROR(MATCH(UPPER(TRIM(CLEAN(SUBSTITUTE(J137,CHAR(160)," ")))),Start!$H$6:$H$22,0))),"","Conclusion/evidence missing; ")&amp;IF(AND(LEN(UPPER(TRIM(CLEAN(SUBSTITUTE(K137,CHAR(160)," ")))))&gt;0,LEFT(UPPER(TRIM(K137)),10)&lt;&gt;"UNRESOLVED",ISERROR(MATCH(UPPER(TRIM(CLEAN(SUBSTITUTE(K137,CHAR(160)," ")))),Start!$H$6:$H$22,0))),"","Reviewer/date missing; ")&amp;"")=0,"Documentation recorded; review required",IF(AND(LEN(UPPER(TRIM(CLEAN(SUBSTITUTE(C137,CHAR(160)," ")))))&gt;0,LEFT(UPPER(TRIM(C137)),10)&lt;&gt;"UNRESOLVED",ISERROR(MATCH(UPPER(TRIM(CLEAN(SUBSTITUTE(C137,CHAR(160)," ")))),Start!$H$6:$H$22,0))),"","Exact clause/version missing; ")&amp;IF(AND(LEN(UPPER(TRIM(CLEAN(SUBSTITUTE(D137,CHAR(160)," ")))))&gt;0,LEFT(UPPER(TRIM(D137)),10)&lt;&gt;"UNRESOLVED",ISERROR(MATCH(UPPER(TRIM(CLEAN(SUBSTITUTE(D137,CHAR(160)," ")))),Start!$H$6:$H$22,0))),"","Entity/system/period missing; ")&amp;IF(AND(LEN(UPPER(TRIM(CLEAN(SUBSTITUTE(F137,CHAR(160)," ")))))&gt;0,LEFT(UPPER(TRIM(F137)),10)&lt;&gt;"UNRESOLVED",ISERROR(MATCH(UPPER(TRIM(CLEAN(SUBSTITUTE(F137,CHAR(160)," ")))),Start!$H$6:$H$22,0))),"","Decision evidence/basis missing; ")&amp;IF(AND(LEN(UPPER(TRIM(CLEAN(SUBSTITUTE(G137,CHAR(160)," ")))))&gt;0,LEFT(UPPER(TRIM(G137)),10)&lt;&gt;"UNRESOLVED",ISERROR(MATCH(UPPER(TRIM(CLEAN(SUBSTITUTE(G137,CHAR(160)," ")))),Start!$H$6:$H$22,0))),"","Date/transition basis missing; ")&amp;IF(AND(LEN(UPPER(TRIM(CLEAN(SUBSTITUTE(H137,CHAR(160)," ")))))&gt;0,LEFT(UPPER(TRIM(H137)),10)&lt;&gt;"UNRESOLVED",ISERROR(MATCH(UPPER(TRIM(CLEAN(SUBSTITUTE(H137,CHAR(160)," ")))),Start!$H$6:$H$22,0))),"","Method/evidence basis missing; ")&amp;IF(AND(LEN(UPPER(TRIM(CLEAN(SUBSTITUTE(I137,CHAR(160)," ")))))&gt;0,LEFT(UPPER(TRIM(I137)),10)&lt;&gt;"UNRESOLVED",ISERROR(MATCH(UPPER(TRIM(CLEAN(SUBSTITUTE(I137,CHAR(160)," ")))),Start!$H$6:$H$22,0))),"","Mapping or justified exclusion missing; ")&amp;IF(AND(LEN(UPPER(TRIM(CLEAN(SUBSTITUTE(J137,CHAR(160)," ")))))&gt;0,LEFT(UPPER(TRIM(J137)),10)&lt;&gt;"UNRESOLVED",ISERROR(MATCH(UPPER(TRIM(CLEAN(SUBSTITUTE(J137,CHAR(160)," ")))),Start!$H$6:$H$22,0))),"","Conclusion/evidence missing; ")&amp;IF(AND(LEN(UPPER(TRIM(CLEAN(SUBSTITUTE(K137,CHAR(160)," ")))))&gt;0,LEFT(UPPER(TRIM(K137)),10)&lt;&gt;"UNRESOLVED",ISERROR(MATCH(UPPER(TRIM(CLEAN(SUBSTITUTE(K137,CHAR(160)," ")))),Start!$H$6:$H$22,0))),"","Reviewer/date missing; ")&amp;"")),"Invalid status; use a listed value")</f>
        <v>Applicability unresolved; assign an owner and next action</v>
      </c>
    </row>
    <row r="138" ht="70" customHeight="1">
      <c r="A138" s="58" t="str">
        <v>PSC-1200.15</v>
      </c>
      <c r="B138" s="58" t="str">
        <v>PSC</v>
      </c>
      <c r="C138" s="61" t="str">
        <v>P01 | 1200.15</v>
      </c>
      <c r="D138" s="61"/>
      <c r="E138" s="61" t="str">
        <v>Unresolved</v>
      </c>
      <c r="F138" s="61"/>
      <c r="G138" s="61" t="inlineStr">
        <is>
          <t xml:space="preserve">18 months for 1200.6,.8,.13,.14(a),.15; other subclauses differ</t>
        </is>
      </c>
      <c r="H138" s="61" t="inlineStr">
        <is>
          <t xml:space="preserve">Section heading/context. Obtain exact required method and evidence from the controlling text. Context and definition rows explain control requirements.</t>
        </is>
      </c>
      <c r="I138" s="61" t="str">
        <v>P16</v>
      </c>
      <c r="J138" s="61"/>
      <c r="K138" s="61"/>
      <c r="L138" s="61" t="str">
        <v>Confirm entity/system coverage, obtain the current controlling instrument and map every applicable part before conclusions.</v>
      </c>
      <c r="M138" s="63" t="str">
        <f>IF(OR(EXACT(E138,"Unresolved"),EXACT(E138,"Applicable"),EXACT(E138,"Excluded with basis"),EXACT(E138,"Context only")),IF(E138="Unresolved","Applicability unresolved; assign an owner and next action",IF(LEN(IF(AND(LEN(UPPER(TRIM(CLEAN(SUBSTITUTE(C138,CHAR(160)," ")))))&gt;0,LEFT(UPPER(TRIM(C138)),10)&lt;&gt;"UNRESOLVED",ISERROR(MATCH(UPPER(TRIM(CLEAN(SUBSTITUTE(C138,CHAR(160)," ")))),Start!$H$6:$H$22,0))),"","Exact clause/version missing; ")&amp;IF(AND(LEN(UPPER(TRIM(CLEAN(SUBSTITUTE(D138,CHAR(160)," ")))))&gt;0,LEFT(UPPER(TRIM(D138)),10)&lt;&gt;"UNRESOLVED",ISERROR(MATCH(UPPER(TRIM(CLEAN(SUBSTITUTE(D138,CHAR(160)," ")))),Start!$H$6:$H$22,0))),"","Entity/system/period missing; ")&amp;IF(AND(LEN(UPPER(TRIM(CLEAN(SUBSTITUTE(F138,CHAR(160)," ")))))&gt;0,LEFT(UPPER(TRIM(F138)),10)&lt;&gt;"UNRESOLVED",ISERROR(MATCH(UPPER(TRIM(CLEAN(SUBSTITUTE(F138,CHAR(160)," ")))),Start!$H$6:$H$22,0))),"","Decision evidence/basis missing; ")&amp;IF(AND(LEN(UPPER(TRIM(CLEAN(SUBSTITUTE(G138,CHAR(160)," ")))))&gt;0,LEFT(UPPER(TRIM(G138)),10)&lt;&gt;"UNRESOLVED",ISERROR(MATCH(UPPER(TRIM(CLEAN(SUBSTITUTE(G138,CHAR(160)," ")))),Start!$H$6:$H$22,0))),"","Date/transition basis missing; ")&amp;IF(AND(LEN(UPPER(TRIM(CLEAN(SUBSTITUTE(H138,CHAR(160)," ")))))&gt;0,LEFT(UPPER(TRIM(H138)),10)&lt;&gt;"UNRESOLVED",ISERROR(MATCH(UPPER(TRIM(CLEAN(SUBSTITUTE(H138,CHAR(160)," ")))),Start!$H$6:$H$22,0))),"","Method/evidence basis missing; ")&amp;IF(AND(LEN(UPPER(TRIM(CLEAN(SUBSTITUTE(I138,CHAR(160)," ")))))&gt;0,LEFT(UPPER(TRIM(I138)),10)&lt;&gt;"UNRESOLVED",ISERROR(MATCH(UPPER(TRIM(CLEAN(SUBSTITUTE(I138,CHAR(160)," ")))),Start!$H$6:$H$22,0))),"","Mapping or justified exclusion missing; ")&amp;IF(AND(LEN(UPPER(TRIM(CLEAN(SUBSTITUTE(J138,CHAR(160)," ")))))&gt;0,LEFT(UPPER(TRIM(J138)),10)&lt;&gt;"UNRESOLVED",ISERROR(MATCH(UPPER(TRIM(CLEAN(SUBSTITUTE(J138,CHAR(160)," ")))),Start!$H$6:$H$22,0))),"","Conclusion/evidence missing; ")&amp;IF(AND(LEN(UPPER(TRIM(CLEAN(SUBSTITUTE(K138,CHAR(160)," ")))))&gt;0,LEFT(UPPER(TRIM(K138)),10)&lt;&gt;"UNRESOLVED",ISERROR(MATCH(UPPER(TRIM(CLEAN(SUBSTITUTE(K138,CHAR(160)," ")))),Start!$H$6:$H$22,0))),"","Reviewer/date missing; ")&amp;"")=0,"Documentation recorded; review required",IF(AND(LEN(UPPER(TRIM(CLEAN(SUBSTITUTE(C138,CHAR(160)," ")))))&gt;0,LEFT(UPPER(TRIM(C138)),10)&lt;&gt;"UNRESOLVED",ISERROR(MATCH(UPPER(TRIM(CLEAN(SUBSTITUTE(C138,CHAR(160)," ")))),Start!$H$6:$H$22,0))),"","Exact clause/version missing; ")&amp;IF(AND(LEN(UPPER(TRIM(CLEAN(SUBSTITUTE(D138,CHAR(160)," ")))))&gt;0,LEFT(UPPER(TRIM(D138)),10)&lt;&gt;"UNRESOLVED",ISERROR(MATCH(UPPER(TRIM(CLEAN(SUBSTITUTE(D138,CHAR(160)," ")))),Start!$H$6:$H$22,0))),"","Entity/system/period missing; ")&amp;IF(AND(LEN(UPPER(TRIM(CLEAN(SUBSTITUTE(F138,CHAR(160)," ")))))&gt;0,LEFT(UPPER(TRIM(F138)),10)&lt;&gt;"UNRESOLVED",ISERROR(MATCH(UPPER(TRIM(CLEAN(SUBSTITUTE(F138,CHAR(160)," ")))),Start!$H$6:$H$22,0))),"","Decision evidence/basis missing; ")&amp;IF(AND(LEN(UPPER(TRIM(CLEAN(SUBSTITUTE(G138,CHAR(160)," ")))))&gt;0,LEFT(UPPER(TRIM(G138)),10)&lt;&gt;"UNRESOLVED",ISERROR(MATCH(UPPER(TRIM(CLEAN(SUBSTITUTE(G138,CHAR(160)," ")))),Start!$H$6:$H$22,0))),"","Date/transition basis missing; ")&amp;IF(AND(LEN(UPPER(TRIM(CLEAN(SUBSTITUTE(H138,CHAR(160)," ")))))&gt;0,LEFT(UPPER(TRIM(H138)),10)&lt;&gt;"UNRESOLVED",ISERROR(MATCH(UPPER(TRIM(CLEAN(SUBSTITUTE(H138,CHAR(160)," ")))),Start!$H$6:$H$22,0))),"","Method/evidence basis missing; ")&amp;IF(AND(LEN(UPPER(TRIM(CLEAN(SUBSTITUTE(I138,CHAR(160)," ")))))&gt;0,LEFT(UPPER(TRIM(I138)),10)&lt;&gt;"UNRESOLVED",ISERROR(MATCH(UPPER(TRIM(CLEAN(SUBSTITUTE(I138,CHAR(160)," ")))),Start!$H$6:$H$22,0))),"","Mapping or justified exclusion missing; ")&amp;IF(AND(LEN(UPPER(TRIM(CLEAN(SUBSTITUTE(J138,CHAR(160)," ")))))&gt;0,LEFT(UPPER(TRIM(J138)),10)&lt;&gt;"UNRESOLVED",ISERROR(MATCH(UPPER(TRIM(CLEAN(SUBSTITUTE(J138,CHAR(160)," ")))),Start!$H$6:$H$22,0))),"","Conclusion/evidence missing; ")&amp;IF(AND(LEN(UPPER(TRIM(CLEAN(SUBSTITUTE(K138,CHAR(160)," ")))))&gt;0,LEFT(UPPER(TRIM(K138)),10)&lt;&gt;"UNRESOLVED",ISERROR(MATCH(UPPER(TRIM(CLEAN(SUBSTITUTE(K138,CHAR(160)," ")))),Start!$H$6:$H$22,0))),"","Reviewer/date missing; ")&amp;"")),"Invalid status; use a listed value")</f>
        <v>Applicability unresolved; assign an owner and next action</v>
      </c>
    </row>
    <row r="139" ht="70" customHeight="1">
      <c r="A139" s="56" t="str">
        <v>PSC-1200.15(a)</v>
      </c>
      <c r="B139" s="56" t="str">
        <v>PSC</v>
      </c>
      <c r="C139" s="61" t="str">
        <v>P01 | 1200.15(a)</v>
      </c>
      <c r="D139" s="61"/>
      <c r="E139" s="61" t="str">
        <v>Unresolved</v>
      </c>
      <c r="F139" s="61"/>
      <c r="G139" s="61" t="inlineStr">
        <is>
          <t xml:space="preserve">18 months for 1200.6,.8,.13,.14(a),.15; other subclauses differ</t>
        </is>
      </c>
      <c r="H139" s="61" t="inlineStr">
        <is>
          <t xml:space="preserve">Candidate duty; applicability unresolved. Obtain exact required method and evidence from the controlling text. Context and definition rows explain control requirements.</t>
        </is>
      </c>
      <c r="I139" s="61" t="str">
        <v>P16</v>
      </c>
      <c r="J139" s="61"/>
      <c r="K139" s="61"/>
      <c r="L139" s="61" t="str">
        <v>Confirm entity/system coverage, obtain the current controlling instrument and map every applicable part before conclusions.</v>
      </c>
      <c r="M139" s="63" t="str">
        <f>IF(OR(EXACT(E139,"Unresolved"),EXACT(E139,"Applicable"),EXACT(E139,"Excluded with basis"),EXACT(E139,"Context only")),IF(E139="Unresolved","Applicability unresolved; assign an owner and next action",IF(LEN(IF(AND(LEN(UPPER(TRIM(CLEAN(SUBSTITUTE(C139,CHAR(160)," ")))))&gt;0,LEFT(UPPER(TRIM(C139)),10)&lt;&gt;"UNRESOLVED",ISERROR(MATCH(UPPER(TRIM(CLEAN(SUBSTITUTE(C139,CHAR(160)," ")))),Start!$H$6:$H$22,0))),"","Exact clause/version missing; ")&amp;IF(AND(LEN(UPPER(TRIM(CLEAN(SUBSTITUTE(D139,CHAR(160)," ")))))&gt;0,LEFT(UPPER(TRIM(D139)),10)&lt;&gt;"UNRESOLVED",ISERROR(MATCH(UPPER(TRIM(CLEAN(SUBSTITUTE(D139,CHAR(160)," ")))),Start!$H$6:$H$22,0))),"","Entity/system/period missing; ")&amp;IF(AND(LEN(UPPER(TRIM(CLEAN(SUBSTITUTE(F139,CHAR(160)," ")))))&gt;0,LEFT(UPPER(TRIM(F139)),10)&lt;&gt;"UNRESOLVED",ISERROR(MATCH(UPPER(TRIM(CLEAN(SUBSTITUTE(F139,CHAR(160)," ")))),Start!$H$6:$H$22,0))),"","Decision evidence/basis missing; ")&amp;IF(AND(LEN(UPPER(TRIM(CLEAN(SUBSTITUTE(G139,CHAR(160)," ")))))&gt;0,LEFT(UPPER(TRIM(G139)),10)&lt;&gt;"UNRESOLVED",ISERROR(MATCH(UPPER(TRIM(CLEAN(SUBSTITUTE(G139,CHAR(160)," ")))),Start!$H$6:$H$22,0))),"","Date/transition basis missing; ")&amp;IF(AND(LEN(UPPER(TRIM(CLEAN(SUBSTITUTE(H139,CHAR(160)," ")))))&gt;0,LEFT(UPPER(TRIM(H139)),10)&lt;&gt;"UNRESOLVED",ISERROR(MATCH(UPPER(TRIM(CLEAN(SUBSTITUTE(H139,CHAR(160)," ")))),Start!$H$6:$H$22,0))),"","Method/evidence basis missing; ")&amp;IF(AND(LEN(UPPER(TRIM(CLEAN(SUBSTITUTE(I139,CHAR(160)," ")))))&gt;0,LEFT(UPPER(TRIM(I139)),10)&lt;&gt;"UNRESOLVED",ISERROR(MATCH(UPPER(TRIM(CLEAN(SUBSTITUTE(I139,CHAR(160)," ")))),Start!$H$6:$H$22,0))),"","Mapping or justified exclusion missing; ")&amp;IF(AND(LEN(UPPER(TRIM(CLEAN(SUBSTITUTE(J139,CHAR(160)," ")))))&gt;0,LEFT(UPPER(TRIM(J139)),10)&lt;&gt;"UNRESOLVED",ISERROR(MATCH(UPPER(TRIM(CLEAN(SUBSTITUTE(J139,CHAR(160)," ")))),Start!$H$6:$H$22,0))),"","Conclusion/evidence missing; ")&amp;IF(AND(LEN(UPPER(TRIM(CLEAN(SUBSTITUTE(K139,CHAR(160)," ")))))&gt;0,LEFT(UPPER(TRIM(K139)),10)&lt;&gt;"UNRESOLVED",ISERROR(MATCH(UPPER(TRIM(CLEAN(SUBSTITUTE(K139,CHAR(160)," ")))),Start!$H$6:$H$22,0))),"","Reviewer/date missing; ")&amp;"")=0,"Documentation recorded; review required",IF(AND(LEN(UPPER(TRIM(CLEAN(SUBSTITUTE(C139,CHAR(160)," ")))))&gt;0,LEFT(UPPER(TRIM(C139)),10)&lt;&gt;"UNRESOLVED",ISERROR(MATCH(UPPER(TRIM(CLEAN(SUBSTITUTE(C139,CHAR(160)," ")))),Start!$H$6:$H$22,0))),"","Exact clause/version missing; ")&amp;IF(AND(LEN(UPPER(TRIM(CLEAN(SUBSTITUTE(D139,CHAR(160)," ")))))&gt;0,LEFT(UPPER(TRIM(D139)),10)&lt;&gt;"UNRESOLVED",ISERROR(MATCH(UPPER(TRIM(CLEAN(SUBSTITUTE(D139,CHAR(160)," ")))),Start!$H$6:$H$22,0))),"","Entity/system/period missing; ")&amp;IF(AND(LEN(UPPER(TRIM(CLEAN(SUBSTITUTE(F139,CHAR(160)," ")))))&gt;0,LEFT(UPPER(TRIM(F139)),10)&lt;&gt;"UNRESOLVED",ISERROR(MATCH(UPPER(TRIM(CLEAN(SUBSTITUTE(F139,CHAR(160)," ")))),Start!$H$6:$H$22,0))),"","Decision evidence/basis missing; ")&amp;IF(AND(LEN(UPPER(TRIM(CLEAN(SUBSTITUTE(G139,CHAR(160)," ")))))&gt;0,LEFT(UPPER(TRIM(G139)),10)&lt;&gt;"UNRESOLVED",ISERROR(MATCH(UPPER(TRIM(CLEAN(SUBSTITUTE(G139,CHAR(160)," ")))),Start!$H$6:$H$22,0))),"","Date/transition basis missing; ")&amp;IF(AND(LEN(UPPER(TRIM(CLEAN(SUBSTITUTE(H139,CHAR(160)," ")))))&gt;0,LEFT(UPPER(TRIM(H139)),10)&lt;&gt;"UNRESOLVED",ISERROR(MATCH(UPPER(TRIM(CLEAN(SUBSTITUTE(H139,CHAR(160)," ")))),Start!$H$6:$H$22,0))),"","Method/evidence basis missing; ")&amp;IF(AND(LEN(UPPER(TRIM(CLEAN(SUBSTITUTE(I139,CHAR(160)," ")))))&gt;0,LEFT(UPPER(TRIM(I139)),10)&lt;&gt;"UNRESOLVED",ISERROR(MATCH(UPPER(TRIM(CLEAN(SUBSTITUTE(I139,CHAR(160)," ")))),Start!$H$6:$H$22,0))),"","Mapping or justified exclusion missing; ")&amp;IF(AND(LEN(UPPER(TRIM(CLEAN(SUBSTITUTE(J139,CHAR(160)," ")))))&gt;0,LEFT(UPPER(TRIM(J139)),10)&lt;&gt;"UNRESOLVED",ISERROR(MATCH(UPPER(TRIM(CLEAN(SUBSTITUTE(J139,CHAR(160)," ")))),Start!$H$6:$H$22,0))),"","Conclusion/evidence missing; ")&amp;IF(AND(LEN(UPPER(TRIM(CLEAN(SUBSTITUTE(K139,CHAR(160)," ")))))&gt;0,LEFT(UPPER(TRIM(K139)),10)&lt;&gt;"UNRESOLVED",ISERROR(MATCH(UPPER(TRIM(CLEAN(SUBSTITUTE(K139,CHAR(160)," ")))),Start!$H$6:$H$22,0))),"","Reviewer/date missing; ")&amp;"")),"Invalid status; use a listed value")</f>
        <v>Applicability unresolved; assign an owner and next action</v>
      </c>
    </row>
    <row r="140" ht="70" customHeight="1">
      <c r="A140" s="58" t="str">
        <v>PSC-1200.15(a)(1)</v>
      </c>
      <c r="B140" s="58" t="str">
        <v>PSC</v>
      </c>
      <c r="C140" s="61" t="str">
        <v>P01 | 1200.15(a)(1)</v>
      </c>
      <c r="D140" s="61"/>
      <c r="E140" s="61" t="str">
        <v>Unresolved</v>
      </c>
      <c r="F140" s="61"/>
      <c r="G140" s="61" t="inlineStr">
        <is>
          <t xml:space="preserve">18 months for 1200.6,.8,.13,.14(a),.15; other subclauses differ</t>
        </is>
      </c>
      <c r="H140" s="61" t="inlineStr">
        <is>
          <t xml:space="preserve">Candidate duty; applicability unresolved. Obtain exact required method and evidence from the controlling text. Context and definition rows explain control requirements.</t>
        </is>
      </c>
      <c r="I140" s="61" t="str">
        <v>P16</v>
      </c>
      <c r="J140" s="61"/>
      <c r="K140" s="61"/>
      <c r="L140" s="61" t="str">
        <v>Confirm entity/system coverage, obtain the current controlling instrument and map every applicable part before conclusions.</v>
      </c>
      <c r="M140" s="63" t="str">
        <f>IF(OR(EXACT(E140,"Unresolved"),EXACT(E140,"Applicable"),EXACT(E140,"Excluded with basis"),EXACT(E140,"Context only")),IF(E140="Unresolved","Applicability unresolved; assign an owner and next action",IF(LEN(IF(AND(LEN(UPPER(TRIM(CLEAN(SUBSTITUTE(C140,CHAR(160)," ")))))&gt;0,LEFT(UPPER(TRIM(C140)),10)&lt;&gt;"UNRESOLVED",ISERROR(MATCH(UPPER(TRIM(CLEAN(SUBSTITUTE(C140,CHAR(160)," ")))),Start!$H$6:$H$22,0))),"","Exact clause/version missing; ")&amp;IF(AND(LEN(UPPER(TRIM(CLEAN(SUBSTITUTE(D140,CHAR(160)," ")))))&gt;0,LEFT(UPPER(TRIM(D140)),10)&lt;&gt;"UNRESOLVED",ISERROR(MATCH(UPPER(TRIM(CLEAN(SUBSTITUTE(D140,CHAR(160)," ")))),Start!$H$6:$H$22,0))),"","Entity/system/period missing; ")&amp;IF(AND(LEN(UPPER(TRIM(CLEAN(SUBSTITUTE(F140,CHAR(160)," ")))))&gt;0,LEFT(UPPER(TRIM(F140)),10)&lt;&gt;"UNRESOLVED",ISERROR(MATCH(UPPER(TRIM(CLEAN(SUBSTITUTE(F140,CHAR(160)," ")))),Start!$H$6:$H$22,0))),"","Decision evidence/basis missing; ")&amp;IF(AND(LEN(UPPER(TRIM(CLEAN(SUBSTITUTE(G140,CHAR(160)," ")))))&gt;0,LEFT(UPPER(TRIM(G140)),10)&lt;&gt;"UNRESOLVED",ISERROR(MATCH(UPPER(TRIM(CLEAN(SUBSTITUTE(G140,CHAR(160)," ")))),Start!$H$6:$H$22,0))),"","Date/transition basis missing; ")&amp;IF(AND(LEN(UPPER(TRIM(CLEAN(SUBSTITUTE(H140,CHAR(160)," ")))))&gt;0,LEFT(UPPER(TRIM(H140)),10)&lt;&gt;"UNRESOLVED",ISERROR(MATCH(UPPER(TRIM(CLEAN(SUBSTITUTE(H140,CHAR(160)," ")))),Start!$H$6:$H$22,0))),"","Method/evidence basis missing; ")&amp;IF(AND(LEN(UPPER(TRIM(CLEAN(SUBSTITUTE(I140,CHAR(160)," ")))))&gt;0,LEFT(UPPER(TRIM(I140)),10)&lt;&gt;"UNRESOLVED",ISERROR(MATCH(UPPER(TRIM(CLEAN(SUBSTITUTE(I140,CHAR(160)," ")))),Start!$H$6:$H$22,0))),"","Mapping or justified exclusion missing; ")&amp;IF(AND(LEN(UPPER(TRIM(CLEAN(SUBSTITUTE(J140,CHAR(160)," ")))))&gt;0,LEFT(UPPER(TRIM(J140)),10)&lt;&gt;"UNRESOLVED",ISERROR(MATCH(UPPER(TRIM(CLEAN(SUBSTITUTE(J140,CHAR(160)," ")))),Start!$H$6:$H$22,0))),"","Conclusion/evidence missing; ")&amp;IF(AND(LEN(UPPER(TRIM(CLEAN(SUBSTITUTE(K140,CHAR(160)," ")))))&gt;0,LEFT(UPPER(TRIM(K140)),10)&lt;&gt;"UNRESOLVED",ISERROR(MATCH(UPPER(TRIM(CLEAN(SUBSTITUTE(K140,CHAR(160)," ")))),Start!$H$6:$H$22,0))),"","Reviewer/date missing; ")&amp;"")=0,"Documentation recorded; review required",IF(AND(LEN(UPPER(TRIM(CLEAN(SUBSTITUTE(C140,CHAR(160)," ")))))&gt;0,LEFT(UPPER(TRIM(C140)),10)&lt;&gt;"UNRESOLVED",ISERROR(MATCH(UPPER(TRIM(CLEAN(SUBSTITUTE(C140,CHAR(160)," ")))),Start!$H$6:$H$22,0))),"","Exact clause/version missing; ")&amp;IF(AND(LEN(UPPER(TRIM(CLEAN(SUBSTITUTE(D140,CHAR(160)," ")))))&gt;0,LEFT(UPPER(TRIM(D140)),10)&lt;&gt;"UNRESOLVED",ISERROR(MATCH(UPPER(TRIM(CLEAN(SUBSTITUTE(D140,CHAR(160)," ")))),Start!$H$6:$H$22,0))),"","Entity/system/period missing; ")&amp;IF(AND(LEN(UPPER(TRIM(CLEAN(SUBSTITUTE(F140,CHAR(160)," ")))))&gt;0,LEFT(UPPER(TRIM(F140)),10)&lt;&gt;"UNRESOLVED",ISERROR(MATCH(UPPER(TRIM(CLEAN(SUBSTITUTE(F140,CHAR(160)," ")))),Start!$H$6:$H$22,0))),"","Decision evidence/basis missing; ")&amp;IF(AND(LEN(UPPER(TRIM(CLEAN(SUBSTITUTE(G140,CHAR(160)," ")))))&gt;0,LEFT(UPPER(TRIM(G140)),10)&lt;&gt;"UNRESOLVED",ISERROR(MATCH(UPPER(TRIM(CLEAN(SUBSTITUTE(G140,CHAR(160)," ")))),Start!$H$6:$H$22,0))),"","Date/transition basis missing; ")&amp;IF(AND(LEN(UPPER(TRIM(CLEAN(SUBSTITUTE(H140,CHAR(160)," ")))))&gt;0,LEFT(UPPER(TRIM(H140)),10)&lt;&gt;"UNRESOLVED",ISERROR(MATCH(UPPER(TRIM(CLEAN(SUBSTITUTE(H140,CHAR(160)," ")))),Start!$H$6:$H$22,0))),"","Method/evidence basis missing; ")&amp;IF(AND(LEN(UPPER(TRIM(CLEAN(SUBSTITUTE(I140,CHAR(160)," ")))))&gt;0,LEFT(UPPER(TRIM(I140)),10)&lt;&gt;"UNRESOLVED",ISERROR(MATCH(UPPER(TRIM(CLEAN(SUBSTITUTE(I140,CHAR(160)," ")))),Start!$H$6:$H$22,0))),"","Mapping or justified exclusion missing; ")&amp;IF(AND(LEN(UPPER(TRIM(CLEAN(SUBSTITUTE(J140,CHAR(160)," ")))))&gt;0,LEFT(UPPER(TRIM(J140)),10)&lt;&gt;"UNRESOLVED",ISERROR(MATCH(UPPER(TRIM(CLEAN(SUBSTITUTE(J140,CHAR(160)," ")))),Start!$H$6:$H$22,0))),"","Conclusion/evidence missing; ")&amp;IF(AND(LEN(UPPER(TRIM(CLEAN(SUBSTITUTE(K140,CHAR(160)," ")))))&gt;0,LEFT(UPPER(TRIM(K140)),10)&lt;&gt;"UNRESOLVED",ISERROR(MATCH(UPPER(TRIM(CLEAN(SUBSTITUTE(K140,CHAR(160)," ")))),Start!$H$6:$H$22,0))),"","Reviewer/date missing; ")&amp;"")),"Invalid status; use a listed value")</f>
        <v>Applicability unresolved; assign an owner and next action</v>
      </c>
    </row>
    <row r="141" ht="70" customHeight="1">
      <c r="A141" s="56" t="str">
        <v>PSC-1200.15(a)(2)</v>
      </c>
      <c r="B141" s="56" t="str">
        <v>PSC</v>
      </c>
      <c r="C141" s="61" t="str">
        <v>P01 | 1200.15(a)(2)</v>
      </c>
      <c r="D141" s="61"/>
      <c r="E141" s="61" t="str">
        <v>Unresolved</v>
      </c>
      <c r="F141" s="61"/>
      <c r="G141" s="61" t="inlineStr">
        <is>
          <t xml:space="preserve">18 months for 1200.6,.8,.13,.14(a),.15; other subclauses differ</t>
        </is>
      </c>
      <c r="H141" s="61" t="inlineStr">
        <is>
          <t xml:space="preserve">Candidate duty; applicability unresolved. Obtain exact required method and evidence from the controlling text. Context and definition rows explain control requirements.</t>
        </is>
      </c>
      <c r="I141" s="61" t="str">
        <v>P16</v>
      </c>
      <c r="J141" s="61"/>
      <c r="K141" s="61"/>
      <c r="L141" s="61" t="str">
        <v>Confirm entity/system coverage, obtain the current controlling instrument and map every applicable part before conclusions.</v>
      </c>
      <c r="M141" s="63" t="str">
        <f>IF(OR(EXACT(E141,"Unresolved"),EXACT(E141,"Applicable"),EXACT(E141,"Excluded with basis"),EXACT(E141,"Context only")),IF(E141="Unresolved","Applicability unresolved; assign an owner and next action",IF(LEN(IF(AND(LEN(UPPER(TRIM(CLEAN(SUBSTITUTE(C141,CHAR(160)," ")))))&gt;0,LEFT(UPPER(TRIM(C141)),10)&lt;&gt;"UNRESOLVED",ISERROR(MATCH(UPPER(TRIM(CLEAN(SUBSTITUTE(C141,CHAR(160)," ")))),Start!$H$6:$H$22,0))),"","Exact clause/version missing; ")&amp;IF(AND(LEN(UPPER(TRIM(CLEAN(SUBSTITUTE(D141,CHAR(160)," ")))))&gt;0,LEFT(UPPER(TRIM(D141)),10)&lt;&gt;"UNRESOLVED",ISERROR(MATCH(UPPER(TRIM(CLEAN(SUBSTITUTE(D141,CHAR(160)," ")))),Start!$H$6:$H$22,0))),"","Entity/system/period missing; ")&amp;IF(AND(LEN(UPPER(TRIM(CLEAN(SUBSTITUTE(F141,CHAR(160)," ")))))&gt;0,LEFT(UPPER(TRIM(F141)),10)&lt;&gt;"UNRESOLVED",ISERROR(MATCH(UPPER(TRIM(CLEAN(SUBSTITUTE(F141,CHAR(160)," ")))),Start!$H$6:$H$22,0))),"","Decision evidence/basis missing; ")&amp;IF(AND(LEN(UPPER(TRIM(CLEAN(SUBSTITUTE(G141,CHAR(160)," ")))))&gt;0,LEFT(UPPER(TRIM(G141)),10)&lt;&gt;"UNRESOLVED",ISERROR(MATCH(UPPER(TRIM(CLEAN(SUBSTITUTE(G141,CHAR(160)," ")))),Start!$H$6:$H$22,0))),"","Date/transition basis missing; ")&amp;IF(AND(LEN(UPPER(TRIM(CLEAN(SUBSTITUTE(H141,CHAR(160)," ")))))&gt;0,LEFT(UPPER(TRIM(H141)),10)&lt;&gt;"UNRESOLVED",ISERROR(MATCH(UPPER(TRIM(CLEAN(SUBSTITUTE(H141,CHAR(160)," ")))),Start!$H$6:$H$22,0))),"","Method/evidence basis missing; ")&amp;IF(AND(LEN(UPPER(TRIM(CLEAN(SUBSTITUTE(I141,CHAR(160)," ")))))&gt;0,LEFT(UPPER(TRIM(I141)),10)&lt;&gt;"UNRESOLVED",ISERROR(MATCH(UPPER(TRIM(CLEAN(SUBSTITUTE(I141,CHAR(160)," ")))),Start!$H$6:$H$22,0))),"","Mapping or justified exclusion missing; ")&amp;IF(AND(LEN(UPPER(TRIM(CLEAN(SUBSTITUTE(J141,CHAR(160)," ")))))&gt;0,LEFT(UPPER(TRIM(J141)),10)&lt;&gt;"UNRESOLVED",ISERROR(MATCH(UPPER(TRIM(CLEAN(SUBSTITUTE(J141,CHAR(160)," ")))),Start!$H$6:$H$22,0))),"","Conclusion/evidence missing; ")&amp;IF(AND(LEN(UPPER(TRIM(CLEAN(SUBSTITUTE(K141,CHAR(160)," ")))))&gt;0,LEFT(UPPER(TRIM(K141)),10)&lt;&gt;"UNRESOLVED",ISERROR(MATCH(UPPER(TRIM(CLEAN(SUBSTITUTE(K141,CHAR(160)," ")))),Start!$H$6:$H$22,0))),"","Reviewer/date missing; ")&amp;"")=0,"Documentation recorded; review required",IF(AND(LEN(UPPER(TRIM(CLEAN(SUBSTITUTE(C141,CHAR(160)," ")))))&gt;0,LEFT(UPPER(TRIM(C141)),10)&lt;&gt;"UNRESOLVED",ISERROR(MATCH(UPPER(TRIM(CLEAN(SUBSTITUTE(C141,CHAR(160)," ")))),Start!$H$6:$H$22,0))),"","Exact clause/version missing; ")&amp;IF(AND(LEN(UPPER(TRIM(CLEAN(SUBSTITUTE(D141,CHAR(160)," ")))))&gt;0,LEFT(UPPER(TRIM(D141)),10)&lt;&gt;"UNRESOLVED",ISERROR(MATCH(UPPER(TRIM(CLEAN(SUBSTITUTE(D141,CHAR(160)," ")))),Start!$H$6:$H$22,0))),"","Entity/system/period missing; ")&amp;IF(AND(LEN(UPPER(TRIM(CLEAN(SUBSTITUTE(F141,CHAR(160)," ")))))&gt;0,LEFT(UPPER(TRIM(F141)),10)&lt;&gt;"UNRESOLVED",ISERROR(MATCH(UPPER(TRIM(CLEAN(SUBSTITUTE(F141,CHAR(160)," ")))),Start!$H$6:$H$22,0))),"","Decision evidence/basis missing; ")&amp;IF(AND(LEN(UPPER(TRIM(CLEAN(SUBSTITUTE(G141,CHAR(160)," ")))))&gt;0,LEFT(UPPER(TRIM(G141)),10)&lt;&gt;"UNRESOLVED",ISERROR(MATCH(UPPER(TRIM(CLEAN(SUBSTITUTE(G141,CHAR(160)," ")))),Start!$H$6:$H$22,0))),"","Date/transition basis missing; ")&amp;IF(AND(LEN(UPPER(TRIM(CLEAN(SUBSTITUTE(H141,CHAR(160)," ")))))&gt;0,LEFT(UPPER(TRIM(H141)),10)&lt;&gt;"UNRESOLVED",ISERROR(MATCH(UPPER(TRIM(CLEAN(SUBSTITUTE(H141,CHAR(160)," ")))),Start!$H$6:$H$22,0))),"","Method/evidence basis missing; ")&amp;IF(AND(LEN(UPPER(TRIM(CLEAN(SUBSTITUTE(I141,CHAR(160)," ")))))&gt;0,LEFT(UPPER(TRIM(I141)),10)&lt;&gt;"UNRESOLVED",ISERROR(MATCH(UPPER(TRIM(CLEAN(SUBSTITUTE(I141,CHAR(160)," ")))),Start!$H$6:$H$22,0))),"","Mapping or justified exclusion missing; ")&amp;IF(AND(LEN(UPPER(TRIM(CLEAN(SUBSTITUTE(J141,CHAR(160)," ")))))&gt;0,LEFT(UPPER(TRIM(J141)),10)&lt;&gt;"UNRESOLVED",ISERROR(MATCH(UPPER(TRIM(CLEAN(SUBSTITUTE(J141,CHAR(160)," ")))),Start!$H$6:$H$22,0))),"","Conclusion/evidence missing; ")&amp;IF(AND(LEN(UPPER(TRIM(CLEAN(SUBSTITUTE(K141,CHAR(160)," ")))))&gt;0,LEFT(UPPER(TRIM(K141)),10)&lt;&gt;"UNRESOLVED",ISERROR(MATCH(UPPER(TRIM(CLEAN(SUBSTITUTE(K141,CHAR(160)," ")))),Start!$H$6:$H$22,0))),"","Reviewer/date missing; ")&amp;"")),"Invalid status; use a listed value")</f>
        <v>Applicability unresolved; assign an owner and next action</v>
      </c>
    </row>
    <row r="142" ht="70" customHeight="1">
      <c r="A142" s="58" t="str">
        <v>PSC-1200.15(b)</v>
      </c>
      <c r="B142" s="58" t="str">
        <v>PSC</v>
      </c>
      <c r="C142" s="61" t="str">
        <v>P01 | 1200.15(b)</v>
      </c>
      <c r="D142" s="61"/>
      <c r="E142" s="61" t="str">
        <v>Unresolved</v>
      </c>
      <c r="F142" s="61"/>
      <c r="G142" s="61" t="inlineStr">
        <is>
          <t xml:space="preserve">18 months for 1200.6,.8,.13,.14(a),.15; other subclauses differ</t>
        </is>
      </c>
      <c r="H142" s="61" t="inlineStr">
        <is>
          <t xml:space="preserve">Candidate duty; applicability unresolved. Obtain exact required method and evidence from the controlling text. Context and definition rows explain control requirements.</t>
        </is>
      </c>
      <c r="I142" s="61" t="str">
        <v>P16</v>
      </c>
      <c r="J142" s="61"/>
      <c r="K142" s="61"/>
      <c r="L142" s="61" t="str">
        <v>Confirm entity/system coverage, obtain the current controlling instrument and map every applicable part before conclusions.</v>
      </c>
      <c r="M142" s="63" t="str">
        <f>IF(OR(EXACT(E142,"Unresolved"),EXACT(E142,"Applicable"),EXACT(E142,"Excluded with basis"),EXACT(E142,"Context only")),IF(E142="Unresolved","Applicability unresolved; assign an owner and next action",IF(LEN(IF(AND(LEN(UPPER(TRIM(CLEAN(SUBSTITUTE(C142,CHAR(160)," ")))))&gt;0,LEFT(UPPER(TRIM(C142)),10)&lt;&gt;"UNRESOLVED",ISERROR(MATCH(UPPER(TRIM(CLEAN(SUBSTITUTE(C142,CHAR(160)," ")))),Start!$H$6:$H$22,0))),"","Exact clause/version missing; ")&amp;IF(AND(LEN(UPPER(TRIM(CLEAN(SUBSTITUTE(D142,CHAR(160)," ")))))&gt;0,LEFT(UPPER(TRIM(D142)),10)&lt;&gt;"UNRESOLVED",ISERROR(MATCH(UPPER(TRIM(CLEAN(SUBSTITUTE(D142,CHAR(160)," ")))),Start!$H$6:$H$22,0))),"","Entity/system/period missing; ")&amp;IF(AND(LEN(UPPER(TRIM(CLEAN(SUBSTITUTE(F142,CHAR(160)," ")))))&gt;0,LEFT(UPPER(TRIM(F142)),10)&lt;&gt;"UNRESOLVED",ISERROR(MATCH(UPPER(TRIM(CLEAN(SUBSTITUTE(F142,CHAR(160)," ")))),Start!$H$6:$H$22,0))),"","Decision evidence/basis missing; ")&amp;IF(AND(LEN(UPPER(TRIM(CLEAN(SUBSTITUTE(G142,CHAR(160)," ")))))&gt;0,LEFT(UPPER(TRIM(G142)),10)&lt;&gt;"UNRESOLVED",ISERROR(MATCH(UPPER(TRIM(CLEAN(SUBSTITUTE(G142,CHAR(160)," ")))),Start!$H$6:$H$22,0))),"","Date/transition basis missing; ")&amp;IF(AND(LEN(UPPER(TRIM(CLEAN(SUBSTITUTE(H142,CHAR(160)," ")))))&gt;0,LEFT(UPPER(TRIM(H142)),10)&lt;&gt;"UNRESOLVED",ISERROR(MATCH(UPPER(TRIM(CLEAN(SUBSTITUTE(H142,CHAR(160)," ")))),Start!$H$6:$H$22,0))),"","Method/evidence basis missing; ")&amp;IF(AND(LEN(UPPER(TRIM(CLEAN(SUBSTITUTE(I142,CHAR(160)," ")))))&gt;0,LEFT(UPPER(TRIM(I142)),10)&lt;&gt;"UNRESOLVED",ISERROR(MATCH(UPPER(TRIM(CLEAN(SUBSTITUTE(I142,CHAR(160)," ")))),Start!$H$6:$H$22,0))),"","Mapping or justified exclusion missing; ")&amp;IF(AND(LEN(UPPER(TRIM(CLEAN(SUBSTITUTE(J142,CHAR(160)," ")))))&gt;0,LEFT(UPPER(TRIM(J142)),10)&lt;&gt;"UNRESOLVED",ISERROR(MATCH(UPPER(TRIM(CLEAN(SUBSTITUTE(J142,CHAR(160)," ")))),Start!$H$6:$H$22,0))),"","Conclusion/evidence missing; ")&amp;IF(AND(LEN(UPPER(TRIM(CLEAN(SUBSTITUTE(K142,CHAR(160)," ")))))&gt;0,LEFT(UPPER(TRIM(K142)),10)&lt;&gt;"UNRESOLVED",ISERROR(MATCH(UPPER(TRIM(CLEAN(SUBSTITUTE(K142,CHAR(160)," ")))),Start!$H$6:$H$22,0))),"","Reviewer/date missing; ")&amp;"")=0,"Documentation recorded; review required",IF(AND(LEN(UPPER(TRIM(CLEAN(SUBSTITUTE(C142,CHAR(160)," ")))))&gt;0,LEFT(UPPER(TRIM(C142)),10)&lt;&gt;"UNRESOLVED",ISERROR(MATCH(UPPER(TRIM(CLEAN(SUBSTITUTE(C142,CHAR(160)," ")))),Start!$H$6:$H$22,0))),"","Exact clause/version missing; ")&amp;IF(AND(LEN(UPPER(TRIM(CLEAN(SUBSTITUTE(D142,CHAR(160)," ")))))&gt;0,LEFT(UPPER(TRIM(D142)),10)&lt;&gt;"UNRESOLVED",ISERROR(MATCH(UPPER(TRIM(CLEAN(SUBSTITUTE(D142,CHAR(160)," ")))),Start!$H$6:$H$22,0))),"","Entity/system/period missing; ")&amp;IF(AND(LEN(UPPER(TRIM(CLEAN(SUBSTITUTE(F142,CHAR(160)," ")))))&gt;0,LEFT(UPPER(TRIM(F142)),10)&lt;&gt;"UNRESOLVED",ISERROR(MATCH(UPPER(TRIM(CLEAN(SUBSTITUTE(F142,CHAR(160)," ")))),Start!$H$6:$H$22,0))),"","Decision evidence/basis missing; ")&amp;IF(AND(LEN(UPPER(TRIM(CLEAN(SUBSTITUTE(G142,CHAR(160)," ")))))&gt;0,LEFT(UPPER(TRIM(G142)),10)&lt;&gt;"UNRESOLVED",ISERROR(MATCH(UPPER(TRIM(CLEAN(SUBSTITUTE(G142,CHAR(160)," ")))),Start!$H$6:$H$22,0))),"","Date/transition basis missing; ")&amp;IF(AND(LEN(UPPER(TRIM(CLEAN(SUBSTITUTE(H142,CHAR(160)," ")))))&gt;0,LEFT(UPPER(TRIM(H142)),10)&lt;&gt;"UNRESOLVED",ISERROR(MATCH(UPPER(TRIM(CLEAN(SUBSTITUTE(H142,CHAR(160)," ")))),Start!$H$6:$H$22,0))),"","Method/evidence basis missing; ")&amp;IF(AND(LEN(UPPER(TRIM(CLEAN(SUBSTITUTE(I142,CHAR(160)," ")))))&gt;0,LEFT(UPPER(TRIM(I142)),10)&lt;&gt;"UNRESOLVED",ISERROR(MATCH(UPPER(TRIM(CLEAN(SUBSTITUTE(I142,CHAR(160)," ")))),Start!$H$6:$H$22,0))),"","Mapping or justified exclusion missing; ")&amp;IF(AND(LEN(UPPER(TRIM(CLEAN(SUBSTITUTE(J142,CHAR(160)," ")))))&gt;0,LEFT(UPPER(TRIM(J142)),10)&lt;&gt;"UNRESOLVED",ISERROR(MATCH(UPPER(TRIM(CLEAN(SUBSTITUTE(J142,CHAR(160)," ")))),Start!$H$6:$H$22,0))),"","Conclusion/evidence missing; ")&amp;IF(AND(LEN(UPPER(TRIM(CLEAN(SUBSTITUTE(K142,CHAR(160)," ")))))&gt;0,LEFT(UPPER(TRIM(K142)),10)&lt;&gt;"UNRESOLVED",ISERROR(MATCH(UPPER(TRIM(CLEAN(SUBSTITUTE(K142,CHAR(160)," ")))),Start!$H$6:$H$22,0))),"","Reviewer/date missing; ")&amp;"")),"Invalid status; use a listed value")</f>
        <v>Applicability unresolved; assign an owner and next action</v>
      </c>
    </row>
    <row r="143" ht="70" customHeight="1">
      <c r="A143" s="56" t="str">
        <v>PSC-1200.16</v>
      </c>
      <c r="B143" s="56" t="str">
        <v>PSC</v>
      </c>
      <c r="C143" s="61" t="str">
        <v>P01 | 1200.16</v>
      </c>
      <c r="D143" s="61"/>
      <c r="E143" s="61" t="str">
        <v>Unresolved</v>
      </c>
      <c r="F143" s="61"/>
      <c r="G143" s="61" t="inlineStr">
        <is>
          <t xml:space="preserve">General 180 day transition; verify exact provision and Q01/Q10</t>
        </is>
      </c>
      <c r="H143" s="61" t="inlineStr">
        <is>
          <t xml:space="preserve">Section heading/context. Obtain exact required method and evidence from the controlling text. Context and definition rows explain control requirements.</t>
        </is>
      </c>
      <c r="I143" s="61" t="str">
        <v>P08,P10</v>
      </c>
      <c r="J143" s="61"/>
      <c r="K143" s="61"/>
      <c r="L143" s="61" t="str">
        <v>Confirm entity/system coverage, obtain the current controlling instrument and map every applicable part before conclusions.</v>
      </c>
      <c r="M143" s="63" t="str">
        <f>IF(OR(EXACT(E143,"Unresolved"),EXACT(E143,"Applicable"),EXACT(E143,"Excluded with basis"),EXACT(E143,"Context only")),IF(E143="Unresolved","Applicability unresolved; assign an owner and next action",IF(LEN(IF(AND(LEN(UPPER(TRIM(CLEAN(SUBSTITUTE(C143,CHAR(160)," ")))))&gt;0,LEFT(UPPER(TRIM(C143)),10)&lt;&gt;"UNRESOLVED",ISERROR(MATCH(UPPER(TRIM(CLEAN(SUBSTITUTE(C143,CHAR(160)," ")))),Start!$H$6:$H$22,0))),"","Exact clause/version missing; ")&amp;IF(AND(LEN(UPPER(TRIM(CLEAN(SUBSTITUTE(D143,CHAR(160)," ")))))&gt;0,LEFT(UPPER(TRIM(D143)),10)&lt;&gt;"UNRESOLVED",ISERROR(MATCH(UPPER(TRIM(CLEAN(SUBSTITUTE(D143,CHAR(160)," ")))),Start!$H$6:$H$22,0))),"","Entity/system/period missing; ")&amp;IF(AND(LEN(UPPER(TRIM(CLEAN(SUBSTITUTE(F143,CHAR(160)," ")))))&gt;0,LEFT(UPPER(TRIM(F143)),10)&lt;&gt;"UNRESOLVED",ISERROR(MATCH(UPPER(TRIM(CLEAN(SUBSTITUTE(F143,CHAR(160)," ")))),Start!$H$6:$H$22,0))),"","Decision evidence/basis missing; ")&amp;IF(AND(LEN(UPPER(TRIM(CLEAN(SUBSTITUTE(G143,CHAR(160)," ")))))&gt;0,LEFT(UPPER(TRIM(G143)),10)&lt;&gt;"UNRESOLVED",ISERROR(MATCH(UPPER(TRIM(CLEAN(SUBSTITUTE(G143,CHAR(160)," ")))),Start!$H$6:$H$22,0))),"","Date/transition basis missing; ")&amp;IF(AND(LEN(UPPER(TRIM(CLEAN(SUBSTITUTE(H143,CHAR(160)," ")))))&gt;0,LEFT(UPPER(TRIM(H143)),10)&lt;&gt;"UNRESOLVED",ISERROR(MATCH(UPPER(TRIM(CLEAN(SUBSTITUTE(H143,CHAR(160)," ")))),Start!$H$6:$H$22,0))),"","Method/evidence basis missing; ")&amp;IF(AND(LEN(UPPER(TRIM(CLEAN(SUBSTITUTE(I143,CHAR(160)," ")))))&gt;0,LEFT(UPPER(TRIM(I143)),10)&lt;&gt;"UNRESOLVED",ISERROR(MATCH(UPPER(TRIM(CLEAN(SUBSTITUTE(I143,CHAR(160)," ")))),Start!$H$6:$H$22,0))),"","Mapping or justified exclusion missing; ")&amp;IF(AND(LEN(UPPER(TRIM(CLEAN(SUBSTITUTE(J143,CHAR(160)," ")))))&gt;0,LEFT(UPPER(TRIM(J143)),10)&lt;&gt;"UNRESOLVED",ISERROR(MATCH(UPPER(TRIM(CLEAN(SUBSTITUTE(J143,CHAR(160)," ")))),Start!$H$6:$H$22,0))),"","Conclusion/evidence missing; ")&amp;IF(AND(LEN(UPPER(TRIM(CLEAN(SUBSTITUTE(K143,CHAR(160)," ")))))&gt;0,LEFT(UPPER(TRIM(K143)),10)&lt;&gt;"UNRESOLVED",ISERROR(MATCH(UPPER(TRIM(CLEAN(SUBSTITUTE(K143,CHAR(160)," ")))),Start!$H$6:$H$22,0))),"","Reviewer/date missing; ")&amp;"")=0,"Documentation recorded; review required",IF(AND(LEN(UPPER(TRIM(CLEAN(SUBSTITUTE(C143,CHAR(160)," ")))))&gt;0,LEFT(UPPER(TRIM(C143)),10)&lt;&gt;"UNRESOLVED",ISERROR(MATCH(UPPER(TRIM(CLEAN(SUBSTITUTE(C143,CHAR(160)," ")))),Start!$H$6:$H$22,0))),"","Exact clause/version missing; ")&amp;IF(AND(LEN(UPPER(TRIM(CLEAN(SUBSTITUTE(D143,CHAR(160)," ")))))&gt;0,LEFT(UPPER(TRIM(D143)),10)&lt;&gt;"UNRESOLVED",ISERROR(MATCH(UPPER(TRIM(CLEAN(SUBSTITUTE(D143,CHAR(160)," ")))),Start!$H$6:$H$22,0))),"","Entity/system/period missing; ")&amp;IF(AND(LEN(UPPER(TRIM(CLEAN(SUBSTITUTE(F143,CHAR(160)," ")))))&gt;0,LEFT(UPPER(TRIM(F143)),10)&lt;&gt;"UNRESOLVED",ISERROR(MATCH(UPPER(TRIM(CLEAN(SUBSTITUTE(F143,CHAR(160)," ")))),Start!$H$6:$H$22,0))),"","Decision evidence/basis missing; ")&amp;IF(AND(LEN(UPPER(TRIM(CLEAN(SUBSTITUTE(G143,CHAR(160)," ")))))&gt;0,LEFT(UPPER(TRIM(G143)),10)&lt;&gt;"UNRESOLVED",ISERROR(MATCH(UPPER(TRIM(CLEAN(SUBSTITUTE(G143,CHAR(160)," ")))),Start!$H$6:$H$22,0))),"","Date/transition basis missing; ")&amp;IF(AND(LEN(UPPER(TRIM(CLEAN(SUBSTITUTE(H143,CHAR(160)," ")))))&gt;0,LEFT(UPPER(TRIM(H143)),10)&lt;&gt;"UNRESOLVED",ISERROR(MATCH(UPPER(TRIM(CLEAN(SUBSTITUTE(H143,CHAR(160)," ")))),Start!$H$6:$H$22,0))),"","Method/evidence basis missing; ")&amp;IF(AND(LEN(UPPER(TRIM(CLEAN(SUBSTITUTE(I143,CHAR(160)," ")))))&gt;0,LEFT(UPPER(TRIM(I143)),10)&lt;&gt;"UNRESOLVED",ISERROR(MATCH(UPPER(TRIM(CLEAN(SUBSTITUTE(I143,CHAR(160)," ")))),Start!$H$6:$H$22,0))),"","Mapping or justified exclusion missing; ")&amp;IF(AND(LEN(UPPER(TRIM(CLEAN(SUBSTITUTE(J143,CHAR(160)," ")))))&gt;0,LEFT(UPPER(TRIM(J143)),10)&lt;&gt;"UNRESOLVED",ISERROR(MATCH(UPPER(TRIM(CLEAN(SUBSTITUTE(J143,CHAR(160)," ")))),Start!$H$6:$H$22,0))),"","Conclusion/evidence missing; ")&amp;IF(AND(LEN(UPPER(TRIM(CLEAN(SUBSTITUTE(K143,CHAR(160)," ")))))&gt;0,LEFT(UPPER(TRIM(K143)),10)&lt;&gt;"UNRESOLVED",ISERROR(MATCH(UPPER(TRIM(CLEAN(SUBSTITUTE(K143,CHAR(160)," ")))),Start!$H$6:$H$22,0))),"","Reviewer/date missing; ")&amp;"")),"Invalid status; use a listed value")</f>
        <v>Applicability unresolved; assign an owner and next action</v>
      </c>
    </row>
    <row r="144" ht="70" customHeight="1">
      <c r="A144" s="58" t="str">
        <v>PSC-1200.16(a)</v>
      </c>
      <c r="B144" s="58" t="str">
        <v>PSC</v>
      </c>
      <c r="C144" s="61" t="str">
        <v>P01 | 1200.16(a)</v>
      </c>
      <c r="D144" s="61"/>
      <c r="E144" s="61" t="str">
        <v>Unresolved</v>
      </c>
      <c r="F144" s="61"/>
      <c r="G144" s="61" t="inlineStr">
        <is>
          <t xml:space="preserve">General 180 day transition; verify exact provision and Q01/Q10</t>
        </is>
      </c>
      <c r="H144" s="61" t="inlineStr">
        <is>
          <t xml:space="preserve">Candidate duty; applicability unresolved. Obtain exact required method and evidence from the controlling text. Context and definition rows explain control requirements.</t>
        </is>
      </c>
      <c r="I144" s="61" t="str">
        <v>P08,P10</v>
      </c>
      <c r="J144" s="61"/>
      <c r="K144" s="61"/>
      <c r="L144" s="61" t="str">
        <v>Confirm entity/system coverage, obtain the current controlling instrument and map every applicable part before conclusions.</v>
      </c>
      <c r="M144" s="63" t="str">
        <f>IF(OR(EXACT(E144,"Unresolved"),EXACT(E144,"Applicable"),EXACT(E144,"Excluded with basis"),EXACT(E144,"Context only")),IF(E144="Unresolved","Applicability unresolved; assign an owner and next action",IF(LEN(IF(AND(LEN(UPPER(TRIM(CLEAN(SUBSTITUTE(C144,CHAR(160)," ")))))&gt;0,LEFT(UPPER(TRIM(C144)),10)&lt;&gt;"UNRESOLVED",ISERROR(MATCH(UPPER(TRIM(CLEAN(SUBSTITUTE(C144,CHAR(160)," ")))),Start!$H$6:$H$22,0))),"","Exact clause/version missing; ")&amp;IF(AND(LEN(UPPER(TRIM(CLEAN(SUBSTITUTE(D144,CHAR(160)," ")))))&gt;0,LEFT(UPPER(TRIM(D144)),10)&lt;&gt;"UNRESOLVED",ISERROR(MATCH(UPPER(TRIM(CLEAN(SUBSTITUTE(D144,CHAR(160)," ")))),Start!$H$6:$H$22,0))),"","Entity/system/period missing; ")&amp;IF(AND(LEN(UPPER(TRIM(CLEAN(SUBSTITUTE(F144,CHAR(160)," ")))))&gt;0,LEFT(UPPER(TRIM(F144)),10)&lt;&gt;"UNRESOLVED",ISERROR(MATCH(UPPER(TRIM(CLEAN(SUBSTITUTE(F144,CHAR(160)," ")))),Start!$H$6:$H$22,0))),"","Decision evidence/basis missing; ")&amp;IF(AND(LEN(UPPER(TRIM(CLEAN(SUBSTITUTE(G144,CHAR(160)," ")))))&gt;0,LEFT(UPPER(TRIM(G144)),10)&lt;&gt;"UNRESOLVED",ISERROR(MATCH(UPPER(TRIM(CLEAN(SUBSTITUTE(G144,CHAR(160)," ")))),Start!$H$6:$H$22,0))),"","Date/transition basis missing; ")&amp;IF(AND(LEN(UPPER(TRIM(CLEAN(SUBSTITUTE(H144,CHAR(160)," ")))))&gt;0,LEFT(UPPER(TRIM(H144)),10)&lt;&gt;"UNRESOLVED",ISERROR(MATCH(UPPER(TRIM(CLEAN(SUBSTITUTE(H144,CHAR(160)," ")))),Start!$H$6:$H$22,0))),"","Method/evidence basis missing; ")&amp;IF(AND(LEN(UPPER(TRIM(CLEAN(SUBSTITUTE(I144,CHAR(160)," ")))))&gt;0,LEFT(UPPER(TRIM(I144)),10)&lt;&gt;"UNRESOLVED",ISERROR(MATCH(UPPER(TRIM(CLEAN(SUBSTITUTE(I144,CHAR(160)," ")))),Start!$H$6:$H$22,0))),"","Mapping or justified exclusion missing; ")&amp;IF(AND(LEN(UPPER(TRIM(CLEAN(SUBSTITUTE(J144,CHAR(160)," ")))))&gt;0,LEFT(UPPER(TRIM(J144)),10)&lt;&gt;"UNRESOLVED",ISERROR(MATCH(UPPER(TRIM(CLEAN(SUBSTITUTE(J144,CHAR(160)," ")))),Start!$H$6:$H$22,0))),"","Conclusion/evidence missing; ")&amp;IF(AND(LEN(UPPER(TRIM(CLEAN(SUBSTITUTE(K144,CHAR(160)," ")))))&gt;0,LEFT(UPPER(TRIM(K144)),10)&lt;&gt;"UNRESOLVED",ISERROR(MATCH(UPPER(TRIM(CLEAN(SUBSTITUTE(K144,CHAR(160)," ")))),Start!$H$6:$H$22,0))),"","Reviewer/date missing; ")&amp;"")=0,"Documentation recorded; review required",IF(AND(LEN(UPPER(TRIM(CLEAN(SUBSTITUTE(C144,CHAR(160)," ")))))&gt;0,LEFT(UPPER(TRIM(C144)),10)&lt;&gt;"UNRESOLVED",ISERROR(MATCH(UPPER(TRIM(CLEAN(SUBSTITUTE(C144,CHAR(160)," ")))),Start!$H$6:$H$22,0))),"","Exact clause/version missing; ")&amp;IF(AND(LEN(UPPER(TRIM(CLEAN(SUBSTITUTE(D144,CHAR(160)," ")))))&gt;0,LEFT(UPPER(TRIM(D144)),10)&lt;&gt;"UNRESOLVED",ISERROR(MATCH(UPPER(TRIM(CLEAN(SUBSTITUTE(D144,CHAR(160)," ")))),Start!$H$6:$H$22,0))),"","Entity/system/period missing; ")&amp;IF(AND(LEN(UPPER(TRIM(CLEAN(SUBSTITUTE(F144,CHAR(160)," ")))))&gt;0,LEFT(UPPER(TRIM(F144)),10)&lt;&gt;"UNRESOLVED",ISERROR(MATCH(UPPER(TRIM(CLEAN(SUBSTITUTE(F144,CHAR(160)," ")))),Start!$H$6:$H$22,0))),"","Decision evidence/basis missing; ")&amp;IF(AND(LEN(UPPER(TRIM(CLEAN(SUBSTITUTE(G144,CHAR(160)," ")))))&gt;0,LEFT(UPPER(TRIM(G144)),10)&lt;&gt;"UNRESOLVED",ISERROR(MATCH(UPPER(TRIM(CLEAN(SUBSTITUTE(G144,CHAR(160)," ")))),Start!$H$6:$H$22,0))),"","Date/transition basis missing; ")&amp;IF(AND(LEN(UPPER(TRIM(CLEAN(SUBSTITUTE(H144,CHAR(160)," ")))))&gt;0,LEFT(UPPER(TRIM(H144)),10)&lt;&gt;"UNRESOLVED",ISERROR(MATCH(UPPER(TRIM(CLEAN(SUBSTITUTE(H144,CHAR(160)," ")))),Start!$H$6:$H$22,0))),"","Method/evidence basis missing; ")&amp;IF(AND(LEN(UPPER(TRIM(CLEAN(SUBSTITUTE(I144,CHAR(160)," ")))))&gt;0,LEFT(UPPER(TRIM(I144)),10)&lt;&gt;"UNRESOLVED",ISERROR(MATCH(UPPER(TRIM(CLEAN(SUBSTITUTE(I144,CHAR(160)," ")))),Start!$H$6:$H$22,0))),"","Mapping or justified exclusion missing; ")&amp;IF(AND(LEN(UPPER(TRIM(CLEAN(SUBSTITUTE(J144,CHAR(160)," ")))))&gt;0,LEFT(UPPER(TRIM(J144)),10)&lt;&gt;"UNRESOLVED",ISERROR(MATCH(UPPER(TRIM(CLEAN(SUBSTITUTE(J144,CHAR(160)," ")))),Start!$H$6:$H$22,0))),"","Conclusion/evidence missing; ")&amp;IF(AND(LEN(UPPER(TRIM(CLEAN(SUBSTITUTE(K144,CHAR(160)," ")))))&gt;0,LEFT(UPPER(TRIM(K144)),10)&lt;&gt;"UNRESOLVED",ISERROR(MATCH(UPPER(TRIM(CLEAN(SUBSTITUTE(K144,CHAR(160)," ")))),Start!$H$6:$H$22,0))),"","Reviewer/date missing; ")&amp;"")),"Invalid status; use a listed value")</f>
        <v>Applicability unresolved; assign an owner and next action</v>
      </c>
    </row>
    <row r="145" ht="70" customHeight="1">
      <c r="A145" s="56" t="str">
        <v>PSC-1200.16(b)</v>
      </c>
      <c r="B145" s="56" t="str">
        <v>PSC</v>
      </c>
      <c r="C145" s="61" t="str">
        <v>P01 | 1200.16(b)</v>
      </c>
      <c r="D145" s="61"/>
      <c r="E145" s="61" t="str">
        <v>Unresolved</v>
      </c>
      <c r="F145" s="61"/>
      <c r="G145" s="61" t="inlineStr">
        <is>
          <t xml:space="preserve">General 180 day transition; verify exact provision and Q01/Q10</t>
        </is>
      </c>
      <c r="H145" s="61" t="inlineStr">
        <is>
          <t xml:space="preserve">Candidate duty; applicability unresolved. Obtain exact required method and evidence from the controlling text. Context and definition rows explain control requirements.</t>
        </is>
      </c>
      <c r="I145" s="61" t="str">
        <v>P08,P10</v>
      </c>
      <c r="J145" s="61"/>
      <c r="K145" s="61"/>
      <c r="L145" s="61" t="str">
        <v>Confirm entity/system coverage, obtain the current controlling instrument and map every applicable part before conclusions.</v>
      </c>
      <c r="M145" s="63" t="str">
        <f>IF(OR(EXACT(E145,"Unresolved"),EXACT(E145,"Applicable"),EXACT(E145,"Excluded with basis"),EXACT(E145,"Context only")),IF(E145="Unresolved","Applicability unresolved; assign an owner and next action",IF(LEN(IF(AND(LEN(UPPER(TRIM(CLEAN(SUBSTITUTE(C145,CHAR(160)," ")))))&gt;0,LEFT(UPPER(TRIM(C145)),10)&lt;&gt;"UNRESOLVED",ISERROR(MATCH(UPPER(TRIM(CLEAN(SUBSTITUTE(C145,CHAR(160)," ")))),Start!$H$6:$H$22,0))),"","Exact clause/version missing; ")&amp;IF(AND(LEN(UPPER(TRIM(CLEAN(SUBSTITUTE(D145,CHAR(160)," ")))))&gt;0,LEFT(UPPER(TRIM(D145)),10)&lt;&gt;"UNRESOLVED",ISERROR(MATCH(UPPER(TRIM(CLEAN(SUBSTITUTE(D145,CHAR(160)," ")))),Start!$H$6:$H$22,0))),"","Entity/system/period missing; ")&amp;IF(AND(LEN(UPPER(TRIM(CLEAN(SUBSTITUTE(F145,CHAR(160)," ")))))&gt;0,LEFT(UPPER(TRIM(F145)),10)&lt;&gt;"UNRESOLVED",ISERROR(MATCH(UPPER(TRIM(CLEAN(SUBSTITUTE(F145,CHAR(160)," ")))),Start!$H$6:$H$22,0))),"","Decision evidence/basis missing; ")&amp;IF(AND(LEN(UPPER(TRIM(CLEAN(SUBSTITUTE(G145,CHAR(160)," ")))))&gt;0,LEFT(UPPER(TRIM(G145)),10)&lt;&gt;"UNRESOLVED",ISERROR(MATCH(UPPER(TRIM(CLEAN(SUBSTITUTE(G145,CHAR(160)," ")))),Start!$H$6:$H$22,0))),"","Date/transition basis missing; ")&amp;IF(AND(LEN(UPPER(TRIM(CLEAN(SUBSTITUTE(H145,CHAR(160)," ")))))&gt;0,LEFT(UPPER(TRIM(H145)),10)&lt;&gt;"UNRESOLVED",ISERROR(MATCH(UPPER(TRIM(CLEAN(SUBSTITUTE(H145,CHAR(160)," ")))),Start!$H$6:$H$22,0))),"","Method/evidence basis missing; ")&amp;IF(AND(LEN(UPPER(TRIM(CLEAN(SUBSTITUTE(I145,CHAR(160)," ")))))&gt;0,LEFT(UPPER(TRIM(I145)),10)&lt;&gt;"UNRESOLVED",ISERROR(MATCH(UPPER(TRIM(CLEAN(SUBSTITUTE(I145,CHAR(160)," ")))),Start!$H$6:$H$22,0))),"","Mapping or justified exclusion missing; ")&amp;IF(AND(LEN(UPPER(TRIM(CLEAN(SUBSTITUTE(J145,CHAR(160)," ")))))&gt;0,LEFT(UPPER(TRIM(J145)),10)&lt;&gt;"UNRESOLVED",ISERROR(MATCH(UPPER(TRIM(CLEAN(SUBSTITUTE(J145,CHAR(160)," ")))),Start!$H$6:$H$22,0))),"","Conclusion/evidence missing; ")&amp;IF(AND(LEN(UPPER(TRIM(CLEAN(SUBSTITUTE(K145,CHAR(160)," ")))))&gt;0,LEFT(UPPER(TRIM(K145)),10)&lt;&gt;"UNRESOLVED",ISERROR(MATCH(UPPER(TRIM(CLEAN(SUBSTITUTE(K145,CHAR(160)," ")))),Start!$H$6:$H$22,0))),"","Reviewer/date missing; ")&amp;"")=0,"Documentation recorded; review required",IF(AND(LEN(UPPER(TRIM(CLEAN(SUBSTITUTE(C145,CHAR(160)," ")))))&gt;0,LEFT(UPPER(TRIM(C145)),10)&lt;&gt;"UNRESOLVED",ISERROR(MATCH(UPPER(TRIM(CLEAN(SUBSTITUTE(C145,CHAR(160)," ")))),Start!$H$6:$H$22,0))),"","Exact clause/version missing; ")&amp;IF(AND(LEN(UPPER(TRIM(CLEAN(SUBSTITUTE(D145,CHAR(160)," ")))))&gt;0,LEFT(UPPER(TRIM(D145)),10)&lt;&gt;"UNRESOLVED",ISERROR(MATCH(UPPER(TRIM(CLEAN(SUBSTITUTE(D145,CHAR(160)," ")))),Start!$H$6:$H$22,0))),"","Entity/system/period missing; ")&amp;IF(AND(LEN(UPPER(TRIM(CLEAN(SUBSTITUTE(F145,CHAR(160)," ")))))&gt;0,LEFT(UPPER(TRIM(F145)),10)&lt;&gt;"UNRESOLVED",ISERROR(MATCH(UPPER(TRIM(CLEAN(SUBSTITUTE(F145,CHAR(160)," ")))),Start!$H$6:$H$22,0))),"","Decision evidence/basis missing; ")&amp;IF(AND(LEN(UPPER(TRIM(CLEAN(SUBSTITUTE(G145,CHAR(160)," ")))))&gt;0,LEFT(UPPER(TRIM(G145)),10)&lt;&gt;"UNRESOLVED",ISERROR(MATCH(UPPER(TRIM(CLEAN(SUBSTITUTE(G145,CHAR(160)," ")))),Start!$H$6:$H$22,0))),"","Date/transition basis missing; ")&amp;IF(AND(LEN(UPPER(TRIM(CLEAN(SUBSTITUTE(H145,CHAR(160)," ")))))&gt;0,LEFT(UPPER(TRIM(H145)),10)&lt;&gt;"UNRESOLVED",ISERROR(MATCH(UPPER(TRIM(CLEAN(SUBSTITUTE(H145,CHAR(160)," ")))),Start!$H$6:$H$22,0))),"","Method/evidence basis missing; ")&amp;IF(AND(LEN(UPPER(TRIM(CLEAN(SUBSTITUTE(I145,CHAR(160)," ")))))&gt;0,LEFT(UPPER(TRIM(I145)),10)&lt;&gt;"UNRESOLVED",ISERROR(MATCH(UPPER(TRIM(CLEAN(SUBSTITUTE(I145,CHAR(160)," ")))),Start!$H$6:$H$22,0))),"","Mapping or justified exclusion missing; ")&amp;IF(AND(LEN(UPPER(TRIM(CLEAN(SUBSTITUTE(J145,CHAR(160)," ")))))&gt;0,LEFT(UPPER(TRIM(J145)),10)&lt;&gt;"UNRESOLVED",ISERROR(MATCH(UPPER(TRIM(CLEAN(SUBSTITUTE(J145,CHAR(160)," ")))),Start!$H$6:$H$22,0))),"","Conclusion/evidence missing; ")&amp;IF(AND(LEN(UPPER(TRIM(CLEAN(SUBSTITUTE(K145,CHAR(160)," ")))))&gt;0,LEFT(UPPER(TRIM(K145)),10)&lt;&gt;"UNRESOLVED",ISERROR(MATCH(UPPER(TRIM(CLEAN(SUBSTITUTE(K145,CHAR(160)," ")))),Start!$H$6:$H$22,0))),"","Reviewer/date missing; ")&amp;"")),"Invalid status; use a listed value")</f>
        <v>Applicability unresolved; assign an owner and next action</v>
      </c>
    </row>
    <row r="146" ht="70" customHeight="1">
      <c r="A146" s="58" t="str">
        <v>PSC-1200.16(b)(1)</v>
      </c>
      <c r="B146" s="58" t="str">
        <v>PSC</v>
      </c>
      <c r="C146" s="61" t="str">
        <v>P01 | 1200.16(b)(1)</v>
      </c>
      <c r="D146" s="61"/>
      <c r="E146" s="61" t="str">
        <v>Unresolved</v>
      </c>
      <c r="F146" s="61"/>
      <c r="G146" s="61" t="inlineStr">
        <is>
          <t xml:space="preserve">General 180 day transition; verify exact provision and Q01/Q10</t>
        </is>
      </c>
      <c r="H146" s="61" t="inlineStr">
        <is>
          <t xml:space="preserve">Candidate duty; applicability unresolved. Obtain exact required method and evidence from the controlling text. Context and definition rows explain control requirements.</t>
        </is>
      </c>
      <c r="I146" s="61" t="str">
        <v>P08,P10</v>
      </c>
      <c r="J146" s="61"/>
      <c r="K146" s="61"/>
      <c r="L146" s="61" t="str">
        <v>Confirm entity/system coverage, obtain the current controlling instrument and map every applicable part before conclusions.</v>
      </c>
      <c r="M146" s="63" t="str">
        <f>IF(OR(EXACT(E146,"Unresolved"),EXACT(E146,"Applicable"),EXACT(E146,"Excluded with basis"),EXACT(E146,"Context only")),IF(E146="Unresolved","Applicability unresolved; assign an owner and next action",IF(LEN(IF(AND(LEN(UPPER(TRIM(CLEAN(SUBSTITUTE(C146,CHAR(160)," ")))))&gt;0,LEFT(UPPER(TRIM(C146)),10)&lt;&gt;"UNRESOLVED",ISERROR(MATCH(UPPER(TRIM(CLEAN(SUBSTITUTE(C146,CHAR(160)," ")))),Start!$H$6:$H$22,0))),"","Exact clause/version missing; ")&amp;IF(AND(LEN(UPPER(TRIM(CLEAN(SUBSTITUTE(D146,CHAR(160)," ")))))&gt;0,LEFT(UPPER(TRIM(D146)),10)&lt;&gt;"UNRESOLVED",ISERROR(MATCH(UPPER(TRIM(CLEAN(SUBSTITUTE(D146,CHAR(160)," ")))),Start!$H$6:$H$22,0))),"","Entity/system/period missing; ")&amp;IF(AND(LEN(UPPER(TRIM(CLEAN(SUBSTITUTE(F146,CHAR(160)," ")))))&gt;0,LEFT(UPPER(TRIM(F146)),10)&lt;&gt;"UNRESOLVED",ISERROR(MATCH(UPPER(TRIM(CLEAN(SUBSTITUTE(F146,CHAR(160)," ")))),Start!$H$6:$H$22,0))),"","Decision evidence/basis missing; ")&amp;IF(AND(LEN(UPPER(TRIM(CLEAN(SUBSTITUTE(G146,CHAR(160)," ")))))&gt;0,LEFT(UPPER(TRIM(G146)),10)&lt;&gt;"UNRESOLVED",ISERROR(MATCH(UPPER(TRIM(CLEAN(SUBSTITUTE(G146,CHAR(160)," ")))),Start!$H$6:$H$22,0))),"","Date/transition basis missing; ")&amp;IF(AND(LEN(UPPER(TRIM(CLEAN(SUBSTITUTE(H146,CHAR(160)," ")))))&gt;0,LEFT(UPPER(TRIM(H146)),10)&lt;&gt;"UNRESOLVED",ISERROR(MATCH(UPPER(TRIM(CLEAN(SUBSTITUTE(H146,CHAR(160)," ")))),Start!$H$6:$H$22,0))),"","Method/evidence basis missing; ")&amp;IF(AND(LEN(UPPER(TRIM(CLEAN(SUBSTITUTE(I146,CHAR(160)," ")))))&gt;0,LEFT(UPPER(TRIM(I146)),10)&lt;&gt;"UNRESOLVED",ISERROR(MATCH(UPPER(TRIM(CLEAN(SUBSTITUTE(I146,CHAR(160)," ")))),Start!$H$6:$H$22,0))),"","Mapping or justified exclusion missing; ")&amp;IF(AND(LEN(UPPER(TRIM(CLEAN(SUBSTITUTE(J146,CHAR(160)," ")))))&gt;0,LEFT(UPPER(TRIM(J146)),10)&lt;&gt;"UNRESOLVED",ISERROR(MATCH(UPPER(TRIM(CLEAN(SUBSTITUTE(J146,CHAR(160)," ")))),Start!$H$6:$H$22,0))),"","Conclusion/evidence missing; ")&amp;IF(AND(LEN(UPPER(TRIM(CLEAN(SUBSTITUTE(K146,CHAR(160)," ")))))&gt;0,LEFT(UPPER(TRIM(K146)),10)&lt;&gt;"UNRESOLVED",ISERROR(MATCH(UPPER(TRIM(CLEAN(SUBSTITUTE(K146,CHAR(160)," ")))),Start!$H$6:$H$22,0))),"","Reviewer/date missing; ")&amp;"")=0,"Documentation recorded; review required",IF(AND(LEN(UPPER(TRIM(CLEAN(SUBSTITUTE(C146,CHAR(160)," ")))))&gt;0,LEFT(UPPER(TRIM(C146)),10)&lt;&gt;"UNRESOLVED",ISERROR(MATCH(UPPER(TRIM(CLEAN(SUBSTITUTE(C146,CHAR(160)," ")))),Start!$H$6:$H$22,0))),"","Exact clause/version missing; ")&amp;IF(AND(LEN(UPPER(TRIM(CLEAN(SUBSTITUTE(D146,CHAR(160)," ")))))&gt;0,LEFT(UPPER(TRIM(D146)),10)&lt;&gt;"UNRESOLVED",ISERROR(MATCH(UPPER(TRIM(CLEAN(SUBSTITUTE(D146,CHAR(160)," ")))),Start!$H$6:$H$22,0))),"","Entity/system/period missing; ")&amp;IF(AND(LEN(UPPER(TRIM(CLEAN(SUBSTITUTE(F146,CHAR(160)," ")))))&gt;0,LEFT(UPPER(TRIM(F146)),10)&lt;&gt;"UNRESOLVED",ISERROR(MATCH(UPPER(TRIM(CLEAN(SUBSTITUTE(F146,CHAR(160)," ")))),Start!$H$6:$H$22,0))),"","Decision evidence/basis missing; ")&amp;IF(AND(LEN(UPPER(TRIM(CLEAN(SUBSTITUTE(G146,CHAR(160)," ")))))&gt;0,LEFT(UPPER(TRIM(G146)),10)&lt;&gt;"UNRESOLVED",ISERROR(MATCH(UPPER(TRIM(CLEAN(SUBSTITUTE(G146,CHAR(160)," ")))),Start!$H$6:$H$22,0))),"","Date/transition basis missing; ")&amp;IF(AND(LEN(UPPER(TRIM(CLEAN(SUBSTITUTE(H146,CHAR(160)," ")))))&gt;0,LEFT(UPPER(TRIM(H146)),10)&lt;&gt;"UNRESOLVED",ISERROR(MATCH(UPPER(TRIM(CLEAN(SUBSTITUTE(H146,CHAR(160)," ")))),Start!$H$6:$H$22,0))),"","Method/evidence basis missing; ")&amp;IF(AND(LEN(UPPER(TRIM(CLEAN(SUBSTITUTE(I146,CHAR(160)," ")))))&gt;0,LEFT(UPPER(TRIM(I146)),10)&lt;&gt;"UNRESOLVED",ISERROR(MATCH(UPPER(TRIM(CLEAN(SUBSTITUTE(I146,CHAR(160)," ")))),Start!$H$6:$H$22,0))),"","Mapping or justified exclusion missing; ")&amp;IF(AND(LEN(UPPER(TRIM(CLEAN(SUBSTITUTE(J146,CHAR(160)," ")))))&gt;0,LEFT(UPPER(TRIM(J146)),10)&lt;&gt;"UNRESOLVED",ISERROR(MATCH(UPPER(TRIM(CLEAN(SUBSTITUTE(J146,CHAR(160)," ")))),Start!$H$6:$H$22,0))),"","Conclusion/evidence missing; ")&amp;IF(AND(LEN(UPPER(TRIM(CLEAN(SUBSTITUTE(K146,CHAR(160)," ")))))&gt;0,LEFT(UPPER(TRIM(K146)),10)&lt;&gt;"UNRESOLVED",ISERROR(MATCH(UPPER(TRIM(CLEAN(SUBSTITUTE(K146,CHAR(160)," ")))),Start!$H$6:$H$22,0))),"","Reviewer/date missing; ")&amp;"")),"Invalid status; use a listed value")</f>
        <v>Applicability unresolved; assign an owner and next action</v>
      </c>
    </row>
    <row r="147" ht="70" customHeight="1">
      <c r="A147" s="56" t="str">
        <v>PSC-1200.16(b)(2)</v>
      </c>
      <c r="B147" s="56" t="str">
        <v>PSC</v>
      </c>
      <c r="C147" s="61" t="str">
        <v>P01 | 1200.16(b)(2)</v>
      </c>
      <c r="D147" s="61"/>
      <c r="E147" s="61" t="str">
        <v>Unresolved</v>
      </c>
      <c r="F147" s="61"/>
      <c r="G147" s="61" t="inlineStr">
        <is>
          <t xml:space="preserve">General 180 day transition; verify exact provision and Q01/Q10</t>
        </is>
      </c>
      <c r="H147" s="61" t="inlineStr">
        <is>
          <t xml:space="preserve">Candidate duty; applicability unresolved. Obtain exact required method and evidence from the controlling text. Context and definition rows explain control requirements.</t>
        </is>
      </c>
      <c r="I147" s="61" t="str">
        <v>P08,P10</v>
      </c>
      <c r="J147" s="61"/>
      <c r="K147" s="61"/>
      <c r="L147" s="61" t="str">
        <v>Confirm entity/system coverage, obtain the current controlling instrument and map every applicable part before conclusions.</v>
      </c>
      <c r="M147" s="63" t="str">
        <f>IF(OR(EXACT(E147,"Unresolved"),EXACT(E147,"Applicable"),EXACT(E147,"Excluded with basis"),EXACT(E147,"Context only")),IF(E147="Unresolved","Applicability unresolved; assign an owner and next action",IF(LEN(IF(AND(LEN(UPPER(TRIM(CLEAN(SUBSTITUTE(C147,CHAR(160)," ")))))&gt;0,LEFT(UPPER(TRIM(C147)),10)&lt;&gt;"UNRESOLVED",ISERROR(MATCH(UPPER(TRIM(CLEAN(SUBSTITUTE(C147,CHAR(160)," ")))),Start!$H$6:$H$22,0))),"","Exact clause/version missing; ")&amp;IF(AND(LEN(UPPER(TRIM(CLEAN(SUBSTITUTE(D147,CHAR(160)," ")))))&gt;0,LEFT(UPPER(TRIM(D147)),10)&lt;&gt;"UNRESOLVED",ISERROR(MATCH(UPPER(TRIM(CLEAN(SUBSTITUTE(D147,CHAR(160)," ")))),Start!$H$6:$H$22,0))),"","Entity/system/period missing; ")&amp;IF(AND(LEN(UPPER(TRIM(CLEAN(SUBSTITUTE(F147,CHAR(160)," ")))))&gt;0,LEFT(UPPER(TRIM(F147)),10)&lt;&gt;"UNRESOLVED",ISERROR(MATCH(UPPER(TRIM(CLEAN(SUBSTITUTE(F147,CHAR(160)," ")))),Start!$H$6:$H$22,0))),"","Decision evidence/basis missing; ")&amp;IF(AND(LEN(UPPER(TRIM(CLEAN(SUBSTITUTE(G147,CHAR(160)," ")))))&gt;0,LEFT(UPPER(TRIM(G147)),10)&lt;&gt;"UNRESOLVED",ISERROR(MATCH(UPPER(TRIM(CLEAN(SUBSTITUTE(G147,CHAR(160)," ")))),Start!$H$6:$H$22,0))),"","Date/transition basis missing; ")&amp;IF(AND(LEN(UPPER(TRIM(CLEAN(SUBSTITUTE(H147,CHAR(160)," ")))))&gt;0,LEFT(UPPER(TRIM(H147)),10)&lt;&gt;"UNRESOLVED",ISERROR(MATCH(UPPER(TRIM(CLEAN(SUBSTITUTE(H147,CHAR(160)," ")))),Start!$H$6:$H$22,0))),"","Method/evidence basis missing; ")&amp;IF(AND(LEN(UPPER(TRIM(CLEAN(SUBSTITUTE(I147,CHAR(160)," ")))))&gt;0,LEFT(UPPER(TRIM(I147)),10)&lt;&gt;"UNRESOLVED",ISERROR(MATCH(UPPER(TRIM(CLEAN(SUBSTITUTE(I147,CHAR(160)," ")))),Start!$H$6:$H$22,0))),"","Mapping or justified exclusion missing; ")&amp;IF(AND(LEN(UPPER(TRIM(CLEAN(SUBSTITUTE(J147,CHAR(160)," ")))))&gt;0,LEFT(UPPER(TRIM(J147)),10)&lt;&gt;"UNRESOLVED",ISERROR(MATCH(UPPER(TRIM(CLEAN(SUBSTITUTE(J147,CHAR(160)," ")))),Start!$H$6:$H$22,0))),"","Conclusion/evidence missing; ")&amp;IF(AND(LEN(UPPER(TRIM(CLEAN(SUBSTITUTE(K147,CHAR(160)," ")))))&gt;0,LEFT(UPPER(TRIM(K147)),10)&lt;&gt;"UNRESOLVED",ISERROR(MATCH(UPPER(TRIM(CLEAN(SUBSTITUTE(K147,CHAR(160)," ")))),Start!$H$6:$H$22,0))),"","Reviewer/date missing; ")&amp;"")=0,"Documentation recorded; review required",IF(AND(LEN(UPPER(TRIM(CLEAN(SUBSTITUTE(C147,CHAR(160)," ")))))&gt;0,LEFT(UPPER(TRIM(C147)),10)&lt;&gt;"UNRESOLVED",ISERROR(MATCH(UPPER(TRIM(CLEAN(SUBSTITUTE(C147,CHAR(160)," ")))),Start!$H$6:$H$22,0))),"","Exact clause/version missing; ")&amp;IF(AND(LEN(UPPER(TRIM(CLEAN(SUBSTITUTE(D147,CHAR(160)," ")))))&gt;0,LEFT(UPPER(TRIM(D147)),10)&lt;&gt;"UNRESOLVED",ISERROR(MATCH(UPPER(TRIM(CLEAN(SUBSTITUTE(D147,CHAR(160)," ")))),Start!$H$6:$H$22,0))),"","Entity/system/period missing; ")&amp;IF(AND(LEN(UPPER(TRIM(CLEAN(SUBSTITUTE(F147,CHAR(160)," ")))))&gt;0,LEFT(UPPER(TRIM(F147)),10)&lt;&gt;"UNRESOLVED",ISERROR(MATCH(UPPER(TRIM(CLEAN(SUBSTITUTE(F147,CHAR(160)," ")))),Start!$H$6:$H$22,0))),"","Decision evidence/basis missing; ")&amp;IF(AND(LEN(UPPER(TRIM(CLEAN(SUBSTITUTE(G147,CHAR(160)," ")))))&gt;0,LEFT(UPPER(TRIM(G147)),10)&lt;&gt;"UNRESOLVED",ISERROR(MATCH(UPPER(TRIM(CLEAN(SUBSTITUTE(G147,CHAR(160)," ")))),Start!$H$6:$H$22,0))),"","Date/transition basis missing; ")&amp;IF(AND(LEN(UPPER(TRIM(CLEAN(SUBSTITUTE(H147,CHAR(160)," ")))))&gt;0,LEFT(UPPER(TRIM(H147)),10)&lt;&gt;"UNRESOLVED",ISERROR(MATCH(UPPER(TRIM(CLEAN(SUBSTITUTE(H147,CHAR(160)," ")))),Start!$H$6:$H$22,0))),"","Method/evidence basis missing; ")&amp;IF(AND(LEN(UPPER(TRIM(CLEAN(SUBSTITUTE(I147,CHAR(160)," ")))))&gt;0,LEFT(UPPER(TRIM(I147)),10)&lt;&gt;"UNRESOLVED",ISERROR(MATCH(UPPER(TRIM(CLEAN(SUBSTITUTE(I147,CHAR(160)," ")))),Start!$H$6:$H$22,0))),"","Mapping or justified exclusion missing; ")&amp;IF(AND(LEN(UPPER(TRIM(CLEAN(SUBSTITUTE(J147,CHAR(160)," ")))))&gt;0,LEFT(UPPER(TRIM(J147)),10)&lt;&gt;"UNRESOLVED",ISERROR(MATCH(UPPER(TRIM(CLEAN(SUBSTITUTE(J147,CHAR(160)," ")))),Start!$H$6:$H$22,0))),"","Conclusion/evidence missing; ")&amp;IF(AND(LEN(UPPER(TRIM(CLEAN(SUBSTITUTE(K147,CHAR(160)," ")))))&gt;0,LEFT(UPPER(TRIM(K147)),10)&lt;&gt;"UNRESOLVED",ISERROR(MATCH(UPPER(TRIM(CLEAN(SUBSTITUTE(K147,CHAR(160)," ")))),Start!$H$6:$H$22,0))),"","Reviewer/date missing; ")&amp;"")),"Invalid status; use a listed value")</f>
        <v>Applicability unresolved; assign an owner and next action</v>
      </c>
    </row>
    <row r="148" ht="70" customHeight="1">
      <c r="A148" s="58" t="str">
        <v>PSC-1200.16(b)(3)</v>
      </c>
      <c r="B148" s="58" t="str">
        <v>PSC</v>
      </c>
      <c r="C148" s="61" t="str">
        <v>P01 | 1200.16(b)(3)</v>
      </c>
      <c r="D148" s="61"/>
      <c r="E148" s="61" t="str">
        <v>Unresolved</v>
      </c>
      <c r="F148" s="61"/>
      <c r="G148" s="61" t="inlineStr">
        <is>
          <t xml:space="preserve">General 180 day transition; verify exact provision and Q01/Q10</t>
        </is>
      </c>
      <c r="H148" s="61" t="inlineStr">
        <is>
          <t xml:space="preserve">Candidate duty; applicability unresolved. Obtain exact required method and evidence from the controlling text. Context and definition rows explain control requirements.</t>
        </is>
      </c>
      <c r="I148" s="61" t="str">
        <v>P08,P10</v>
      </c>
      <c r="J148" s="61"/>
      <c r="K148" s="61"/>
      <c r="L148" s="61" t="str">
        <v>Confirm entity/system coverage, obtain the current controlling instrument and map every applicable part before conclusions.</v>
      </c>
      <c r="M148" s="63" t="str">
        <f>IF(OR(EXACT(E148,"Unresolved"),EXACT(E148,"Applicable"),EXACT(E148,"Excluded with basis"),EXACT(E148,"Context only")),IF(E148="Unresolved","Applicability unresolved; assign an owner and next action",IF(LEN(IF(AND(LEN(UPPER(TRIM(CLEAN(SUBSTITUTE(C148,CHAR(160)," ")))))&gt;0,LEFT(UPPER(TRIM(C148)),10)&lt;&gt;"UNRESOLVED",ISERROR(MATCH(UPPER(TRIM(CLEAN(SUBSTITUTE(C148,CHAR(160)," ")))),Start!$H$6:$H$22,0))),"","Exact clause/version missing; ")&amp;IF(AND(LEN(UPPER(TRIM(CLEAN(SUBSTITUTE(D148,CHAR(160)," ")))))&gt;0,LEFT(UPPER(TRIM(D148)),10)&lt;&gt;"UNRESOLVED",ISERROR(MATCH(UPPER(TRIM(CLEAN(SUBSTITUTE(D148,CHAR(160)," ")))),Start!$H$6:$H$22,0))),"","Entity/system/period missing; ")&amp;IF(AND(LEN(UPPER(TRIM(CLEAN(SUBSTITUTE(F148,CHAR(160)," ")))))&gt;0,LEFT(UPPER(TRIM(F148)),10)&lt;&gt;"UNRESOLVED",ISERROR(MATCH(UPPER(TRIM(CLEAN(SUBSTITUTE(F148,CHAR(160)," ")))),Start!$H$6:$H$22,0))),"","Decision evidence/basis missing; ")&amp;IF(AND(LEN(UPPER(TRIM(CLEAN(SUBSTITUTE(G148,CHAR(160)," ")))))&gt;0,LEFT(UPPER(TRIM(G148)),10)&lt;&gt;"UNRESOLVED",ISERROR(MATCH(UPPER(TRIM(CLEAN(SUBSTITUTE(G148,CHAR(160)," ")))),Start!$H$6:$H$22,0))),"","Date/transition basis missing; ")&amp;IF(AND(LEN(UPPER(TRIM(CLEAN(SUBSTITUTE(H148,CHAR(160)," ")))))&gt;0,LEFT(UPPER(TRIM(H148)),10)&lt;&gt;"UNRESOLVED",ISERROR(MATCH(UPPER(TRIM(CLEAN(SUBSTITUTE(H148,CHAR(160)," ")))),Start!$H$6:$H$22,0))),"","Method/evidence basis missing; ")&amp;IF(AND(LEN(UPPER(TRIM(CLEAN(SUBSTITUTE(I148,CHAR(160)," ")))))&gt;0,LEFT(UPPER(TRIM(I148)),10)&lt;&gt;"UNRESOLVED",ISERROR(MATCH(UPPER(TRIM(CLEAN(SUBSTITUTE(I148,CHAR(160)," ")))),Start!$H$6:$H$22,0))),"","Mapping or justified exclusion missing; ")&amp;IF(AND(LEN(UPPER(TRIM(CLEAN(SUBSTITUTE(J148,CHAR(160)," ")))))&gt;0,LEFT(UPPER(TRIM(J148)),10)&lt;&gt;"UNRESOLVED",ISERROR(MATCH(UPPER(TRIM(CLEAN(SUBSTITUTE(J148,CHAR(160)," ")))),Start!$H$6:$H$22,0))),"","Conclusion/evidence missing; ")&amp;IF(AND(LEN(UPPER(TRIM(CLEAN(SUBSTITUTE(K148,CHAR(160)," ")))))&gt;0,LEFT(UPPER(TRIM(K148)),10)&lt;&gt;"UNRESOLVED",ISERROR(MATCH(UPPER(TRIM(CLEAN(SUBSTITUTE(K148,CHAR(160)," ")))),Start!$H$6:$H$22,0))),"","Reviewer/date missing; ")&amp;"")=0,"Documentation recorded; review required",IF(AND(LEN(UPPER(TRIM(CLEAN(SUBSTITUTE(C148,CHAR(160)," ")))))&gt;0,LEFT(UPPER(TRIM(C148)),10)&lt;&gt;"UNRESOLVED",ISERROR(MATCH(UPPER(TRIM(CLEAN(SUBSTITUTE(C148,CHAR(160)," ")))),Start!$H$6:$H$22,0))),"","Exact clause/version missing; ")&amp;IF(AND(LEN(UPPER(TRIM(CLEAN(SUBSTITUTE(D148,CHAR(160)," ")))))&gt;0,LEFT(UPPER(TRIM(D148)),10)&lt;&gt;"UNRESOLVED",ISERROR(MATCH(UPPER(TRIM(CLEAN(SUBSTITUTE(D148,CHAR(160)," ")))),Start!$H$6:$H$22,0))),"","Entity/system/period missing; ")&amp;IF(AND(LEN(UPPER(TRIM(CLEAN(SUBSTITUTE(F148,CHAR(160)," ")))))&gt;0,LEFT(UPPER(TRIM(F148)),10)&lt;&gt;"UNRESOLVED",ISERROR(MATCH(UPPER(TRIM(CLEAN(SUBSTITUTE(F148,CHAR(160)," ")))),Start!$H$6:$H$22,0))),"","Decision evidence/basis missing; ")&amp;IF(AND(LEN(UPPER(TRIM(CLEAN(SUBSTITUTE(G148,CHAR(160)," ")))))&gt;0,LEFT(UPPER(TRIM(G148)),10)&lt;&gt;"UNRESOLVED",ISERROR(MATCH(UPPER(TRIM(CLEAN(SUBSTITUTE(G148,CHAR(160)," ")))),Start!$H$6:$H$22,0))),"","Date/transition basis missing; ")&amp;IF(AND(LEN(UPPER(TRIM(CLEAN(SUBSTITUTE(H148,CHAR(160)," ")))))&gt;0,LEFT(UPPER(TRIM(H148)),10)&lt;&gt;"UNRESOLVED",ISERROR(MATCH(UPPER(TRIM(CLEAN(SUBSTITUTE(H148,CHAR(160)," ")))),Start!$H$6:$H$22,0))),"","Method/evidence basis missing; ")&amp;IF(AND(LEN(UPPER(TRIM(CLEAN(SUBSTITUTE(I148,CHAR(160)," ")))))&gt;0,LEFT(UPPER(TRIM(I148)),10)&lt;&gt;"UNRESOLVED",ISERROR(MATCH(UPPER(TRIM(CLEAN(SUBSTITUTE(I148,CHAR(160)," ")))),Start!$H$6:$H$22,0))),"","Mapping or justified exclusion missing; ")&amp;IF(AND(LEN(UPPER(TRIM(CLEAN(SUBSTITUTE(J148,CHAR(160)," ")))))&gt;0,LEFT(UPPER(TRIM(J148)),10)&lt;&gt;"UNRESOLVED",ISERROR(MATCH(UPPER(TRIM(CLEAN(SUBSTITUTE(J148,CHAR(160)," ")))),Start!$H$6:$H$22,0))),"","Conclusion/evidence missing; ")&amp;IF(AND(LEN(UPPER(TRIM(CLEAN(SUBSTITUTE(K148,CHAR(160)," ")))))&gt;0,LEFT(UPPER(TRIM(K148)),10)&lt;&gt;"UNRESOLVED",ISERROR(MATCH(UPPER(TRIM(CLEAN(SUBSTITUTE(K148,CHAR(160)," ")))),Start!$H$6:$H$22,0))),"","Reviewer/date missing; ")&amp;"")),"Invalid status; use a listed value")</f>
        <v>Applicability unresolved; assign an owner and next action</v>
      </c>
    </row>
    <row r="149" ht="70" customHeight="1">
      <c r="A149" s="56" t="str">
        <v>PSC-1200.16(b)(4)</v>
      </c>
      <c r="B149" s="56" t="str">
        <v>PSC</v>
      </c>
      <c r="C149" s="61" t="str">
        <v>P01 | 1200.16(b)(4)</v>
      </c>
      <c r="D149" s="61"/>
      <c r="E149" s="61" t="str">
        <v>Unresolved</v>
      </c>
      <c r="F149" s="61"/>
      <c r="G149" s="61" t="inlineStr">
        <is>
          <t xml:space="preserve">General 180 day transition; verify exact provision and Q01/Q10</t>
        </is>
      </c>
      <c r="H149" s="61" t="inlineStr">
        <is>
          <t xml:space="preserve">Candidate duty; applicability unresolved. Obtain exact required method and evidence from the controlling text. Context and definition rows explain control requirements.</t>
        </is>
      </c>
      <c r="I149" s="61" t="str">
        <v>P08,P10</v>
      </c>
      <c r="J149" s="61"/>
      <c r="K149" s="61"/>
      <c r="L149" s="61" t="str">
        <v>Confirm entity/system coverage, obtain the current controlling instrument and map every applicable part before conclusions.</v>
      </c>
      <c r="M149" s="63" t="str">
        <f>IF(OR(EXACT(E149,"Unresolved"),EXACT(E149,"Applicable"),EXACT(E149,"Excluded with basis"),EXACT(E149,"Context only")),IF(E149="Unresolved","Applicability unresolved; assign an owner and next action",IF(LEN(IF(AND(LEN(UPPER(TRIM(CLEAN(SUBSTITUTE(C149,CHAR(160)," ")))))&gt;0,LEFT(UPPER(TRIM(C149)),10)&lt;&gt;"UNRESOLVED",ISERROR(MATCH(UPPER(TRIM(CLEAN(SUBSTITUTE(C149,CHAR(160)," ")))),Start!$H$6:$H$22,0))),"","Exact clause/version missing; ")&amp;IF(AND(LEN(UPPER(TRIM(CLEAN(SUBSTITUTE(D149,CHAR(160)," ")))))&gt;0,LEFT(UPPER(TRIM(D149)),10)&lt;&gt;"UNRESOLVED",ISERROR(MATCH(UPPER(TRIM(CLEAN(SUBSTITUTE(D149,CHAR(160)," ")))),Start!$H$6:$H$22,0))),"","Entity/system/period missing; ")&amp;IF(AND(LEN(UPPER(TRIM(CLEAN(SUBSTITUTE(F149,CHAR(160)," ")))))&gt;0,LEFT(UPPER(TRIM(F149)),10)&lt;&gt;"UNRESOLVED",ISERROR(MATCH(UPPER(TRIM(CLEAN(SUBSTITUTE(F149,CHAR(160)," ")))),Start!$H$6:$H$22,0))),"","Decision evidence/basis missing; ")&amp;IF(AND(LEN(UPPER(TRIM(CLEAN(SUBSTITUTE(G149,CHAR(160)," ")))))&gt;0,LEFT(UPPER(TRIM(G149)),10)&lt;&gt;"UNRESOLVED",ISERROR(MATCH(UPPER(TRIM(CLEAN(SUBSTITUTE(G149,CHAR(160)," ")))),Start!$H$6:$H$22,0))),"","Date/transition basis missing; ")&amp;IF(AND(LEN(UPPER(TRIM(CLEAN(SUBSTITUTE(H149,CHAR(160)," ")))))&gt;0,LEFT(UPPER(TRIM(H149)),10)&lt;&gt;"UNRESOLVED",ISERROR(MATCH(UPPER(TRIM(CLEAN(SUBSTITUTE(H149,CHAR(160)," ")))),Start!$H$6:$H$22,0))),"","Method/evidence basis missing; ")&amp;IF(AND(LEN(UPPER(TRIM(CLEAN(SUBSTITUTE(I149,CHAR(160)," ")))))&gt;0,LEFT(UPPER(TRIM(I149)),10)&lt;&gt;"UNRESOLVED",ISERROR(MATCH(UPPER(TRIM(CLEAN(SUBSTITUTE(I149,CHAR(160)," ")))),Start!$H$6:$H$22,0))),"","Mapping or justified exclusion missing; ")&amp;IF(AND(LEN(UPPER(TRIM(CLEAN(SUBSTITUTE(J149,CHAR(160)," ")))))&gt;0,LEFT(UPPER(TRIM(J149)),10)&lt;&gt;"UNRESOLVED",ISERROR(MATCH(UPPER(TRIM(CLEAN(SUBSTITUTE(J149,CHAR(160)," ")))),Start!$H$6:$H$22,0))),"","Conclusion/evidence missing; ")&amp;IF(AND(LEN(UPPER(TRIM(CLEAN(SUBSTITUTE(K149,CHAR(160)," ")))))&gt;0,LEFT(UPPER(TRIM(K149)),10)&lt;&gt;"UNRESOLVED",ISERROR(MATCH(UPPER(TRIM(CLEAN(SUBSTITUTE(K149,CHAR(160)," ")))),Start!$H$6:$H$22,0))),"","Reviewer/date missing; ")&amp;"")=0,"Documentation recorded; review required",IF(AND(LEN(UPPER(TRIM(CLEAN(SUBSTITUTE(C149,CHAR(160)," ")))))&gt;0,LEFT(UPPER(TRIM(C149)),10)&lt;&gt;"UNRESOLVED",ISERROR(MATCH(UPPER(TRIM(CLEAN(SUBSTITUTE(C149,CHAR(160)," ")))),Start!$H$6:$H$22,0))),"","Exact clause/version missing; ")&amp;IF(AND(LEN(UPPER(TRIM(CLEAN(SUBSTITUTE(D149,CHAR(160)," ")))))&gt;0,LEFT(UPPER(TRIM(D149)),10)&lt;&gt;"UNRESOLVED",ISERROR(MATCH(UPPER(TRIM(CLEAN(SUBSTITUTE(D149,CHAR(160)," ")))),Start!$H$6:$H$22,0))),"","Entity/system/period missing; ")&amp;IF(AND(LEN(UPPER(TRIM(CLEAN(SUBSTITUTE(F149,CHAR(160)," ")))))&gt;0,LEFT(UPPER(TRIM(F149)),10)&lt;&gt;"UNRESOLVED",ISERROR(MATCH(UPPER(TRIM(CLEAN(SUBSTITUTE(F149,CHAR(160)," ")))),Start!$H$6:$H$22,0))),"","Decision evidence/basis missing; ")&amp;IF(AND(LEN(UPPER(TRIM(CLEAN(SUBSTITUTE(G149,CHAR(160)," ")))))&gt;0,LEFT(UPPER(TRIM(G149)),10)&lt;&gt;"UNRESOLVED",ISERROR(MATCH(UPPER(TRIM(CLEAN(SUBSTITUTE(G149,CHAR(160)," ")))),Start!$H$6:$H$22,0))),"","Date/transition basis missing; ")&amp;IF(AND(LEN(UPPER(TRIM(CLEAN(SUBSTITUTE(H149,CHAR(160)," ")))))&gt;0,LEFT(UPPER(TRIM(H149)),10)&lt;&gt;"UNRESOLVED",ISERROR(MATCH(UPPER(TRIM(CLEAN(SUBSTITUTE(H149,CHAR(160)," ")))),Start!$H$6:$H$22,0))),"","Method/evidence basis missing; ")&amp;IF(AND(LEN(UPPER(TRIM(CLEAN(SUBSTITUTE(I149,CHAR(160)," ")))))&gt;0,LEFT(UPPER(TRIM(I149)),10)&lt;&gt;"UNRESOLVED",ISERROR(MATCH(UPPER(TRIM(CLEAN(SUBSTITUTE(I149,CHAR(160)," ")))),Start!$H$6:$H$22,0))),"","Mapping or justified exclusion missing; ")&amp;IF(AND(LEN(UPPER(TRIM(CLEAN(SUBSTITUTE(J149,CHAR(160)," ")))))&gt;0,LEFT(UPPER(TRIM(J149)),10)&lt;&gt;"UNRESOLVED",ISERROR(MATCH(UPPER(TRIM(CLEAN(SUBSTITUTE(J149,CHAR(160)," ")))),Start!$H$6:$H$22,0))),"","Conclusion/evidence missing; ")&amp;IF(AND(LEN(UPPER(TRIM(CLEAN(SUBSTITUTE(K149,CHAR(160)," ")))))&gt;0,LEFT(UPPER(TRIM(K149)),10)&lt;&gt;"UNRESOLVED",ISERROR(MATCH(UPPER(TRIM(CLEAN(SUBSTITUTE(K149,CHAR(160)," ")))),Start!$H$6:$H$22,0))),"","Reviewer/date missing; ")&amp;"")),"Invalid status; use a listed value")</f>
        <v>Applicability unresolved; assign an owner and next action</v>
      </c>
    </row>
    <row r="150" ht="70" customHeight="1">
      <c r="A150" s="58" t="str">
        <v>PSC-1200.16(b)(5)</v>
      </c>
      <c r="B150" s="58" t="str">
        <v>PSC</v>
      </c>
      <c r="C150" s="61" t="str">
        <v>P01 | 1200.16(b)(5)</v>
      </c>
      <c r="D150" s="61"/>
      <c r="E150" s="61" t="str">
        <v>Unresolved</v>
      </c>
      <c r="F150" s="61"/>
      <c r="G150" s="61" t="inlineStr">
        <is>
          <t xml:space="preserve">General 180 day transition; verify exact provision and Q01/Q10</t>
        </is>
      </c>
      <c r="H150" s="61" t="inlineStr">
        <is>
          <t xml:space="preserve">Candidate duty; applicability unresolved. Obtain exact required method and evidence from the controlling text. Context and definition rows explain control requirements.</t>
        </is>
      </c>
      <c r="I150" s="61" t="str">
        <v>P08,P10</v>
      </c>
      <c r="J150" s="61"/>
      <c r="K150" s="61"/>
      <c r="L150" s="61" t="str">
        <v>Confirm entity/system coverage, obtain the current controlling instrument and map every applicable part before conclusions.</v>
      </c>
      <c r="M150" s="63" t="str">
        <f>IF(OR(EXACT(E150,"Unresolved"),EXACT(E150,"Applicable"),EXACT(E150,"Excluded with basis"),EXACT(E150,"Context only")),IF(E150="Unresolved","Applicability unresolved; assign an owner and next action",IF(LEN(IF(AND(LEN(UPPER(TRIM(CLEAN(SUBSTITUTE(C150,CHAR(160)," ")))))&gt;0,LEFT(UPPER(TRIM(C150)),10)&lt;&gt;"UNRESOLVED",ISERROR(MATCH(UPPER(TRIM(CLEAN(SUBSTITUTE(C150,CHAR(160)," ")))),Start!$H$6:$H$22,0))),"","Exact clause/version missing; ")&amp;IF(AND(LEN(UPPER(TRIM(CLEAN(SUBSTITUTE(D150,CHAR(160)," ")))))&gt;0,LEFT(UPPER(TRIM(D150)),10)&lt;&gt;"UNRESOLVED",ISERROR(MATCH(UPPER(TRIM(CLEAN(SUBSTITUTE(D150,CHAR(160)," ")))),Start!$H$6:$H$22,0))),"","Entity/system/period missing; ")&amp;IF(AND(LEN(UPPER(TRIM(CLEAN(SUBSTITUTE(F150,CHAR(160)," ")))))&gt;0,LEFT(UPPER(TRIM(F150)),10)&lt;&gt;"UNRESOLVED",ISERROR(MATCH(UPPER(TRIM(CLEAN(SUBSTITUTE(F150,CHAR(160)," ")))),Start!$H$6:$H$22,0))),"","Decision evidence/basis missing; ")&amp;IF(AND(LEN(UPPER(TRIM(CLEAN(SUBSTITUTE(G150,CHAR(160)," ")))))&gt;0,LEFT(UPPER(TRIM(G150)),10)&lt;&gt;"UNRESOLVED",ISERROR(MATCH(UPPER(TRIM(CLEAN(SUBSTITUTE(G150,CHAR(160)," ")))),Start!$H$6:$H$22,0))),"","Date/transition basis missing; ")&amp;IF(AND(LEN(UPPER(TRIM(CLEAN(SUBSTITUTE(H150,CHAR(160)," ")))))&gt;0,LEFT(UPPER(TRIM(H150)),10)&lt;&gt;"UNRESOLVED",ISERROR(MATCH(UPPER(TRIM(CLEAN(SUBSTITUTE(H150,CHAR(160)," ")))),Start!$H$6:$H$22,0))),"","Method/evidence basis missing; ")&amp;IF(AND(LEN(UPPER(TRIM(CLEAN(SUBSTITUTE(I150,CHAR(160)," ")))))&gt;0,LEFT(UPPER(TRIM(I150)),10)&lt;&gt;"UNRESOLVED",ISERROR(MATCH(UPPER(TRIM(CLEAN(SUBSTITUTE(I150,CHAR(160)," ")))),Start!$H$6:$H$22,0))),"","Mapping or justified exclusion missing; ")&amp;IF(AND(LEN(UPPER(TRIM(CLEAN(SUBSTITUTE(J150,CHAR(160)," ")))))&gt;0,LEFT(UPPER(TRIM(J150)),10)&lt;&gt;"UNRESOLVED",ISERROR(MATCH(UPPER(TRIM(CLEAN(SUBSTITUTE(J150,CHAR(160)," ")))),Start!$H$6:$H$22,0))),"","Conclusion/evidence missing; ")&amp;IF(AND(LEN(UPPER(TRIM(CLEAN(SUBSTITUTE(K150,CHAR(160)," ")))))&gt;0,LEFT(UPPER(TRIM(K150)),10)&lt;&gt;"UNRESOLVED",ISERROR(MATCH(UPPER(TRIM(CLEAN(SUBSTITUTE(K150,CHAR(160)," ")))),Start!$H$6:$H$22,0))),"","Reviewer/date missing; ")&amp;"")=0,"Documentation recorded; review required",IF(AND(LEN(UPPER(TRIM(CLEAN(SUBSTITUTE(C150,CHAR(160)," ")))))&gt;0,LEFT(UPPER(TRIM(C150)),10)&lt;&gt;"UNRESOLVED",ISERROR(MATCH(UPPER(TRIM(CLEAN(SUBSTITUTE(C150,CHAR(160)," ")))),Start!$H$6:$H$22,0))),"","Exact clause/version missing; ")&amp;IF(AND(LEN(UPPER(TRIM(CLEAN(SUBSTITUTE(D150,CHAR(160)," ")))))&gt;0,LEFT(UPPER(TRIM(D150)),10)&lt;&gt;"UNRESOLVED",ISERROR(MATCH(UPPER(TRIM(CLEAN(SUBSTITUTE(D150,CHAR(160)," ")))),Start!$H$6:$H$22,0))),"","Entity/system/period missing; ")&amp;IF(AND(LEN(UPPER(TRIM(CLEAN(SUBSTITUTE(F150,CHAR(160)," ")))))&gt;0,LEFT(UPPER(TRIM(F150)),10)&lt;&gt;"UNRESOLVED",ISERROR(MATCH(UPPER(TRIM(CLEAN(SUBSTITUTE(F150,CHAR(160)," ")))),Start!$H$6:$H$22,0))),"","Decision evidence/basis missing; ")&amp;IF(AND(LEN(UPPER(TRIM(CLEAN(SUBSTITUTE(G150,CHAR(160)," ")))))&gt;0,LEFT(UPPER(TRIM(G150)),10)&lt;&gt;"UNRESOLVED",ISERROR(MATCH(UPPER(TRIM(CLEAN(SUBSTITUTE(G150,CHAR(160)," ")))),Start!$H$6:$H$22,0))),"","Date/transition basis missing; ")&amp;IF(AND(LEN(UPPER(TRIM(CLEAN(SUBSTITUTE(H150,CHAR(160)," ")))))&gt;0,LEFT(UPPER(TRIM(H150)),10)&lt;&gt;"UNRESOLVED",ISERROR(MATCH(UPPER(TRIM(CLEAN(SUBSTITUTE(H150,CHAR(160)," ")))),Start!$H$6:$H$22,0))),"","Method/evidence basis missing; ")&amp;IF(AND(LEN(UPPER(TRIM(CLEAN(SUBSTITUTE(I150,CHAR(160)," ")))))&gt;0,LEFT(UPPER(TRIM(I150)),10)&lt;&gt;"UNRESOLVED",ISERROR(MATCH(UPPER(TRIM(CLEAN(SUBSTITUTE(I150,CHAR(160)," ")))),Start!$H$6:$H$22,0))),"","Mapping or justified exclusion missing; ")&amp;IF(AND(LEN(UPPER(TRIM(CLEAN(SUBSTITUTE(J150,CHAR(160)," ")))))&gt;0,LEFT(UPPER(TRIM(J150)),10)&lt;&gt;"UNRESOLVED",ISERROR(MATCH(UPPER(TRIM(CLEAN(SUBSTITUTE(J150,CHAR(160)," ")))),Start!$H$6:$H$22,0))),"","Conclusion/evidence missing; ")&amp;IF(AND(LEN(UPPER(TRIM(CLEAN(SUBSTITUTE(K150,CHAR(160)," ")))))&gt;0,LEFT(UPPER(TRIM(K150)),10)&lt;&gt;"UNRESOLVED",ISERROR(MATCH(UPPER(TRIM(CLEAN(SUBSTITUTE(K150,CHAR(160)," ")))),Start!$H$6:$H$22,0))),"","Reviewer/date missing; ")&amp;"")),"Invalid status; use a listed value")</f>
        <v>Applicability unresolved; assign an owner and next action</v>
      </c>
    </row>
    <row r="151" ht="70" customHeight="1">
      <c r="A151" s="56" t="str">
        <v>PSC-1200.16(b)(6)</v>
      </c>
      <c r="B151" s="56" t="str">
        <v>PSC</v>
      </c>
      <c r="C151" s="61" t="str">
        <v>P01 | 1200.16(b)(6)</v>
      </c>
      <c r="D151" s="61"/>
      <c r="E151" s="61" t="str">
        <v>Unresolved</v>
      </c>
      <c r="F151" s="61"/>
      <c r="G151" s="61" t="inlineStr">
        <is>
          <t xml:space="preserve">General 180 day transition; verify exact provision and Q01/Q10</t>
        </is>
      </c>
      <c r="H151" s="61" t="inlineStr">
        <is>
          <t xml:space="preserve">Candidate duty; applicability unresolved. Obtain exact required method and evidence from the controlling text. Context and definition rows explain control requirements.</t>
        </is>
      </c>
      <c r="I151" s="61" t="str">
        <v>P08,P10</v>
      </c>
      <c r="J151" s="61"/>
      <c r="K151" s="61"/>
      <c r="L151" s="61" t="str">
        <v>Confirm entity/system coverage, obtain the current controlling instrument and map every applicable part before conclusions.</v>
      </c>
      <c r="M151" s="63" t="str">
        <f>IF(OR(EXACT(E151,"Unresolved"),EXACT(E151,"Applicable"),EXACT(E151,"Excluded with basis"),EXACT(E151,"Context only")),IF(E151="Unresolved","Applicability unresolved; assign an owner and next action",IF(LEN(IF(AND(LEN(UPPER(TRIM(CLEAN(SUBSTITUTE(C151,CHAR(160)," ")))))&gt;0,LEFT(UPPER(TRIM(C151)),10)&lt;&gt;"UNRESOLVED",ISERROR(MATCH(UPPER(TRIM(CLEAN(SUBSTITUTE(C151,CHAR(160)," ")))),Start!$H$6:$H$22,0))),"","Exact clause/version missing; ")&amp;IF(AND(LEN(UPPER(TRIM(CLEAN(SUBSTITUTE(D151,CHAR(160)," ")))))&gt;0,LEFT(UPPER(TRIM(D151)),10)&lt;&gt;"UNRESOLVED",ISERROR(MATCH(UPPER(TRIM(CLEAN(SUBSTITUTE(D151,CHAR(160)," ")))),Start!$H$6:$H$22,0))),"","Entity/system/period missing; ")&amp;IF(AND(LEN(UPPER(TRIM(CLEAN(SUBSTITUTE(F151,CHAR(160)," ")))))&gt;0,LEFT(UPPER(TRIM(F151)),10)&lt;&gt;"UNRESOLVED",ISERROR(MATCH(UPPER(TRIM(CLEAN(SUBSTITUTE(F151,CHAR(160)," ")))),Start!$H$6:$H$22,0))),"","Decision evidence/basis missing; ")&amp;IF(AND(LEN(UPPER(TRIM(CLEAN(SUBSTITUTE(G151,CHAR(160)," ")))))&gt;0,LEFT(UPPER(TRIM(G151)),10)&lt;&gt;"UNRESOLVED",ISERROR(MATCH(UPPER(TRIM(CLEAN(SUBSTITUTE(G151,CHAR(160)," ")))),Start!$H$6:$H$22,0))),"","Date/transition basis missing; ")&amp;IF(AND(LEN(UPPER(TRIM(CLEAN(SUBSTITUTE(H151,CHAR(160)," ")))))&gt;0,LEFT(UPPER(TRIM(H151)),10)&lt;&gt;"UNRESOLVED",ISERROR(MATCH(UPPER(TRIM(CLEAN(SUBSTITUTE(H151,CHAR(160)," ")))),Start!$H$6:$H$22,0))),"","Method/evidence basis missing; ")&amp;IF(AND(LEN(UPPER(TRIM(CLEAN(SUBSTITUTE(I151,CHAR(160)," ")))))&gt;0,LEFT(UPPER(TRIM(I151)),10)&lt;&gt;"UNRESOLVED",ISERROR(MATCH(UPPER(TRIM(CLEAN(SUBSTITUTE(I151,CHAR(160)," ")))),Start!$H$6:$H$22,0))),"","Mapping or justified exclusion missing; ")&amp;IF(AND(LEN(UPPER(TRIM(CLEAN(SUBSTITUTE(J151,CHAR(160)," ")))))&gt;0,LEFT(UPPER(TRIM(J151)),10)&lt;&gt;"UNRESOLVED",ISERROR(MATCH(UPPER(TRIM(CLEAN(SUBSTITUTE(J151,CHAR(160)," ")))),Start!$H$6:$H$22,0))),"","Conclusion/evidence missing; ")&amp;IF(AND(LEN(UPPER(TRIM(CLEAN(SUBSTITUTE(K151,CHAR(160)," ")))))&gt;0,LEFT(UPPER(TRIM(K151)),10)&lt;&gt;"UNRESOLVED",ISERROR(MATCH(UPPER(TRIM(CLEAN(SUBSTITUTE(K151,CHAR(160)," ")))),Start!$H$6:$H$22,0))),"","Reviewer/date missing; ")&amp;"")=0,"Documentation recorded; review required",IF(AND(LEN(UPPER(TRIM(CLEAN(SUBSTITUTE(C151,CHAR(160)," ")))))&gt;0,LEFT(UPPER(TRIM(C151)),10)&lt;&gt;"UNRESOLVED",ISERROR(MATCH(UPPER(TRIM(CLEAN(SUBSTITUTE(C151,CHAR(160)," ")))),Start!$H$6:$H$22,0))),"","Exact clause/version missing; ")&amp;IF(AND(LEN(UPPER(TRIM(CLEAN(SUBSTITUTE(D151,CHAR(160)," ")))))&gt;0,LEFT(UPPER(TRIM(D151)),10)&lt;&gt;"UNRESOLVED",ISERROR(MATCH(UPPER(TRIM(CLEAN(SUBSTITUTE(D151,CHAR(160)," ")))),Start!$H$6:$H$22,0))),"","Entity/system/period missing; ")&amp;IF(AND(LEN(UPPER(TRIM(CLEAN(SUBSTITUTE(F151,CHAR(160)," ")))))&gt;0,LEFT(UPPER(TRIM(F151)),10)&lt;&gt;"UNRESOLVED",ISERROR(MATCH(UPPER(TRIM(CLEAN(SUBSTITUTE(F151,CHAR(160)," ")))),Start!$H$6:$H$22,0))),"","Decision evidence/basis missing; ")&amp;IF(AND(LEN(UPPER(TRIM(CLEAN(SUBSTITUTE(G151,CHAR(160)," ")))))&gt;0,LEFT(UPPER(TRIM(G151)),10)&lt;&gt;"UNRESOLVED",ISERROR(MATCH(UPPER(TRIM(CLEAN(SUBSTITUTE(G151,CHAR(160)," ")))),Start!$H$6:$H$22,0))),"","Date/transition basis missing; ")&amp;IF(AND(LEN(UPPER(TRIM(CLEAN(SUBSTITUTE(H151,CHAR(160)," ")))))&gt;0,LEFT(UPPER(TRIM(H151)),10)&lt;&gt;"UNRESOLVED",ISERROR(MATCH(UPPER(TRIM(CLEAN(SUBSTITUTE(H151,CHAR(160)," ")))),Start!$H$6:$H$22,0))),"","Method/evidence basis missing; ")&amp;IF(AND(LEN(UPPER(TRIM(CLEAN(SUBSTITUTE(I151,CHAR(160)," ")))))&gt;0,LEFT(UPPER(TRIM(I151)),10)&lt;&gt;"UNRESOLVED",ISERROR(MATCH(UPPER(TRIM(CLEAN(SUBSTITUTE(I151,CHAR(160)," ")))),Start!$H$6:$H$22,0))),"","Mapping or justified exclusion missing; ")&amp;IF(AND(LEN(UPPER(TRIM(CLEAN(SUBSTITUTE(J151,CHAR(160)," ")))))&gt;0,LEFT(UPPER(TRIM(J151)),10)&lt;&gt;"UNRESOLVED",ISERROR(MATCH(UPPER(TRIM(CLEAN(SUBSTITUTE(J151,CHAR(160)," ")))),Start!$H$6:$H$22,0))),"","Conclusion/evidence missing; ")&amp;IF(AND(LEN(UPPER(TRIM(CLEAN(SUBSTITUTE(K151,CHAR(160)," ")))))&gt;0,LEFT(UPPER(TRIM(K151)),10)&lt;&gt;"UNRESOLVED",ISERROR(MATCH(UPPER(TRIM(CLEAN(SUBSTITUTE(K151,CHAR(160)," ")))),Start!$H$6:$H$22,0))),"","Reviewer/date missing; ")&amp;"")),"Invalid status; use a listed value")</f>
        <v>Applicability unresolved; assign an owner and next action</v>
      </c>
    </row>
    <row r="152" ht="70" customHeight="1">
      <c r="A152" s="58" t="str">
        <v>PSC-1200.16(b)(7)</v>
      </c>
      <c r="B152" s="58" t="str">
        <v>PSC</v>
      </c>
      <c r="C152" s="61" t="str">
        <v>P01 | 1200.16(b)(7)</v>
      </c>
      <c r="D152" s="61"/>
      <c r="E152" s="61" t="str">
        <v>Unresolved</v>
      </c>
      <c r="F152" s="61"/>
      <c r="G152" s="61" t="inlineStr">
        <is>
          <t xml:space="preserve">General 180 day transition; verify exact provision and Q01/Q10</t>
        </is>
      </c>
      <c r="H152" s="61" t="inlineStr">
        <is>
          <t xml:space="preserve">Candidate duty; applicability unresolved. Obtain exact required method and evidence from the controlling text. Context and definition rows explain control requirements.</t>
        </is>
      </c>
      <c r="I152" s="61" t="str">
        <v>P08,P10</v>
      </c>
      <c r="J152" s="61"/>
      <c r="K152" s="61"/>
      <c r="L152" s="61" t="str">
        <v>Confirm entity/system coverage, obtain the current controlling instrument and map every applicable part before conclusions.</v>
      </c>
      <c r="M152" s="63" t="str">
        <f>IF(OR(EXACT(E152,"Unresolved"),EXACT(E152,"Applicable"),EXACT(E152,"Excluded with basis"),EXACT(E152,"Context only")),IF(E152="Unresolved","Applicability unresolved; assign an owner and next action",IF(LEN(IF(AND(LEN(UPPER(TRIM(CLEAN(SUBSTITUTE(C152,CHAR(160)," ")))))&gt;0,LEFT(UPPER(TRIM(C152)),10)&lt;&gt;"UNRESOLVED",ISERROR(MATCH(UPPER(TRIM(CLEAN(SUBSTITUTE(C152,CHAR(160)," ")))),Start!$H$6:$H$22,0))),"","Exact clause/version missing; ")&amp;IF(AND(LEN(UPPER(TRIM(CLEAN(SUBSTITUTE(D152,CHAR(160)," ")))))&gt;0,LEFT(UPPER(TRIM(D152)),10)&lt;&gt;"UNRESOLVED",ISERROR(MATCH(UPPER(TRIM(CLEAN(SUBSTITUTE(D152,CHAR(160)," ")))),Start!$H$6:$H$22,0))),"","Entity/system/period missing; ")&amp;IF(AND(LEN(UPPER(TRIM(CLEAN(SUBSTITUTE(F152,CHAR(160)," ")))))&gt;0,LEFT(UPPER(TRIM(F152)),10)&lt;&gt;"UNRESOLVED",ISERROR(MATCH(UPPER(TRIM(CLEAN(SUBSTITUTE(F152,CHAR(160)," ")))),Start!$H$6:$H$22,0))),"","Decision evidence/basis missing; ")&amp;IF(AND(LEN(UPPER(TRIM(CLEAN(SUBSTITUTE(G152,CHAR(160)," ")))))&gt;0,LEFT(UPPER(TRIM(G152)),10)&lt;&gt;"UNRESOLVED",ISERROR(MATCH(UPPER(TRIM(CLEAN(SUBSTITUTE(G152,CHAR(160)," ")))),Start!$H$6:$H$22,0))),"","Date/transition basis missing; ")&amp;IF(AND(LEN(UPPER(TRIM(CLEAN(SUBSTITUTE(H152,CHAR(160)," ")))))&gt;0,LEFT(UPPER(TRIM(H152)),10)&lt;&gt;"UNRESOLVED",ISERROR(MATCH(UPPER(TRIM(CLEAN(SUBSTITUTE(H152,CHAR(160)," ")))),Start!$H$6:$H$22,0))),"","Method/evidence basis missing; ")&amp;IF(AND(LEN(UPPER(TRIM(CLEAN(SUBSTITUTE(I152,CHAR(160)," ")))))&gt;0,LEFT(UPPER(TRIM(I152)),10)&lt;&gt;"UNRESOLVED",ISERROR(MATCH(UPPER(TRIM(CLEAN(SUBSTITUTE(I152,CHAR(160)," ")))),Start!$H$6:$H$22,0))),"","Mapping or justified exclusion missing; ")&amp;IF(AND(LEN(UPPER(TRIM(CLEAN(SUBSTITUTE(J152,CHAR(160)," ")))))&gt;0,LEFT(UPPER(TRIM(J152)),10)&lt;&gt;"UNRESOLVED",ISERROR(MATCH(UPPER(TRIM(CLEAN(SUBSTITUTE(J152,CHAR(160)," ")))),Start!$H$6:$H$22,0))),"","Conclusion/evidence missing; ")&amp;IF(AND(LEN(UPPER(TRIM(CLEAN(SUBSTITUTE(K152,CHAR(160)," ")))))&gt;0,LEFT(UPPER(TRIM(K152)),10)&lt;&gt;"UNRESOLVED",ISERROR(MATCH(UPPER(TRIM(CLEAN(SUBSTITUTE(K152,CHAR(160)," ")))),Start!$H$6:$H$22,0))),"","Reviewer/date missing; ")&amp;"")=0,"Documentation recorded; review required",IF(AND(LEN(UPPER(TRIM(CLEAN(SUBSTITUTE(C152,CHAR(160)," ")))))&gt;0,LEFT(UPPER(TRIM(C152)),10)&lt;&gt;"UNRESOLVED",ISERROR(MATCH(UPPER(TRIM(CLEAN(SUBSTITUTE(C152,CHAR(160)," ")))),Start!$H$6:$H$22,0))),"","Exact clause/version missing; ")&amp;IF(AND(LEN(UPPER(TRIM(CLEAN(SUBSTITUTE(D152,CHAR(160)," ")))))&gt;0,LEFT(UPPER(TRIM(D152)),10)&lt;&gt;"UNRESOLVED",ISERROR(MATCH(UPPER(TRIM(CLEAN(SUBSTITUTE(D152,CHAR(160)," ")))),Start!$H$6:$H$22,0))),"","Entity/system/period missing; ")&amp;IF(AND(LEN(UPPER(TRIM(CLEAN(SUBSTITUTE(F152,CHAR(160)," ")))))&gt;0,LEFT(UPPER(TRIM(F152)),10)&lt;&gt;"UNRESOLVED",ISERROR(MATCH(UPPER(TRIM(CLEAN(SUBSTITUTE(F152,CHAR(160)," ")))),Start!$H$6:$H$22,0))),"","Decision evidence/basis missing; ")&amp;IF(AND(LEN(UPPER(TRIM(CLEAN(SUBSTITUTE(G152,CHAR(160)," ")))))&gt;0,LEFT(UPPER(TRIM(G152)),10)&lt;&gt;"UNRESOLVED",ISERROR(MATCH(UPPER(TRIM(CLEAN(SUBSTITUTE(G152,CHAR(160)," ")))),Start!$H$6:$H$22,0))),"","Date/transition basis missing; ")&amp;IF(AND(LEN(UPPER(TRIM(CLEAN(SUBSTITUTE(H152,CHAR(160)," ")))))&gt;0,LEFT(UPPER(TRIM(H152)),10)&lt;&gt;"UNRESOLVED",ISERROR(MATCH(UPPER(TRIM(CLEAN(SUBSTITUTE(H152,CHAR(160)," ")))),Start!$H$6:$H$22,0))),"","Method/evidence basis missing; ")&amp;IF(AND(LEN(UPPER(TRIM(CLEAN(SUBSTITUTE(I152,CHAR(160)," ")))))&gt;0,LEFT(UPPER(TRIM(I152)),10)&lt;&gt;"UNRESOLVED",ISERROR(MATCH(UPPER(TRIM(CLEAN(SUBSTITUTE(I152,CHAR(160)," ")))),Start!$H$6:$H$22,0))),"","Mapping or justified exclusion missing; ")&amp;IF(AND(LEN(UPPER(TRIM(CLEAN(SUBSTITUTE(J152,CHAR(160)," ")))))&gt;0,LEFT(UPPER(TRIM(J152)),10)&lt;&gt;"UNRESOLVED",ISERROR(MATCH(UPPER(TRIM(CLEAN(SUBSTITUTE(J152,CHAR(160)," ")))),Start!$H$6:$H$22,0))),"","Conclusion/evidence missing; ")&amp;IF(AND(LEN(UPPER(TRIM(CLEAN(SUBSTITUTE(K152,CHAR(160)," ")))))&gt;0,LEFT(UPPER(TRIM(K152)),10)&lt;&gt;"UNRESOLVED",ISERROR(MATCH(UPPER(TRIM(CLEAN(SUBSTITUTE(K152,CHAR(160)," ")))),Start!$H$6:$H$22,0))),"","Reviewer/date missing; ")&amp;"")),"Invalid status; use a listed value")</f>
        <v>Applicability unresolved; assign an owner and next action</v>
      </c>
    </row>
    <row r="153" ht="70" customHeight="1">
      <c r="A153" s="56" t="str">
        <v>PSC-1200.16(b)(8)</v>
      </c>
      <c r="B153" s="56" t="str">
        <v>PSC</v>
      </c>
      <c r="C153" s="61" t="str">
        <v>P01 | 1200.16(b)(8)</v>
      </c>
      <c r="D153" s="61"/>
      <c r="E153" s="61" t="str">
        <v>Unresolved</v>
      </c>
      <c r="F153" s="61"/>
      <c r="G153" s="61" t="inlineStr">
        <is>
          <t xml:space="preserve">General 180 day transition; verify exact provision and Q01/Q10</t>
        </is>
      </c>
      <c r="H153" s="61" t="inlineStr">
        <is>
          <t xml:space="preserve">Candidate duty; applicability unresolved. Obtain exact required method and evidence from the controlling text. Context and definition rows explain control requirements.</t>
        </is>
      </c>
      <c r="I153" s="61" t="str">
        <v>P08,P10</v>
      </c>
      <c r="J153" s="61"/>
      <c r="K153" s="61"/>
      <c r="L153" s="61" t="str">
        <v>Confirm entity/system coverage, obtain the current controlling instrument and map every applicable part before conclusions.</v>
      </c>
      <c r="M153" s="63" t="str">
        <f>IF(OR(EXACT(E153,"Unresolved"),EXACT(E153,"Applicable"),EXACT(E153,"Excluded with basis"),EXACT(E153,"Context only")),IF(E153="Unresolved","Applicability unresolved; assign an owner and next action",IF(LEN(IF(AND(LEN(UPPER(TRIM(CLEAN(SUBSTITUTE(C153,CHAR(160)," ")))))&gt;0,LEFT(UPPER(TRIM(C153)),10)&lt;&gt;"UNRESOLVED",ISERROR(MATCH(UPPER(TRIM(CLEAN(SUBSTITUTE(C153,CHAR(160)," ")))),Start!$H$6:$H$22,0))),"","Exact clause/version missing; ")&amp;IF(AND(LEN(UPPER(TRIM(CLEAN(SUBSTITUTE(D153,CHAR(160)," ")))))&gt;0,LEFT(UPPER(TRIM(D153)),10)&lt;&gt;"UNRESOLVED",ISERROR(MATCH(UPPER(TRIM(CLEAN(SUBSTITUTE(D153,CHAR(160)," ")))),Start!$H$6:$H$22,0))),"","Entity/system/period missing; ")&amp;IF(AND(LEN(UPPER(TRIM(CLEAN(SUBSTITUTE(F153,CHAR(160)," ")))))&gt;0,LEFT(UPPER(TRIM(F153)),10)&lt;&gt;"UNRESOLVED",ISERROR(MATCH(UPPER(TRIM(CLEAN(SUBSTITUTE(F153,CHAR(160)," ")))),Start!$H$6:$H$22,0))),"","Decision evidence/basis missing; ")&amp;IF(AND(LEN(UPPER(TRIM(CLEAN(SUBSTITUTE(G153,CHAR(160)," ")))))&gt;0,LEFT(UPPER(TRIM(G153)),10)&lt;&gt;"UNRESOLVED",ISERROR(MATCH(UPPER(TRIM(CLEAN(SUBSTITUTE(G153,CHAR(160)," ")))),Start!$H$6:$H$22,0))),"","Date/transition basis missing; ")&amp;IF(AND(LEN(UPPER(TRIM(CLEAN(SUBSTITUTE(H153,CHAR(160)," ")))))&gt;0,LEFT(UPPER(TRIM(H153)),10)&lt;&gt;"UNRESOLVED",ISERROR(MATCH(UPPER(TRIM(CLEAN(SUBSTITUTE(H153,CHAR(160)," ")))),Start!$H$6:$H$22,0))),"","Method/evidence basis missing; ")&amp;IF(AND(LEN(UPPER(TRIM(CLEAN(SUBSTITUTE(I153,CHAR(160)," ")))))&gt;0,LEFT(UPPER(TRIM(I153)),10)&lt;&gt;"UNRESOLVED",ISERROR(MATCH(UPPER(TRIM(CLEAN(SUBSTITUTE(I153,CHAR(160)," ")))),Start!$H$6:$H$22,0))),"","Mapping or justified exclusion missing; ")&amp;IF(AND(LEN(UPPER(TRIM(CLEAN(SUBSTITUTE(J153,CHAR(160)," ")))))&gt;0,LEFT(UPPER(TRIM(J153)),10)&lt;&gt;"UNRESOLVED",ISERROR(MATCH(UPPER(TRIM(CLEAN(SUBSTITUTE(J153,CHAR(160)," ")))),Start!$H$6:$H$22,0))),"","Conclusion/evidence missing; ")&amp;IF(AND(LEN(UPPER(TRIM(CLEAN(SUBSTITUTE(K153,CHAR(160)," ")))))&gt;0,LEFT(UPPER(TRIM(K153)),10)&lt;&gt;"UNRESOLVED",ISERROR(MATCH(UPPER(TRIM(CLEAN(SUBSTITUTE(K153,CHAR(160)," ")))),Start!$H$6:$H$22,0))),"","Reviewer/date missing; ")&amp;"")=0,"Documentation recorded; review required",IF(AND(LEN(UPPER(TRIM(CLEAN(SUBSTITUTE(C153,CHAR(160)," ")))))&gt;0,LEFT(UPPER(TRIM(C153)),10)&lt;&gt;"UNRESOLVED",ISERROR(MATCH(UPPER(TRIM(CLEAN(SUBSTITUTE(C153,CHAR(160)," ")))),Start!$H$6:$H$22,0))),"","Exact clause/version missing; ")&amp;IF(AND(LEN(UPPER(TRIM(CLEAN(SUBSTITUTE(D153,CHAR(160)," ")))))&gt;0,LEFT(UPPER(TRIM(D153)),10)&lt;&gt;"UNRESOLVED",ISERROR(MATCH(UPPER(TRIM(CLEAN(SUBSTITUTE(D153,CHAR(160)," ")))),Start!$H$6:$H$22,0))),"","Entity/system/period missing; ")&amp;IF(AND(LEN(UPPER(TRIM(CLEAN(SUBSTITUTE(F153,CHAR(160)," ")))))&gt;0,LEFT(UPPER(TRIM(F153)),10)&lt;&gt;"UNRESOLVED",ISERROR(MATCH(UPPER(TRIM(CLEAN(SUBSTITUTE(F153,CHAR(160)," ")))),Start!$H$6:$H$22,0))),"","Decision evidence/basis missing; ")&amp;IF(AND(LEN(UPPER(TRIM(CLEAN(SUBSTITUTE(G153,CHAR(160)," ")))))&gt;0,LEFT(UPPER(TRIM(G153)),10)&lt;&gt;"UNRESOLVED",ISERROR(MATCH(UPPER(TRIM(CLEAN(SUBSTITUTE(G153,CHAR(160)," ")))),Start!$H$6:$H$22,0))),"","Date/transition basis missing; ")&amp;IF(AND(LEN(UPPER(TRIM(CLEAN(SUBSTITUTE(H153,CHAR(160)," ")))))&gt;0,LEFT(UPPER(TRIM(H153)),10)&lt;&gt;"UNRESOLVED",ISERROR(MATCH(UPPER(TRIM(CLEAN(SUBSTITUTE(H153,CHAR(160)," ")))),Start!$H$6:$H$22,0))),"","Method/evidence basis missing; ")&amp;IF(AND(LEN(UPPER(TRIM(CLEAN(SUBSTITUTE(I153,CHAR(160)," ")))))&gt;0,LEFT(UPPER(TRIM(I153)),10)&lt;&gt;"UNRESOLVED",ISERROR(MATCH(UPPER(TRIM(CLEAN(SUBSTITUTE(I153,CHAR(160)," ")))),Start!$H$6:$H$22,0))),"","Mapping or justified exclusion missing; ")&amp;IF(AND(LEN(UPPER(TRIM(CLEAN(SUBSTITUTE(J153,CHAR(160)," ")))))&gt;0,LEFT(UPPER(TRIM(J153)),10)&lt;&gt;"UNRESOLVED",ISERROR(MATCH(UPPER(TRIM(CLEAN(SUBSTITUTE(J153,CHAR(160)," ")))),Start!$H$6:$H$22,0))),"","Conclusion/evidence missing; ")&amp;IF(AND(LEN(UPPER(TRIM(CLEAN(SUBSTITUTE(K153,CHAR(160)," ")))))&gt;0,LEFT(UPPER(TRIM(K153)),10)&lt;&gt;"UNRESOLVED",ISERROR(MATCH(UPPER(TRIM(CLEAN(SUBSTITUTE(K153,CHAR(160)," ")))),Start!$H$6:$H$22,0))),"","Reviewer/date missing; ")&amp;"")),"Invalid status; use a listed value")</f>
        <v>Applicability unresolved; assign an owner and next action</v>
      </c>
    </row>
    <row r="154" ht="70" customHeight="1">
      <c r="A154" s="58" t="str">
        <v>PSC-1200.16(b)(9)</v>
      </c>
      <c r="B154" s="58" t="str">
        <v>PSC</v>
      </c>
      <c r="C154" s="61" t="str">
        <v>P01 | 1200.16(b)(9)</v>
      </c>
      <c r="D154" s="61"/>
      <c r="E154" s="61" t="str">
        <v>Unresolved</v>
      </c>
      <c r="F154" s="61"/>
      <c r="G154" s="61" t="inlineStr">
        <is>
          <t xml:space="preserve">General 180 day transition; verify exact provision and Q01/Q10</t>
        </is>
      </c>
      <c r="H154" s="61" t="inlineStr">
        <is>
          <t xml:space="preserve">Candidate duty; applicability unresolved. Obtain exact required method and evidence from the controlling text. Context and definition rows explain control requirements.</t>
        </is>
      </c>
      <c r="I154" s="61" t="str">
        <v>P08,P10</v>
      </c>
      <c r="J154" s="61"/>
      <c r="K154" s="61"/>
      <c r="L154" s="61" t="str">
        <v>Confirm entity/system coverage, obtain the current controlling instrument and map every applicable part before conclusions.</v>
      </c>
      <c r="M154" s="63" t="str">
        <f>IF(OR(EXACT(E154,"Unresolved"),EXACT(E154,"Applicable"),EXACT(E154,"Excluded with basis"),EXACT(E154,"Context only")),IF(E154="Unresolved","Applicability unresolved; assign an owner and next action",IF(LEN(IF(AND(LEN(UPPER(TRIM(CLEAN(SUBSTITUTE(C154,CHAR(160)," ")))))&gt;0,LEFT(UPPER(TRIM(C154)),10)&lt;&gt;"UNRESOLVED",ISERROR(MATCH(UPPER(TRIM(CLEAN(SUBSTITUTE(C154,CHAR(160)," ")))),Start!$H$6:$H$22,0))),"","Exact clause/version missing; ")&amp;IF(AND(LEN(UPPER(TRIM(CLEAN(SUBSTITUTE(D154,CHAR(160)," ")))))&gt;0,LEFT(UPPER(TRIM(D154)),10)&lt;&gt;"UNRESOLVED",ISERROR(MATCH(UPPER(TRIM(CLEAN(SUBSTITUTE(D154,CHAR(160)," ")))),Start!$H$6:$H$22,0))),"","Entity/system/period missing; ")&amp;IF(AND(LEN(UPPER(TRIM(CLEAN(SUBSTITUTE(F154,CHAR(160)," ")))))&gt;0,LEFT(UPPER(TRIM(F154)),10)&lt;&gt;"UNRESOLVED",ISERROR(MATCH(UPPER(TRIM(CLEAN(SUBSTITUTE(F154,CHAR(160)," ")))),Start!$H$6:$H$22,0))),"","Decision evidence/basis missing; ")&amp;IF(AND(LEN(UPPER(TRIM(CLEAN(SUBSTITUTE(G154,CHAR(160)," ")))))&gt;0,LEFT(UPPER(TRIM(G154)),10)&lt;&gt;"UNRESOLVED",ISERROR(MATCH(UPPER(TRIM(CLEAN(SUBSTITUTE(G154,CHAR(160)," ")))),Start!$H$6:$H$22,0))),"","Date/transition basis missing; ")&amp;IF(AND(LEN(UPPER(TRIM(CLEAN(SUBSTITUTE(H154,CHAR(160)," ")))))&gt;0,LEFT(UPPER(TRIM(H154)),10)&lt;&gt;"UNRESOLVED",ISERROR(MATCH(UPPER(TRIM(CLEAN(SUBSTITUTE(H154,CHAR(160)," ")))),Start!$H$6:$H$22,0))),"","Method/evidence basis missing; ")&amp;IF(AND(LEN(UPPER(TRIM(CLEAN(SUBSTITUTE(I154,CHAR(160)," ")))))&gt;0,LEFT(UPPER(TRIM(I154)),10)&lt;&gt;"UNRESOLVED",ISERROR(MATCH(UPPER(TRIM(CLEAN(SUBSTITUTE(I154,CHAR(160)," ")))),Start!$H$6:$H$22,0))),"","Mapping or justified exclusion missing; ")&amp;IF(AND(LEN(UPPER(TRIM(CLEAN(SUBSTITUTE(J154,CHAR(160)," ")))))&gt;0,LEFT(UPPER(TRIM(J154)),10)&lt;&gt;"UNRESOLVED",ISERROR(MATCH(UPPER(TRIM(CLEAN(SUBSTITUTE(J154,CHAR(160)," ")))),Start!$H$6:$H$22,0))),"","Conclusion/evidence missing; ")&amp;IF(AND(LEN(UPPER(TRIM(CLEAN(SUBSTITUTE(K154,CHAR(160)," ")))))&gt;0,LEFT(UPPER(TRIM(K154)),10)&lt;&gt;"UNRESOLVED",ISERROR(MATCH(UPPER(TRIM(CLEAN(SUBSTITUTE(K154,CHAR(160)," ")))),Start!$H$6:$H$22,0))),"","Reviewer/date missing; ")&amp;"")=0,"Documentation recorded; review required",IF(AND(LEN(UPPER(TRIM(CLEAN(SUBSTITUTE(C154,CHAR(160)," ")))))&gt;0,LEFT(UPPER(TRIM(C154)),10)&lt;&gt;"UNRESOLVED",ISERROR(MATCH(UPPER(TRIM(CLEAN(SUBSTITUTE(C154,CHAR(160)," ")))),Start!$H$6:$H$22,0))),"","Exact clause/version missing; ")&amp;IF(AND(LEN(UPPER(TRIM(CLEAN(SUBSTITUTE(D154,CHAR(160)," ")))))&gt;0,LEFT(UPPER(TRIM(D154)),10)&lt;&gt;"UNRESOLVED",ISERROR(MATCH(UPPER(TRIM(CLEAN(SUBSTITUTE(D154,CHAR(160)," ")))),Start!$H$6:$H$22,0))),"","Entity/system/period missing; ")&amp;IF(AND(LEN(UPPER(TRIM(CLEAN(SUBSTITUTE(F154,CHAR(160)," ")))))&gt;0,LEFT(UPPER(TRIM(F154)),10)&lt;&gt;"UNRESOLVED",ISERROR(MATCH(UPPER(TRIM(CLEAN(SUBSTITUTE(F154,CHAR(160)," ")))),Start!$H$6:$H$22,0))),"","Decision evidence/basis missing; ")&amp;IF(AND(LEN(UPPER(TRIM(CLEAN(SUBSTITUTE(G154,CHAR(160)," ")))))&gt;0,LEFT(UPPER(TRIM(G154)),10)&lt;&gt;"UNRESOLVED",ISERROR(MATCH(UPPER(TRIM(CLEAN(SUBSTITUTE(G154,CHAR(160)," ")))),Start!$H$6:$H$22,0))),"","Date/transition basis missing; ")&amp;IF(AND(LEN(UPPER(TRIM(CLEAN(SUBSTITUTE(H154,CHAR(160)," ")))))&gt;0,LEFT(UPPER(TRIM(H154)),10)&lt;&gt;"UNRESOLVED",ISERROR(MATCH(UPPER(TRIM(CLEAN(SUBSTITUTE(H154,CHAR(160)," ")))),Start!$H$6:$H$22,0))),"","Method/evidence basis missing; ")&amp;IF(AND(LEN(UPPER(TRIM(CLEAN(SUBSTITUTE(I154,CHAR(160)," ")))))&gt;0,LEFT(UPPER(TRIM(I154)),10)&lt;&gt;"UNRESOLVED",ISERROR(MATCH(UPPER(TRIM(CLEAN(SUBSTITUTE(I154,CHAR(160)," ")))),Start!$H$6:$H$22,0))),"","Mapping or justified exclusion missing; ")&amp;IF(AND(LEN(UPPER(TRIM(CLEAN(SUBSTITUTE(J154,CHAR(160)," ")))))&gt;0,LEFT(UPPER(TRIM(J154)),10)&lt;&gt;"UNRESOLVED",ISERROR(MATCH(UPPER(TRIM(CLEAN(SUBSTITUTE(J154,CHAR(160)," ")))),Start!$H$6:$H$22,0))),"","Conclusion/evidence missing; ")&amp;IF(AND(LEN(UPPER(TRIM(CLEAN(SUBSTITUTE(K154,CHAR(160)," ")))))&gt;0,LEFT(UPPER(TRIM(K154)),10)&lt;&gt;"UNRESOLVED",ISERROR(MATCH(UPPER(TRIM(CLEAN(SUBSTITUTE(K154,CHAR(160)," ")))),Start!$H$6:$H$22,0))),"","Reviewer/date missing; ")&amp;"")),"Invalid status; use a listed value")</f>
        <v>Applicability unresolved; assign an owner and next action</v>
      </c>
    </row>
    <row r="155" ht="70" customHeight="1">
      <c r="A155" s="56" t="str">
        <v>PSC-1200.16(b)(10)</v>
      </c>
      <c r="B155" s="56" t="str">
        <v>PSC</v>
      </c>
      <c r="C155" s="61" t="str">
        <v>P01 | 1200.16(b)(10)</v>
      </c>
      <c r="D155" s="61"/>
      <c r="E155" s="61" t="str">
        <v>Unresolved</v>
      </c>
      <c r="F155" s="61"/>
      <c r="G155" s="61" t="inlineStr">
        <is>
          <t xml:space="preserve">General 180 day transition; verify exact provision and Q01/Q10</t>
        </is>
      </c>
      <c r="H155" s="61" t="inlineStr">
        <is>
          <t xml:space="preserve">Candidate duty; applicability unresolved. Obtain exact required method and evidence from the controlling text. Context and definition rows explain control requirements.</t>
        </is>
      </c>
      <c r="I155" s="61" t="str">
        <v>P08,P10</v>
      </c>
      <c r="J155" s="61"/>
      <c r="K155" s="61"/>
      <c r="L155" s="61" t="str">
        <v>Confirm entity/system coverage, obtain the current controlling instrument and map every applicable part before conclusions.</v>
      </c>
      <c r="M155" s="63" t="str">
        <f>IF(OR(EXACT(E155,"Unresolved"),EXACT(E155,"Applicable"),EXACT(E155,"Excluded with basis"),EXACT(E155,"Context only")),IF(E155="Unresolved","Applicability unresolved; assign an owner and next action",IF(LEN(IF(AND(LEN(UPPER(TRIM(CLEAN(SUBSTITUTE(C155,CHAR(160)," ")))))&gt;0,LEFT(UPPER(TRIM(C155)),10)&lt;&gt;"UNRESOLVED",ISERROR(MATCH(UPPER(TRIM(CLEAN(SUBSTITUTE(C155,CHAR(160)," ")))),Start!$H$6:$H$22,0))),"","Exact clause/version missing; ")&amp;IF(AND(LEN(UPPER(TRIM(CLEAN(SUBSTITUTE(D155,CHAR(160)," ")))))&gt;0,LEFT(UPPER(TRIM(D155)),10)&lt;&gt;"UNRESOLVED",ISERROR(MATCH(UPPER(TRIM(CLEAN(SUBSTITUTE(D155,CHAR(160)," ")))),Start!$H$6:$H$22,0))),"","Entity/system/period missing; ")&amp;IF(AND(LEN(UPPER(TRIM(CLEAN(SUBSTITUTE(F155,CHAR(160)," ")))))&gt;0,LEFT(UPPER(TRIM(F155)),10)&lt;&gt;"UNRESOLVED",ISERROR(MATCH(UPPER(TRIM(CLEAN(SUBSTITUTE(F155,CHAR(160)," ")))),Start!$H$6:$H$22,0))),"","Decision evidence/basis missing; ")&amp;IF(AND(LEN(UPPER(TRIM(CLEAN(SUBSTITUTE(G155,CHAR(160)," ")))))&gt;0,LEFT(UPPER(TRIM(G155)),10)&lt;&gt;"UNRESOLVED",ISERROR(MATCH(UPPER(TRIM(CLEAN(SUBSTITUTE(G155,CHAR(160)," ")))),Start!$H$6:$H$22,0))),"","Date/transition basis missing; ")&amp;IF(AND(LEN(UPPER(TRIM(CLEAN(SUBSTITUTE(H155,CHAR(160)," ")))))&gt;0,LEFT(UPPER(TRIM(H155)),10)&lt;&gt;"UNRESOLVED",ISERROR(MATCH(UPPER(TRIM(CLEAN(SUBSTITUTE(H155,CHAR(160)," ")))),Start!$H$6:$H$22,0))),"","Method/evidence basis missing; ")&amp;IF(AND(LEN(UPPER(TRIM(CLEAN(SUBSTITUTE(I155,CHAR(160)," ")))))&gt;0,LEFT(UPPER(TRIM(I155)),10)&lt;&gt;"UNRESOLVED",ISERROR(MATCH(UPPER(TRIM(CLEAN(SUBSTITUTE(I155,CHAR(160)," ")))),Start!$H$6:$H$22,0))),"","Mapping or justified exclusion missing; ")&amp;IF(AND(LEN(UPPER(TRIM(CLEAN(SUBSTITUTE(J155,CHAR(160)," ")))))&gt;0,LEFT(UPPER(TRIM(J155)),10)&lt;&gt;"UNRESOLVED",ISERROR(MATCH(UPPER(TRIM(CLEAN(SUBSTITUTE(J155,CHAR(160)," ")))),Start!$H$6:$H$22,0))),"","Conclusion/evidence missing; ")&amp;IF(AND(LEN(UPPER(TRIM(CLEAN(SUBSTITUTE(K155,CHAR(160)," ")))))&gt;0,LEFT(UPPER(TRIM(K155)),10)&lt;&gt;"UNRESOLVED",ISERROR(MATCH(UPPER(TRIM(CLEAN(SUBSTITUTE(K155,CHAR(160)," ")))),Start!$H$6:$H$22,0))),"","Reviewer/date missing; ")&amp;"")=0,"Documentation recorded; review required",IF(AND(LEN(UPPER(TRIM(CLEAN(SUBSTITUTE(C155,CHAR(160)," ")))))&gt;0,LEFT(UPPER(TRIM(C155)),10)&lt;&gt;"UNRESOLVED",ISERROR(MATCH(UPPER(TRIM(CLEAN(SUBSTITUTE(C155,CHAR(160)," ")))),Start!$H$6:$H$22,0))),"","Exact clause/version missing; ")&amp;IF(AND(LEN(UPPER(TRIM(CLEAN(SUBSTITUTE(D155,CHAR(160)," ")))))&gt;0,LEFT(UPPER(TRIM(D155)),10)&lt;&gt;"UNRESOLVED",ISERROR(MATCH(UPPER(TRIM(CLEAN(SUBSTITUTE(D155,CHAR(160)," ")))),Start!$H$6:$H$22,0))),"","Entity/system/period missing; ")&amp;IF(AND(LEN(UPPER(TRIM(CLEAN(SUBSTITUTE(F155,CHAR(160)," ")))))&gt;0,LEFT(UPPER(TRIM(F155)),10)&lt;&gt;"UNRESOLVED",ISERROR(MATCH(UPPER(TRIM(CLEAN(SUBSTITUTE(F155,CHAR(160)," ")))),Start!$H$6:$H$22,0))),"","Decision evidence/basis missing; ")&amp;IF(AND(LEN(UPPER(TRIM(CLEAN(SUBSTITUTE(G155,CHAR(160)," ")))))&gt;0,LEFT(UPPER(TRIM(G155)),10)&lt;&gt;"UNRESOLVED",ISERROR(MATCH(UPPER(TRIM(CLEAN(SUBSTITUTE(G155,CHAR(160)," ")))),Start!$H$6:$H$22,0))),"","Date/transition basis missing; ")&amp;IF(AND(LEN(UPPER(TRIM(CLEAN(SUBSTITUTE(H155,CHAR(160)," ")))))&gt;0,LEFT(UPPER(TRIM(H155)),10)&lt;&gt;"UNRESOLVED",ISERROR(MATCH(UPPER(TRIM(CLEAN(SUBSTITUTE(H155,CHAR(160)," ")))),Start!$H$6:$H$22,0))),"","Method/evidence basis missing; ")&amp;IF(AND(LEN(UPPER(TRIM(CLEAN(SUBSTITUTE(I155,CHAR(160)," ")))))&gt;0,LEFT(UPPER(TRIM(I155)),10)&lt;&gt;"UNRESOLVED",ISERROR(MATCH(UPPER(TRIM(CLEAN(SUBSTITUTE(I155,CHAR(160)," ")))),Start!$H$6:$H$22,0))),"","Mapping or justified exclusion missing; ")&amp;IF(AND(LEN(UPPER(TRIM(CLEAN(SUBSTITUTE(J155,CHAR(160)," ")))))&gt;0,LEFT(UPPER(TRIM(J155)),10)&lt;&gt;"UNRESOLVED",ISERROR(MATCH(UPPER(TRIM(CLEAN(SUBSTITUTE(J155,CHAR(160)," ")))),Start!$H$6:$H$22,0))),"","Conclusion/evidence missing; ")&amp;IF(AND(LEN(UPPER(TRIM(CLEAN(SUBSTITUTE(K155,CHAR(160)," ")))))&gt;0,LEFT(UPPER(TRIM(K155)),10)&lt;&gt;"UNRESOLVED",ISERROR(MATCH(UPPER(TRIM(CLEAN(SUBSTITUTE(K155,CHAR(160)," ")))),Start!$H$6:$H$22,0))),"","Reviewer/date missing; ")&amp;"")),"Invalid status; use a listed value")</f>
        <v>Applicability unresolved; assign an owner and next action</v>
      </c>
    </row>
    <row r="156" ht="70" customHeight="1">
      <c r="A156" s="58" t="str">
        <v>PSC-1200.16(b)(11)</v>
      </c>
      <c r="B156" s="58" t="str">
        <v>PSC</v>
      </c>
      <c r="C156" s="61" t="str">
        <v>P01 | 1200.16(b)(11)</v>
      </c>
      <c r="D156" s="61"/>
      <c r="E156" s="61" t="str">
        <v>Unresolved</v>
      </c>
      <c r="F156" s="61"/>
      <c r="G156" s="61" t="inlineStr">
        <is>
          <t xml:space="preserve">General 180 day transition; verify exact provision and Q01/Q10</t>
        </is>
      </c>
      <c r="H156" s="61" t="inlineStr">
        <is>
          <t xml:space="preserve">Candidate duty; applicability unresolved. Obtain exact required method and evidence from the controlling text. Context and definition rows explain control requirements.</t>
        </is>
      </c>
      <c r="I156" s="61" t="str">
        <v>P08,P10</v>
      </c>
      <c r="J156" s="61"/>
      <c r="K156" s="61"/>
      <c r="L156" s="61" t="str">
        <v>Confirm entity/system coverage, obtain the current controlling instrument and map every applicable part before conclusions.</v>
      </c>
      <c r="M156" s="63" t="str">
        <f>IF(OR(EXACT(E156,"Unresolved"),EXACT(E156,"Applicable"),EXACT(E156,"Excluded with basis"),EXACT(E156,"Context only")),IF(E156="Unresolved","Applicability unresolved; assign an owner and next action",IF(LEN(IF(AND(LEN(UPPER(TRIM(CLEAN(SUBSTITUTE(C156,CHAR(160)," ")))))&gt;0,LEFT(UPPER(TRIM(C156)),10)&lt;&gt;"UNRESOLVED",ISERROR(MATCH(UPPER(TRIM(CLEAN(SUBSTITUTE(C156,CHAR(160)," ")))),Start!$H$6:$H$22,0))),"","Exact clause/version missing; ")&amp;IF(AND(LEN(UPPER(TRIM(CLEAN(SUBSTITUTE(D156,CHAR(160)," ")))))&gt;0,LEFT(UPPER(TRIM(D156)),10)&lt;&gt;"UNRESOLVED",ISERROR(MATCH(UPPER(TRIM(CLEAN(SUBSTITUTE(D156,CHAR(160)," ")))),Start!$H$6:$H$22,0))),"","Entity/system/period missing; ")&amp;IF(AND(LEN(UPPER(TRIM(CLEAN(SUBSTITUTE(F156,CHAR(160)," ")))))&gt;0,LEFT(UPPER(TRIM(F156)),10)&lt;&gt;"UNRESOLVED",ISERROR(MATCH(UPPER(TRIM(CLEAN(SUBSTITUTE(F156,CHAR(160)," ")))),Start!$H$6:$H$22,0))),"","Decision evidence/basis missing; ")&amp;IF(AND(LEN(UPPER(TRIM(CLEAN(SUBSTITUTE(G156,CHAR(160)," ")))))&gt;0,LEFT(UPPER(TRIM(G156)),10)&lt;&gt;"UNRESOLVED",ISERROR(MATCH(UPPER(TRIM(CLEAN(SUBSTITUTE(G156,CHAR(160)," ")))),Start!$H$6:$H$22,0))),"","Date/transition basis missing; ")&amp;IF(AND(LEN(UPPER(TRIM(CLEAN(SUBSTITUTE(H156,CHAR(160)," ")))))&gt;0,LEFT(UPPER(TRIM(H156)),10)&lt;&gt;"UNRESOLVED",ISERROR(MATCH(UPPER(TRIM(CLEAN(SUBSTITUTE(H156,CHAR(160)," ")))),Start!$H$6:$H$22,0))),"","Method/evidence basis missing; ")&amp;IF(AND(LEN(UPPER(TRIM(CLEAN(SUBSTITUTE(I156,CHAR(160)," ")))))&gt;0,LEFT(UPPER(TRIM(I156)),10)&lt;&gt;"UNRESOLVED",ISERROR(MATCH(UPPER(TRIM(CLEAN(SUBSTITUTE(I156,CHAR(160)," ")))),Start!$H$6:$H$22,0))),"","Mapping or justified exclusion missing; ")&amp;IF(AND(LEN(UPPER(TRIM(CLEAN(SUBSTITUTE(J156,CHAR(160)," ")))))&gt;0,LEFT(UPPER(TRIM(J156)),10)&lt;&gt;"UNRESOLVED",ISERROR(MATCH(UPPER(TRIM(CLEAN(SUBSTITUTE(J156,CHAR(160)," ")))),Start!$H$6:$H$22,0))),"","Conclusion/evidence missing; ")&amp;IF(AND(LEN(UPPER(TRIM(CLEAN(SUBSTITUTE(K156,CHAR(160)," ")))))&gt;0,LEFT(UPPER(TRIM(K156)),10)&lt;&gt;"UNRESOLVED",ISERROR(MATCH(UPPER(TRIM(CLEAN(SUBSTITUTE(K156,CHAR(160)," ")))),Start!$H$6:$H$22,0))),"","Reviewer/date missing; ")&amp;"")=0,"Documentation recorded; review required",IF(AND(LEN(UPPER(TRIM(CLEAN(SUBSTITUTE(C156,CHAR(160)," ")))))&gt;0,LEFT(UPPER(TRIM(C156)),10)&lt;&gt;"UNRESOLVED",ISERROR(MATCH(UPPER(TRIM(CLEAN(SUBSTITUTE(C156,CHAR(160)," ")))),Start!$H$6:$H$22,0))),"","Exact clause/version missing; ")&amp;IF(AND(LEN(UPPER(TRIM(CLEAN(SUBSTITUTE(D156,CHAR(160)," ")))))&gt;0,LEFT(UPPER(TRIM(D156)),10)&lt;&gt;"UNRESOLVED",ISERROR(MATCH(UPPER(TRIM(CLEAN(SUBSTITUTE(D156,CHAR(160)," ")))),Start!$H$6:$H$22,0))),"","Entity/system/period missing; ")&amp;IF(AND(LEN(UPPER(TRIM(CLEAN(SUBSTITUTE(F156,CHAR(160)," ")))))&gt;0,LEFT(UPPER(TRIM(F156)),10)&lt;&gt;"UNRESOLVED",ISERROR(MATCH(UPPER(TRIM(CLEAN(SUBSTITUTE(F156,CHAR(160)," ")))),Start!$H$6:$H$22,0))),"","Decision evidence/basis missing; ")&amp;IF(AND(LEN(UPPER(TRIM(CLEAN(SUBSTITUTE(G156,CHAR(160)," ")))))&gt;0,LEFT(UPPER(TRIM(G156)),10)&lt;&gt;"UNRESOLVED",ISERROR(MATCH(UPPER(TRIM(CLEAN(SUBSTITUTE(G156,CHAR(160)," ")))),Start!$H$6:$H$22,0))),"","Date/transition basis missing; ")&amp;IF(AND(LEN(UPPER(TRIM(CLEAN(SUBSTITUTE(H156,CHAR(160)," ")))))&gt;0,LEFT(UPPER(TRIM(H156)),10)&lt;&gt;"UNRESOLVED",ISERROR(MATCH(UPPER(TRIM(CLEAN(SUBSTITUTE(H156,CHAR(160)," ")))),Start!$H$6:$H$22,0))),"","Method/evidence basis missing; ")&amp;IF(AND(LEN(UPPER(TRIM(CLEAN(SUBSTITUTE(I156,CHAR(160)," ")))))&gt;0,LEFT(UPPER(TRIM(I156)),10)&lt;&gt;"UNRESOLVED",ISERROR(MATCH(UPPER(TRIM(CLEAN(SUBSTITUTE(I156,CHAR(160)," ")))),Start!$H$6:$H$22,0))),"","Mapping or justified exclusion missing; ")&amp;IF(AND(LEN(UPPER(TRIM(CLEAN(SUBSTITUTE(J156,CHAR(160)," ")))))&gt;0,LEFT(UPPER(TRIM(J156)),10)&lt;&gt;"UNRESOLVED",ISERROR(MATCH(UPPER(TRIM(CLEAN(SUBSTITUTE(J156,CHAR(160)," ")))),Start!$H$6:$H$22,0))),"","Conclusion/evidence missing; ")&amp;IF(AND(LEN(UPPER(TRIM(CLEAN(SUBSTITUTE(K156,CHAR(160)," ")))))&gt;0,LEFT(UPPER(TRIM(K156)),10)&lt;&gt;"UNRESOLVED",ISERROR(MATCH(UPPER(TRIM(CLEAN(SUBSTITUTE(K156,CHAR(160)," ")))),Start!$H$6:$H$22,0))),"","Reviewer/date missing; ")&amp;"")),"Invalid status; use a listed value")</f>
        <v>Applicability unresolved; assign an owner and next action</v>
      </c>
    </row>
    <row r="157" ht="70" customHeight="1">
      <c r="A157" s="56" t="str">
        <v>PSC-1200.16(c)</v>
      </c>
      <c r="B157" s="56" t="str">
        <v>PSC</v>
      </c>
      <c r="C157" s="61" t="str">
        <v>P01 | 1200.16(c)</v>
      </c>
      <c r="D157" s="61"/>
      <c r="E157" s="61" t="str">
        <v>Unresolved</v>
      </c>
      <c r="F157" s="61"/>
      <c r="G157" s="61" t="inlineStr">
        <is>
          <t xml:space="preserve">General 180 day transition; verify exact provision and Q01/Q10</t>
        </is>
      </c>
      <c r="H157" s="61" t="inlineStr">
        <is>
          <t xml:space="preserve">Candidate duty; applicability unresolved. Obtain exact required method and evidence from the controlling text. Context and definition rows explain control requirements.</t>
        </is>
      </c>
      <c r="I157" s="61" t="str">
        <v>P08,P10</v>
      </c>
      <c r="J157" s="61"/>
      <c r="K157" s="61"/>
      <c r="L157" s="61" t="str">
        <v>Confirm entity/system coverage, obtain the current controlling instrument and map every applicable part before conclusions.</v>
      </c>
      <c r="M157" s="63" t="str">
        <f>IF(OR(EXACT(E157,"Unresolved"),EXACT(E157,"Applicable"),EXACT(E157,"Excluded with basis"),EXACT(E157,"Context only")),IF(E157="Unresolved","Applicability unresolved; assign an owner and next action",IF(LEN(IF(AND(LEN(UPPER(TRIM(CLEAN(SUBSTITUTE(C157,CHAR(160)," ")))))&gt;0,LEFT(UPPER(TRIM(C157)),10)&lt;&gt;"UNRESOLVED",ISERROR(MATCH(UPPER(TRIM(CLEAN(SUBSTITUTE(C157,CHAR(160)," ")))),Start!$H$6:$H$22,0))),"","Exact clause/version missing; ")&amp;IF(AND(LEN(UPPER(TRIM(CLEAN(SUBSTITUTE(D157,CHAR(160)," ")))))&gt;0,LEFT(UPPER(TRIM(D157)),10)&lt;&gt;"UNRESOLVED",ISERROR(MATCH(UPPER(TRIM(CLEAN(SUBSTITUTE(D157,CHAR(160)," ")))),Start!$H$6:$H$22,0))),"","Entity/system/period missing; ")&amp;IF(AND(LEN(UPPER(TRIM(CLEAN(SUBSTITUTE(F157,CHAR(160)," ")))))&gt;0,LEFT(UPPER(TRIM(F157)),10)&lt;&gt;"UNRESOLVED",ISERROR(MATCH(UPPER(TRIM(CLEAN(SUBSTITUTE(F157,CHAR(160)," ")))),Start!$H$6:$H$22,0))),"","Decision evidence/basis missing; ")&amp;IF(AND(LEN(UPPER(TRIM(CLEAN(SUBSTITUTE(G157,CHAR(160)," ")))))&gt;0,LEFT(UPPER(TRIM(G157)),10)&lt;&gt;"UNRESOLVED",ISERROR(MATCH(UPPER(TRIM(CLEAN(SUBSTITUTE(G157,CHAR(160)," ")))),Start!$H$6:$H$22,0))),"","Date/transition basis missing; ")&amp;IF(AND(LEN(UPPER(TRIM(CLEAN(SUBSTITUTE(H157,CHAR(160)," ")))))&gt;0,LEFT(UPPER(TRIM(H157)),10)&lt;&gt;"UNRESOLVED",ISERROR(MATCH(UPPER(TRIM(CLEAN(SUBSTITUTE(H157,CHAR(160)," ")))),Start!$H$6:$H$22,0))),"","Method/evidence basis missing; ")&amp;IF(AND(LEN(UPPER(TRIM(CLEAN(SUBSTITUTE(I157,CHAR(160)," ")))))&gt;0,LEFT(UPPER(TRIM(I157)),10)&lt;&gt;"UNRESOLVED",ISERROR(MATCH(UPPER(TRIM(CLEAN(SUBSTITUTE(I157,CHAR(160)," ")))),Start!$H$6:$H$22,0))),"","Mapping or justified exclusion missing; ")&amp;IF(AND(LEN(UPPER(TRIM(CLEAN(SUBSTITUTE(J157,CHAR(160)," ")))))&gt;0,LEFT(UPPER(TRIM(J157)),10)&lt;&gt;"UNRESOLVED",ISERROR(MATCH(UPPER(TRIM(CLEAN(SUBSTITUTE(J157,CHAR(160)," ")))),Start!$H$6:$H$22,0))),"","Conclusion/evidence missing; ")&amp;IF(AND(LEN(UPPER(TRIM(CLEAN(SUBSTITUTE(K157,CHAR(160)," ")))))&gt;0,LEFT(UPPER(TRIM(K157)),10)&lt;&gt;"UNRESOLVED",ISERROR(MATCH(UPPER(TRIM(CLEAN(SUBSTITUTE(K157,CHAR(160)," ")))),Start!$H$6:$H$22,0))),"","Reviewer/date missing; ")&amp;"")=0,"Documentation recorded; review required",IF(AND(LEN(UPPER(TRIM(CLEAN(SUBSTITUTE(C157,CHAR(160)," ")))))&gt;0,LEFT(UPPER(TRIM(C157)),10)&lt;&gt;"UNRESOLVED",ISERROR(MATCH(UPPER(TRIM(CLEAN(SUBSTITUTE(C157,CHAR(160)," ")))),Start!$H$6:$H$22,0))),"","Exact clause/version missing; ")&amp;IF(AND(LEN(UPPER(TRIM(CLEAN(SUBSTITUTE(D157,CHAR(160)," ")))))&gt;0,LEFT(UPPER(TRIM(D157)),10)&lt;&gt;"UNRESOLVED",ISERROR(MATCH(UPPER(TRIM(CLEAN(SUBSTITUTE(D157,CHAR(160)," ")))),Start!$H$6:$H$22,0))),"","Entity/system/period missing; ")&amp;IF(AND(LEN(UPPER(TRIM(CLEAN(SUBSTITUTE(F157,CHAR(160)," ")))))&gt;0,LEFT(UPPER(TRIM(F157)),10)&lt;&gt;"UNRESOLVED",ISERROR(MATCH(UPPER(TRIM(CLEAN(SUBSTITUTE(F157,CHAR(160)," ")))),Start!$H$6:$H$22,0))),"","Decision evidence/basis missing; ")&amp;IF(AND(LEN(UPPER(TRIM(CLEAN(SUBSTITUTE(G157,CHAR(160)," ")))))&gt;0,LEFT(UPPER(TRIM(G157)),10)&lt;&gt;"UNRESOLVED",ISERROR(MATCH(UPPER(TRIM(CLEAN(SUBSTITUTE(G157,CHAR(160)," ")))),Start!$H$6:$H$22,0))),"","Date/transition basis missing; ")&amp;IF(AND(LEN(UPPER(TRIM(CLEAN(SUBSTITUTE(H157,CHAR(160)," ")))))&gt;0,LEFT(UPPER(TRIM(H157)),10)&lt;&gt;"UNRESOLVED",ISERROR(MATCH(UPPER(TRIM(CLEAN(SUBSTITUTE(H157,CHAR(160)," ")))),Start!$H$6:$H$22,0))),"","Method/evidence basis missing; ")&amp;IF(AND(LEN(UPPER(TRIM(CLEAN(SUBSTITUTE(I157,CHAR(160)," ")))))&gt;0,LEFT(UPPER(TRIM(I157)),10)&lt;&gt;"UNRESOLVED",ISERROR(MATCH(UPPER(TRIM(CLEAN(SUBSTITUTE(I157,CHAR(160)," ")))),Start!$H$6:$H$22,0))),"","Mapping or justified exclusion missing; ")&amp;IF(AND(LEN(UPPER(TRIM(CLEAN(SUBSTITUTE(J157,CHAR(160)," ")))))&gt;0,LEFT(UPPER(TRIM(J157)),10)&lt;&gt;"UNRESOLVED",ISERROR(MATCH(UPPER(TRIM(CLEAN(SUBSTITUTE(J157,CHAR(160)," ")))),Start!$H$6:$H$22,0))),"","Conclusion/evidence missing; ")&amp;IF(AND(LEN(UPPER(TRIM(CLEAN(SUBSTITUTE(K157,CHAR(160)," ")))))&gt;0,LEFT(UPPER(TRIM(K157)),10)&lt;&gt;"UNRESOLVED",ISERROR(MATCH(UPPER(TRIM(CLEAN(SUBSTITUTE(K157,CHAR(160)," ")))),Start!$H$6:$H$22,0))),"","Reviewer/date missing; ")&amp;"")),"Invalid status; use a listed value")</f>
        <v>Applicability unresolved; assign an owner and next action</v>
      </c>
    </row>
    <row r="158" ht="70" customHeight="1">
      <c r="A158" s="58" t="str">
        <v>PSC-1200.16(d)</v>
      </c>
      <c r="B158" s="58" t="str">
        <v>PSC</v>
      </c>
      <c r="C158" s="61" t="str">
        <v>P01 | 1200.16(d)</v>
      </c>
      <c r="D158" s="61"/>
      <c r="E158" s="61" t="str">
        <v>Unresolved</v>
      </c>
      <c r="F158" s="61"/>
      <c r="G158" s="61" t="inlineStr">
        <is>
          <t xml:space="preserve">General 180 day transition; verify exact provision and Q01/Q10</t>
        </is>
      </c>
      <c r="H158" s="61" t="inlineStr">
        <is>
          <t xml:space="preserve">Candidate duty; applicability unresolved. Obtain exact required method and evidence from the controlling text. Context and definition rows explain control requirements.</t>
        </is>
      </c>
      <c r="I158" s="61" t="str">
        <v>P08,P10</v>
      </c>
      <c r="J158" s="61"/>
      <c r="K158" s="61"/>
      <c r="L158" s="61" t="str">
        <v>Confirm entity/system coverage, obtain the current controlling instrument and map every applicable part before conclusions.</v>
      </c>
      <c r="M158" s="63" t="str">
        <f>IF(OR(EXACT(E158,"Unresolved"),EXACT(E158,"Applicable"),EXACT(E158,"Excluded with basis"),EXACT(E158,"Context only")),IF(E158="Unresolved","Applicability unresolved; assign an owner and next action",IF(LEN(IF(AND(LEN(UPPER(TRIM(CLEAN(SUBSTITUTE(C158,CHAR(160)," ")))))&gt;0,LEFT(UPPER(TRIM(C158)),10)&lt;&gt;"UNRESOLVED",ISERROR(MATCH(UPPER(TRIM(CLEAN(SUBSTITUTE(C158,CHAR(160)," ")))),Start!$H$6:$H$22,0))),"","Exact clause/version missing; ")&amp;IF(AND(LEN(UPPER(TRIM(CLEAN(SUBSTITUTE(D158,CHAR(160)," ")))))&gt;0,LEFT(UPPER(TRIM(D158)),10)&lt;&gt;"UNRESOLVED",ISERROR(MATCH(UPPER(TRIM(CLEAN(SUBSTITUTE(D158,CHAR(160)," ")))),Start!$H$6:$H$22,0))),"","Entity/system/period missing; ")&amp;IF(AND(LEN(UPPER(TRIM(CLEAN(SUBSTITUTE(F158,CHAR(160)," ")))))&gt;0,LEFT(UPPER(TRIM(F158)),10)&lt;&gt;"UNRESOLVED",ISERROR(MATCH(UPPER(TRIM(CLEAN(SUBSTITUTE(F158,CHAR(160)," ")))),Start!$H$6:$H$22,0))),"","Decision evidence/basis missing; ")&amp;IF(AND(LEN(UPPER(TRIM(CLEAN(SUBSTITUTE(G158,CHAR(160)," ")))))&gt;0,LEFT(UPPER(TRIM(G158)),10)&lt;&gt;"UNRESOLVED",ISERROR(MATCH(UPPER(TRIM(CLEAN(SUBSTITUTE(G158,CHAR(160)," ")))),Start!$H$6:$H$22,0))),"","Date/transition basis missing; ")&amp;IF(AND(LEN(UPPER(TRIM(CLEAN(SUBSTITUTE(H158,CHAR(160)," ")))))&gt;0,LEFT(UPPER(TRIM(H158)),10)&lt;&gt;"UNRESOLVED",ISERROR(MATCH(UPPER(TRIM(CLEAN(SUBSTITUTE(H158,CHAR(160)," ")))),Start!$H$6:$H$22,0))),"","Method/evidence basis missing; ")&amp;IF(AND(LEN(UPPER(TRIM(CLEAN(SUBSTITUTE(I158,CHAR(160)," ")))))&gt;0,LEFT(UPPER(TRIM(I158)),10)&lt;&gt;"UNRESOLVED",ISERROR(MATCH(UPPER(TRIM(CLEAN(SUBSTITUTE(I158,CHAR(160)," ")))),Start!$H$6:$H$22,0))),"","Mapping or justified exclusion missing; ")&amp;IF(AND(LEN(UPPER(TRIM(CLEAN(SUBSTITUTE(J158,CHAR(160)," ")))))&gt;0,LEFT(UPPER(TRIM(J158)),10)&lt;&gt;"UNRESOLVED",ISERROR(MATCH(UPPER(TRIM(CLEAN(SUBSTITUTE(J158,CHAR(160)," ")))),Start!$H$6:$H$22,0))),"","Conclusion/evidence missing; ")&amp;IF(AND(LEN(UPPER(TRIM(CLEAN(SUBSTITUTE(K158,CHAR(160)," ")))))&gt;0,LEFT(UPPER(TRIM(K158)),10)&lt;&gt;"UNRESOLVED",ISERROR(MATCH(UPPER(TRIM(CLEAN(SUBSTITUTE(K158,CHAR(160)," ")))),Start!$H$6:$H$22,0))),"","Reviewer/date missing; ")&amp;"")=0,"Documentation recorded; review required",IF(AND(LEN(UPPER(TRIM(CLEAN(SUBSTITUTE(C158,CHAR(160)," ")))))&gt;0,LEFT(UPPER(TRIM(C158)),10)&lt;&gt;"UNRESOLVED",ISERROR(MATCH(UPPER(TRIM(CLEAN(SUBSTITUTE(C158,CHAR(160)," ")))),Start!$H$6:$H$22,0))),"","Exact clause/version missing; ")&amp;IF(AND(LEN(UPPER(TRIM(CLEAN(SUBSTITUTE(D158,CHAR(160)," ")))))&gt;0,LEFT(UPPER(TRIM(D158)),10)&lt;&gt;"UNRESOLVED",ISERROR(MATCH(UPPER(TRIM(CLEAN(SUBSTITUTE(D158,CHAR(160)," ")))),Start!$H$6:$H$22,0))),"","Entity/system/period missing; ")&amp;IF(AND(LEN(UPPER(TRIM(CLEAN(SUBSTITUTE(F158,CHAR(160)," ")))))&gt;0,LEFT(UPPER(TRIM(F158)),10)&lt;&gt;"UNRESOLVED",ISERROR(MATCH(UPPER(TRIM(CLEAN(SUBSTITUTE(F158,CHAR(160)," ")))),Start!$H$6:$H$22,0))),"","Decision evidence/basis missing; ")&amp;IF(AND(LEN(UPPER(TRIM(CLEAN(SUBSTITUTE(G158,CHAR(160)," ")))))&gt;0,LEFT(UPPER(TRIM(G158)),10)&lt;&gt;"UNRESOLVED",ISERROR(MATCH(UPPER(TRIM(CLEAN(SUBSTITUTE(G158,CHAR(160)," ")))),Start!$H$6:$H$22,0))),"","Date/transition basis missing; ")&amp;IF(AND(LEN(UPPER(TRIM(CLEAN(SUBSTITUTE(H158,CHAR(160)," ")))))&gt;0,LEFT(UPPER(TRIM(H158)),10)&lt;&gt;"UNRESOLVED",ISERROR(MATCH(UPPER(TRIM(CLEAN(SUBSTITUTE(H158,CHAR(160)," ")))),Start!$H$6:$H$22,0))),"","Method/evidence basis missing; ")&amp;IF(AND(LEN(UPPER(TRIM(CLEAN(SUBSTITUTE(I158,CHAR(160)," ")))))&gt;0,LEFT(UPPER(TRIM(I158)),10)&lt;&gt;"UNRESOLVED",ISERROR(MATCH(UPPER(TRIM(CLEAN(SUBSTITUTE(I158,CHAR(160)," ")))),Start!$H$6:$H$22,0))),"","Mapping or justified exclusion missing; ")&amp;IF(AND(LEN(UPPER(TRIM(CLEAN(SUBSTITUTE(J158,CHAR(160)," ")))))&gt;0,LEFT(UPPER(TRIM(J158)),10)&lt;&gt;"UNRESOLVED",ISERROR(MATCH(UPPER(TRIM(CLEAN(SUBSTITUTE(J158,CHAR(160)," ")))),Start!$H$6:$H$22,0))),"","Conclusion/evidence missing; ")&amp;IF(AND(LEN(UPPER(TRIM(CLEAN(SUBSTITUTE(K158,CHAR(160)," ")))))&gt;0,LEFT(UPPER(TRIM(K158)),10)&lt;&gt;"UNRESOLVED",ISERROR(MATCH(UPPER(TRIM(CLEAN(SUBSTITUTE(K158,CHAR(160)," ")))),Start!$H$6:$H$22,0))),"","Reviewer/date missing; ")&amp;"")),"Invalid status; use a listed value")</f>
        <v>Applicability unresolved; assign an owner and next action</v>
      </c>
    </row>
    <row r="159" ht="70" customHeight="1">
      <c r="A159" s="56" t="str">
        <v>PSC-1200.17</v>
      </c>
      <c r="B159" s="56" t="str">
        <v>PSC</v>
      </c>
      <c r="C159" s="61" t="str">
        <v>P01 | 1200.17</v>
      </c>
      <c r="D159" s="61"/>
      <c r="E159" s="61" t="str">
        <v>Unresolved</v>
      </c>
      <c r="F159" s="61"/>
      <c r="G159" s="61" t="inlineStr">
        <is>
          <t xml:space="preserve">General 180 day transition; verify exact provision and Q01/Q10</t>
        </is>
      </c>
      <c r="H159" s="61" t="inlineStr">
        <is>
          <t xml:space="preserve">Section heading/context. Obtain exact required method and evidence from the controlling text. Context and definition rows explain control requirements.</t>
        </is>
      </c>
      <c r="I159" s="61" t="str">
        <v>P11</v>
      </c>
      <c r="J159" s="61"/>
      <c r="K159" s="61"/>
      <c r="L159" s="61" t="str">
        <v>Confirm entity/system coverage, obtain the current controlling instrument and map every applicable part before conclusions.</v>
      </c>
      <c r="M159" s="63" t="str">
        <f>IF(OR(EXACT(E159,"Unresolved"),EXACT(E159,"Applicable"),EXACT(E159,"Excluded with basis"),EXACT(E159,"Context only")),IF(E159="Unresolved","Applicability unresolved; assign an owner and next action",IF(LEN(IF(AND(LEN(UPPER(TRIM(CLEAN(SUBSTITUTE(C159,CHAR(160)," ")))))&gt;0,LEFT(UPPER(TRIM(C159)),10)&lt;&gt;"UNRESOLVED",ISERROR(MATCH(UPPER(TRIM(CLEAN(SUBSTITUTE(C159,CHAR(160)," ")))),Start!$H$6:$H$22,0))),"","Exact clause/version missing; ")&amp;IF(AND(LEN(UPPER(TRIM(CLEAN(SUBSTITUTE(D159,CHAR(160)," ")))))&gt;0,LEFT(UPPER(TRIM(D159)),10)&lt;&gt;"UNRESOLVED",ISERROR(MATCH(UPPER(TRIM(CLEAN(SUBSTITUTE(D159,CHAR(160)," ")))),Start!$H$6:$H$22,0))),"","Entity/system/period missing; ")&amp;IF(AND(LEN(UPPER(TRIM(CLEAN(SUBSTITUTE(F159,CHAR(160)," ")))))&gt;0,LEFT(UPPER(TRIM(F159)),10)&lt;&gt;"UNRESOLVED",ISERROR(MATCH(UPPER(TRIM(CLEAN(SUBSTITUTE(F159,CHAR(160)," ")))),Start!$H$6:$H$22,0))),"","Decision evidence/basis missing; ")&amp;IF(AND(LEN(UPPER(TRIM(CLEAN(SUBSTITUTE(G159,CHAR(160)," ")))))&gt;0,LEFT(UPPER(TRIM(G159)),10)&lt;&gt;"UNRESOLVED",ISERROR(MATCH(UPPER(TRIM(CLEAN(SUBSTITUTE(G159,CHAR(160)," ")))),Start!$H$6:$H$22,0))),"","Date/transition basis missing; ")&amp;IF(AND(LEN(UPPER(TRIM(CLEAN(SUBSTITUTE(H159,CHAR(160)," ")))))&gt;0,LEFT(UPPER(TRIM(H159)),10)&lt;&gt;"UNRESOLVED",ISERROR(MATCH(UPPER(TRIM(CLEAN(SUBSTITUTE(H159,CHAR(160)," ")))),Start!$H$6:$H$22,0))),"","Method/evidence basis missing; ")&amp;IF(AND(LEN(UPPER(TRIM(CLEAN(SUBSTITUTE(I159,CHAR(160)," ")))))&gt;0,LEFT(UPPER(TRIM(I159)),10)&lt;&gt;"UNRESOLVED",ISERROR(MATCH(UPPER(TRIM(CLEAN(SUBSTITUTE(I159,CHAR(160)," ")))),Start!$H$6:$H$22,0))),"","Mapping or justified exclusion missing; ")&amp;IF(AND(LEN(UPPER(TRIM(CLEAN(SUBSTITUTE(J159,CHAR(160)," ")))))&gt;0,LEFT(UPPER(TRIM(J159)),10)&lt;&gt;"UNRESOLVED",ISERROR(MATCH(UPPER(TRIM(CLEAN(SUBSTITUTE(J159,CHAR(160)," ")))),Start!$H$6:$H$22,0))),"","Conclusion/evidence missing; ")&amp;IF(AND(LEN(UPPER(TRIM(CLEAN(SUBSTITUTE(K159,CHAR(160)," ")))))&gt;0,LEFT(UPPER(TRIM(K159)),10)&lt;&gt;"UNRESOLVED",ISERROR(MATCH(UPPER(TRIM(CLEAN(SUBSTITUTE(K159,CHAR(160)," ")))),Start!$H$6:$H$22,0))),"","Reviewer/date missing; ")&amp;"")=0,"Documentation recorded; review required",IF(AND(LEN(UPPER(TRIM(CLEAN(SUBSTITUTE(C159,CHAR(160)," ")))))&gt;0,LEFT(UPPER(TRIM(C159)),10)&lt;&gt;"UNRESOLVED",ISERROR(MATCH(UPPER(TRIM(CLEAN(SUBSTITUTE(C159,CHAR(160)," ")))),Start!$H$6:$H$22,0))),"","Exact clause/version missing; ")&amp;IF(AND(LEN(UPPER(TRIM(CLEAN(SUBSTITUTE(D159,CHAR(160)," ")))))&gt;0,LEFT(UPPER(TRIM(D159)),10)&lt;&gt;"UNRESOLVED",ISERROR(MATCH(UPPER(TRIM(CLEAN(SUBSTITUTE(D159,CHAR(160)," ")))),Start!$H$6:$H$22,0))),"","Entity/system/period missing; ")&amp;IF(AND(LEN(UPPER(TRIM(CLEAN(SUBSTITUTE(F159,CHAR(160)," ")))))&gt;0,LEFT(UPPER(TRIM(F159)),10)&lt;&gt;"UNRESOLVED",ISERROR(MATCH(UPPER(TRIM(CLEAN(SUBSTITUTE(F159,CHAR(160)," ")))),Start!$H$6:$H$22,0))),"","Decision evidence/basis missing; ")&amp;IF(AND(LEN(UPPER(TRIM(CLEAN(SUBSTITUTE(G159,CHAR(160)," ")))))&gt;0,LEFT(UPPER(TRIM(G159)),10)&lt;&gt;"UNRESOLVED",ISERROR(MATCH(UPPER(TRIM(CLEAN(SUBSTITUTE(G159,CHAR(160)," ")))),Start!$H$6:$H$22,0))),"","Date/transition basis missing; ")&amp;IF(AND(LEN(UPPER(TRIM(CLEAN(SUBSTITUTE(H159,CHAR(160)," ")))))&gt;0,LEFT(UPPER(TRIM(H159)),10)&lt;&gt;"UNRESOLVED",ISERROR(MATCH(UPPER(TRIM(CLEAN(SUBSTITUTE(H159,CHAR(160)," ")))),Start!$H$6:$H$22,0))),"","Method/evidence basis missing; ")&amp;IF(AND(LEN(UPPER(TRIM(CLEAN(SUBSTITUTE(I159,CHAR(160)," ")))))&gt;0,LEFT(UPPER(TRIM(I159)),10)&lt;&gt;"UNRESOLVED",ISERROR(MATCH(UPPER(TRIM(CLEAN(SUBSTITUTE(I159,CHAR(160)," ")))),Start!$H$6:$H$22,0))),"","Mapping or justified exclusion missing; ")&amp;IF(AND(LEN(UPPER(TRIM(CLEAN(SUBSTITUTE(J159,CHAR(160)," ")))))&gt;0,LEFT(UPPER(TRIM(J159)),10)&lt;&gt;"UNRESOLVED",ISERROR(MATCH(UPPER(TRIM(CLEAN(SUBSTITUTE(J159,CHAR(160)," ")))),Start!$H$6:$H$22,0))),"","Conclusion/evidence missing; ")&amp;IF(AND(LEN(UPPER(TRIM(CLEAN(SUBSTITUTE(K159,CHAR(160)," ")))))&gt;0,LEFT(UPPER(TRIM(K159)),10)&lt;&gt;"UNRESOLVED",ISERROR(MATCH(UPPER(TRIM(CLEAN(SUBSTITUTE(K159,CHAR(160)," ")))),Start!$H$6:$H$22,0))),"","Reviewer/date missing; ")&amp;"")),"Invalid status; use a listed value")</f>
        <v>Applicability unresolved; assign an owner and next action</v>
      </c>
    </row>
    <row r="160" ht="70" customHeight="1">
      <c r="A160" s="58" t="str">
        <v>PSC-1200.17(a)</v>
      </c>
      <c r="B160" s="58" t="str">
        <v>PSC</v>
      </c>
      <c r="C160" s="61" t="str">
        <v>P01 | 1200.17(a)</v>
      </c>
      <c r="D160" s="61"/>
      <c r="E160" s="61" t="str">
        <v>Unresolved</v>
      </c>
      <c r="F160" s="61"/>
      <c r="G160" s="61" t="inlineStr">
        <is>
          <t xml:space="preserve">General 180 day transition; verify exact provision and Q01/Q10</t>
        </is>
      </c>
      <c r="H160" s="61" t="inlineStr">
        <is>
          <t xml:space="preserve">Candidate duty; applicability unresolved. Obtain exact required method and evidence from the controlling text. Context and definition rows explain control requirements.</t>
        </is>
      </c>
      <c r="I160" s="61" t="str">
        <v>P11</v>
      </c>
      <c r="J160" s="61"/>
      <c r="K160" s="61"/>
      <c r="L160" s="61" t="str">
        <v>Confirm entity/system coverage, obtain the current controlling instrument and map every applicable part before conclusions.</v>
      </c>
      <c r="M160" s="63" t="str">
        <f>IF(OR(EXACT(E160,"Unresolved"),EXACT(E160,"Applicable"),EXACT(E160,"Excluded with basis"),EXACT(E160,"Context only")),IF(E160="Unresolved","Applicability unresolved; assign an owner and next action",IF(LEN(IF(AND(LEN(UPPER(TRIM(CLEAN(SUBSTITUTE(C160,CHAR(160)," ")))))&gt;0,LEFT(UPPER(TRIM(C160)),10)&lt;&gt;"UNRESOLVED",ISERROR(MATCH(UPPER(TRIM(CLEAN(SUBSTITUTE(C160,CHAR(160)," ")))),Start!$H$6:$H$22,0))),"","Exact clause/version missing; ")&amp;IF(AND(LEN(UPPER(TRIM(CLEAN(SUBSTITUTE(D160,CHAR(160)," ")))))&gt;0,LEFT(UPPER(TRIM(D160)),10)&lt;&gt;"UNRESOLVED",ISERROR(MATCH(UPPER(TRIM(CLEAN(SUBSTITUTE(D160,CHAR(160)," ")))),Start!$H$6:$H$22,0))),"","Entity/system/period missing; ")&amp;IF(AND(LEN(UPPER(TRIM(CLEAN(SUBSTITUTE(F160,CHAR(160)," ")))))&gt;0,LEFT(UPPER(TRIM(F160)),10)&lt;&gt;"UNRESOLVED",ISERROR(MATCH(UPPER(TRIM(CLEAN(SUBSTITUTE(F160,CHAR(160)," ")))),Start!$H$6:$H$22,0))),"","Decision evidence/basis missing; ")&amp;IF(AND(LEN(UPPER(TRIM(CLEAN(SUBSTITUTE(G160,CHAR(160)," ")))))&gt;0,LEFT(UPPER(TRIM(G160)),10)&lt;&gt;"UNRESOLVED",ISERROR(MATCH(UPPER(TRIM(CLEAN(SUBSTITUTE(G160,CHAR(160)," ")))),Start!$H$6:$H$22,0))),"","Date/transition basis missing; ")&amp;IF(AND(LEN(UPPER(TRIM(CLEAN(SUBSTITUTE(H160,CHAR(160)," ")))))&gt;0,LEFT(UPPER(TRIM(H160)),10)&lt;&gt;"UNRESOLVED",ISERROR(MATCH(UPPER(TRIM(CLEAN(SUBSTITUTE(H160,CHAR(160)," ")))),Start!$H$6:$H$22,0))),"","Method/evidence basis missing; ")&amp;IF(AND(LEN(UPPER(TRIM(CLEAN(SUBSTITUTE(I160,CHAR(160)," ")))))&gt;0,LEFT(UPPER(TRIM(I160)),10)&lt;&gt;"UNRESOLVED",ISERROR(MATCH(UPPER(TRIM(CLEAN(SUBSTITUTE(I160,CHAR(160)," ")))),Start!$H$6:$H$22,0))),"","Mapping or justified exclusion missing; ")&amp;IF(AND(LEN(UPPER(TRIM(CLEAN(SUBSTITUTE(J160,CHAR(160)," ")))))&gt;0,LEFT(UPPER(TRIM(J160)),10)&lt;&gt;"UNRESOLVED",ISERROR(MATCH(UPPER(TRIM(CLEAN(SUBSTITUTE(J160,CHAR(160)," ")))),Start!$H$6:$H$22,0))),"","Conclusion/evidence missing; ")&amp;IF(AND(LEN(UPPER(TRIM(CLEAN(SUBSTITUTE(K160,CHAR(160)," ")))))&gt;0,LEFT(UPPER(TRIM(K160)),10)&lt;&gt;"UNRESOLVED",ISERROR(MATCH(UPPER(TRIM(CLEAN(SUBSTITUTE(K160,CHAR(160)," ")))),Start!$H$6:$H$22,0))),"","Reviewer/date missing; ")&amp;"")=0,"Documentation recorded; review required",IF(AND(LEN(UPPER(TRIM(CLEAN(SUBSTITUTE(C160,CHAR(160)," ")))))&gt;0,LEFT(UPPER(TRIM(C160)),10)&lt;&gt;"UNRESOLVED",ISERROR(MATCH(UPPER(TRIM(CLEAN(SUBSTITUTE(C160,CHAR(160)," ")))),Start!$H$6:$H$22,0))),"","Exact clause/version missing; ")&amp;IF(AND(LEN(UPPER(TRIM(CLEAN(SUBSTITUTE(D160,CHAR(160)," ")))))&gt;0,LEFT(UPPER(TRIM(D160)),10)&lt;&gt;"UNRESOLVED",ISERROR(MATCH(UPPER(TRIM(CLEAN(SUBSTITUTE(D160,CHAR(160)," ")))),Start!$H$6:$H$22,0))),"","Entity/system/period missing; ")&amp;IF(AND(LEN(UPPER(TRIM(CLEAN(SUBSTITUTE(F160,CHAR(160)," ")))))&gt;0,LEFT(UPPER(TRIM(F160)),10)&lt;&gt;"UNRESOLVED",ISERROR(MATCH(UPPER(TRIM(CLEAN(SUBSTITUTE(F160,CHAR(160)," ")))),Start!$H$6:$H$22,0))),"","Decision evidence/basis missing; ")&amp;IF(AND(LEN(UPPER(TRIM(CLEAN(SUBSTITUTE(G160,CHAR(160)," ")))))&gt;0,LEFT(UPPER(TRIM(G160)),10)&lt;&gt;"UNRESOLVED",ISERROR(MATCH(UPPER(TRIM(CLEAN(SUBSTITUTE(G160,CHAR(160)," ")))),Start!$H$6:$H$22,0))),"","Date/transition basis missing; ")&amp;IF(AND(LEN(UPPER(TRIM(CLEAN(SUBSTITUTE(H160,CHAR(160)," ")))))&gt;0,LEFT(UPPER(TRIM(H160)),10)&lt;&gt;"UNRESOLVED",ISERROR(MATCH(UPPER(TRIM(CLEAN(SUBSTITUTE(H160,CHAR(160)," ")))),Start!$H$6:$H$22,0))),"","Method/evidence basis missing; ")&amp;IF(AND(LEN(UPPER(TRIM(CLEAN(SUBSTITUTE(I160,CHAR(160)," ")))))&gt;0,LEFT(UPPER(TRIM(I160)),10)&lt;&gt;"UNRESOLVED",ISERROR(MATCH(UPPER(TRIM(CLEAN(SUBSTITUTE(I160,CHAR(160)," ")))),Start!$H$6:$H$22,0))),"","Mapping or justified exclusion missing; ")&amp;IF(AND(LEN(UPPER(TRIM(CLEAN(SUBSTITUTE(J160,CHAR(160)," ")))))&gt;0,LEFT(UPPER(TRIM(J160)),10)&lt;&gt;"UNRESOLVED",ISERROR(MATCH(UPPER(TRIM(CLEAN(SUBSTITUTE(J160,CHAR(160)," ")))),Start!$H$6:$H$22,0))),"","Conclusion/evidence missing; ")&amp;IF(AND(LEN(UPPER(TRIM(CLEAN(SUBSTITUTE(K160,CHAR(160)," ")))))&gt;0,LEFT(UPPER(TRIM(K160)),10)&lt;&gt;"UNRESOLVED",ISERROR(MATCH(UPPER(TRIM(CLEAN(SUBSTITUTE(K160,CHAR(160)," ")))),Start!$H$6:$H$22,0))),"","Reviewer/date missing; ")&amp;"")),"Invalid status; use a listed value")</f>
        <v>Applicability unresolved; assign an owner and next action</v>
      </c>
    </row>
    <row r="161" ht="70" customHeight="1">
      <c r="A161" s="56" t="str">
        <v>PSC-1200.17(b)</v>
      </c>
      <c r="B161" s="56" t="str">
        <v>PSC</v>
      </c>
      <c r="C161" s="61" t="str">
        <v>P01 | 1200.17(b)</v>
      </c>
      <c r="D161" s="61"/>
      <c r="E161" s="61" t="str">
        <v>Unresolved</v>
      </c>
      <c r="F161" s="61"/>
      <c r="G161" s="61" t="inlineStr">
        <is>
          <t xml:space="preserve">General 180 day transition; verify exact provision and Q01/Q10</t>
        </is>
      </c>
      <c r="H161" s="61" t="inlineStr">
        <is>
          <t xml:space="preserve">Candidate duty; applicability unresolved. Obtain exact required method and evidence from the controlling text. Context and definition rows explain control requirements.</t>
        </is>
      </c>
      <c r="I161" s="61" t="str">
        <v>P11</v>
      </c>
      <c r="J161" s="61"/>
      <c r="K161" s="61"/>
      <c r="L161" s="61" t="str">
        <v>Confirm entity/system coverage, obtain the current controlling instrument and map every applicable part before conclusions.</v>
      </c>
      <c r="M161" s="63" t="str">
        <f>IF(OR(EXACT(E161,"Unresolved"),EXACT(E161,"Applicable"),EXACT(E161,"Excluded with basis"),EXACT(E161,"Context only")),IF(E161="Unresolved","Applicability unresolved; assign an owner and next action",IF(LEN(IF(AND(LEN(UPPER(TRIM(CLEAN(SUBSTITUTE(C161,CHAR(160)," ")))))&gt;0,LEFT(UPPER(TRIM(C161)),10)&lt;&gt;"UNRESOLVED",ISERROR(MATCH(UPPER(TRIM(CLEAN(SUBSTITUTE(C161,CHAR(160)," ")))),Start!$H$6:$H$22,0))),"","Exact clause/version missing; ")&amp;IF(AND(LEN(UPPER(TRIM(CLEAN(SUBSTITUTE(D161,CHAR(160)," ")))))&gt;0,LEFT(UPPER(TRIM(D161)),10)&lt;&gt;"UNRESOLVED",ISERROR(MATCH(UPPER(TRIM(CLEAN(SUBSTITUTE(D161,CHAR(160)," ")))),Start!$H$6:$H$22,0))),"","Entity/system/period missing; ")&amp;IF(AND(LEN(UPPER(TRIM(CLEAN(SUBSTITUTE(F161,CHAR(160)," ")))))&gt;0,LEFT(UPPER(TRIM(F161)),10)&lt;&gt;"UNRESOLVED",ISERROR(MATCH(UPPER(TRIM(CLEAN(SUBSTITUTE(F161,CHAR(160)," ")))),Start!$H$6:$H$22,0))),"","Decision evidence/basis missing; ")&amp;IF(AND(LEN(UPPER(TRIM(CLEAN(SUBSTITUTE(G161,CHAR(160)," ")))))&gt;0,LEFT(UPPER(TRIM(G161)),10)&lt;&gt;"UNRESOLVED",ISERROR(MATCH(UPPER(TRIM(CLEAN(SUBSTITUTE(G161,CHAR(160)," ")))),Start!$H$6:$H$22,0))),"","Date/transition basis missing; ")&amp;IF(AND(LEN(UPPER(TRIM(CLEAN(SUBSTITUTE(H161,CHAR(160)," ")))))&gt;0,LEFT(UPPER(TRIM(H161)),10)&lt;&gt;"UNRESOLVED",ISERROR(MATCH(UPPER(TRIM(CLEAN(SUBSTITUTE(H161,CHAR(160)," ")))),Start!$H$6:$H$22,0))),"","Method/evidence basis missing; ")&amp;IF(AND(LEN(UPPER(TRIM(CLEAN(SUBSTITUTE(I161,CHAR(160)," ")))))&gt;0,LEFT(UPPER(TRIM(I161)),10)&lt;&gt;"UNRESOLVED",ISERROR(MATCH(UPPER(TRIM(CLEAN(SUBSTITUTE(I161,CHAR(160)," ")))),Start!$H$6:$H$22,0))),"","Mapping or justified exclusion missing; ")&amp;IF(AND(LEN(UPPER(TRIM(CLEAN(SUBSTITUTE(J161,CHAR(160)," ")))))&gt;0,LEFT(UPPER(TRIM(J161)),10)&lt;&gt;"UNRESOLVED",ISERROR(MATCH(UPPER(TRIM(CLEAN(SUBSTITUTE(J161,CHAR(160)," ")))),Start!$H$6:$H$22,0))),"","Conclusion/evidence missing; ")&amp;IF(AND(LEN(UPPER(TRIM(CLEAN(SUBSTITUTE(K161,CHAR(160)," ")))))&gt;0,LEFT(UPPER(TRIM(K161)),10)&lt;&gt;"UNRESOLVED",ISERROR(MATCH(UPPER(TRIM(CLEAN(SUBSTITUTE(K161,CHAR(160)," ")))),Start!$H$6:$H$22,0))),"","Reviewer/date missing; ")&amp;"")=0,"Documentation recorded; review required",IF(AND(LEN(UPPER(TRIM(CLEAN(SUBSTITUTE(C161,CHAR(160)," ")))))&gt;0,LEFT(UPPER(TRIM(C161)),10)&lt;&gt;"UNRESOLVED",ISERROR(MATCH(UPPER(TRIM(CLEAN(SUBSTITUTE(C161,CHAR(160)," ")))),Start!$H$6:$H$22,0))),"","Exact clause/version missing; ")&amp;IF(AND(LEN(UPPER(TRIM(CLEAN(SUBSTITUTE(D161,CHAR(160)," ")))))&gt;0,LEFT(UPPER(TRIM(D161)),10)&lt;&gt;"UNRESOLVED",ISERROR(MATCH(UPPER(TRIM(CLEAN(SUBSTITUTE(D161,CHAR(160)," ")))),Start!$H$6:$H$22,0))),"","Entity/system/period missing; ")&amp;IF(AND(LEN(UPPER(TRIM(CLEAN(SUBSTITUTE(F161,CHAR(160)," ")))))&gt;0,LEFT(UPPER(TRIM(F161)),10)&lt;&gt;"UNRESOLVED",ISERROR(MATCH(UPPER(TRIM(CLEAN(SUBSTITUTE(F161,CHAR(160)," ")))),Start!$H$6:$H$22,0))),"","Decision evidence/basis missing; ")&amp;IF(AND(LEN(UPPER(TRIM(CLEAN(SUBSTITUTE(G161,CHAR(160)," ")))))&gt;0,LEFT(UPPER(TRIM(G161)),10)&lt;&gt;"UNRESOLVED",ISERROR(MATCH(UPPER(TRIM(CLEAN(SUBSTITUTE(G161,CHAR(160)," ")))),Start!$H$6:$H$22,0))),"","Date/transition basis missing; ")&amp;IF(AND(LEN(UPPER(TRIM(CLEAN(SUBSTITUTE(H161,CHAR(160)," ")))))&gt;0,LEFT(UPPER(TRIM(H161)),10)&lt;&gt;"UNRESOLVED",ISERROR(MATCH(UPPER(TRIM(CLEAN(SUBSTITUTE(H161,CHAR(160)," ")))),Start!$H$6:$H$22,0))),"","Method/evidence basis missing; ")&amp;IF(AND(LEN(UPPER(TRIM(CLEAN(SUBSTITUTE(I161,CHAR(160)," ")))))&gt;0,LEFT(UPPER(TRIM(I161)),10)&lt;&gt;"UNRESOLVED",ISERROR(MATCH(UPPER(TRIM(CLEAN(SUBSTITUTE(I161,CHAR(160)," ")))),Start!$H$6:$H$22,0))),"","Mapping or justified exclusion missing; ")&amp;IF(AND(LEN(UPPER(TRIM(CLEAN(SUBSTITUTE(J161,CHAR(160)," ")))))&gt;0,LEFT(UPPER(TRIM(J161)),10)&lt;&gt;"UNRESOLVED",ISERROR(MATCH(UPPER(TRIM(CLEAN(SUBSTITUTE(J161,CHAR(160)," ")))),Start!$H$6:$H$22,0))),"","Conclusion/evidence missing; ")&amp;IF(AND(LEN(UPPER(TRIM(CLEAN(SUBSTITUTE(K161,CHAR(160)," ")))))&gt;0,LEFT(UPPER(TRIM(K161)),10)&lt;&gt;"UNRESOLVED",ISERROR(MATCH(UPPER(TRIM(CLEAN(SUBSTITUTE(K161,CHAR(160)," ")))),Start!$H$6:$H$22,0))),"","Reviewer/date missing; ")&amp;"")),"Invalid status; use a listed value")</f>
        <v>Applicability unresolved; assign an owner and next action</v>
      </c>
    </row>
    <row r="162" ht="70" customHeight="1">
      <c r="A162" s="58" t="str">
        <v>PSC-1200.17(c)</v>
      </c>
      <c r="B162" s="58" t="str">
        <v>PSC</v>
      </c>
      <c r="C162" s="61" t="str">
        <v>P01 | 1200.17(c)</v>
      </c>
      <c r="D162" s="61"/>
      <c r="E162" s="61" t="str">
        <v>Unresolved</v>
      </c>
      <c r="F162" s="61"/>
      <c r="G162" s="61" t="inlineStr">
        <is>
          <t xml:space="preserve">General 180 day transition; verify exact provision and Q01/Q10</t>
        </is>
      </c>
      <c r="H162" s="61" t="inlineStr">
        <is>
          <t xml:space="preserve">Candidate duty; applicability unresolved. Obtain exact required method and evidence from the controlling text. Context and definition rows explain control requirements.</t>
        </is>
      </c>
      <c r="I162" s="61" t="str">
        <v>P11</v>
      </c>
      <c r="J162" s="61"/>
      <c r="K162" s="61"/>
      <c r="L162" s="61" t="str">
        <v>Confirm entity/system coverage, obtain the current controlling instrument and map every applicable part before conclusions.</v>
      </c>
      <c r="M162" s="63" t="str">
        <f>IF(OR(EXACT(E162,"Unresolved"),EXACT(E162,"Applicable"),EXACT(E162,"Excluded with basis"),EXACT(E162,"Context only")),IF(E162="Unresolved","Applicability unresolved; assign an owner and next action",IF(LEN(IF(AND(LEN(UPPER(TRIM(CLEAN(SUBSTITUTE(C162,CHAR(160)," ")))))&gt;0,LEFT(UPPER(TRIM(C162)),10)&lt;&gt;"UNRESOLVED",ISERROR(MATCH(UPPER(TRIM(CLEAN(SUBSTITUTE(C162,CHAR(160)," ")))),Start!$H$6:$H$22,0))),"","Exact clause/version missing; ")&amp;IF(AND(LEN(UPPER(TRIM(CLEAN(SUBSTITUTE(D162,CHAR(160)," ")))))&gt;0,LEFT(UPPER(TRIM(D162)),10)&lt;&gt;"UNRESOLVED",ISERROR(MATCH(UPPER(TRIM(CLEAN(SUBSTITUTE(D162,CHAR(160)," ")))),Start!$H$6:$H$22,0))),"","Entity/system/period missing; ")&amp;IF(AND(LEN(UPPER(TRIM(CLEAN(SUBSTITUTE(F162,CHAR(160)," ")))))&gt;0,LEFT(UPPER(TRIM(F162)),10)&lt;&gt;"UNRESOLVED",ISERROR(MATCH(UPPER(TRIM(CLEAN(SUBSTITUTE(F162,CHAR(160)," ")))),Start!$H$6:$H$22,0))),"","Decision evidence/basis missing; ")&amp;IF(AND(LEN(UPPER(TRIM(CLEAN(SUBSTITUTE(G162,CHAR(160)," ")))))&gt;0,LEFT(UPPER(TRIM(G162)),10)&lt;&gt;"UNRESOLVED",ISERROR(MATCH(UPPER(TRIM(CLEAN(SUBSTITUTE(G162,CHAR(160)," ")))),Start!$H$6:$H$22,0))),"","Date/transition basis missing; ")&amp;IF(AND(LEN(UPPER(TRIM(CLEAN(SUBSTITUTE(H162,CHAR(160)," ")))))&gt;0,LEFT(UPPER(TRIM(H162)),10)&lt;&gt;"UNRESOLVED",ISERROR(MATCH(UPPER(TRIM(CLEAN(SUBSTITUTE(H162,CHAR(160)," ")))),Start!$H$6:$H$22,0))),"","Method/evidence basis missing; ")&amp;IF(AND(LEN(UPPER(TRIM(CLEAN(SUBSTITUTE(I162,CHAR(160)," ")))))&gt;0,LEFT(UPPER(TRIM(I162)),10)&lt;&gt;"UNRESOLVED",ISERROR(MATCH(UPPER(TRIM(CLEAN(SUBSTITUTE(I162,CHAR(160)," ")))),Start!$H$6:$H$22,0))),"","Mapping or justified exclusion missing; ")&amp;IF(AND(LEN(UPPER(TRIM(CLEAN(SUBSTITUTE(J162,CHAR(160)," ")))))&gt;0,LEFT(UPPER(TRIM(J162)),10)&lt;&gt;"UNRESOLVED",ISERROR(MATCH(UPPER(TRIM(CLEAN(SUBSTITUTE(J162,CHAR(160)," ")))),Start!$H$6:$H$22,0))),"","Conclusion/evidence missing; ")&amp;IF(AND(LEN(UPPER(TRIM(CLEAN(SUBSTITUTE(K162,CHAR(160)," ")))))&gt;0,LEFT(UPPER(TRIM(K162)),10)&lt;&gt;"UNRESOLVED",ISERROR(MATCH(UPPER(TRIM(CLEAN(SUBSTITUTE(K162,CHAR(160)," ")))),Start!$H$6:$H$22,0))),"","Reviewer/date missing; ")&amp;"")=0,"Documentation recorded; review required",IF(AND(LEN(UPPER(TRIM(CLEAN(SUBSTITUTE(C162,CHAR(160)," ")))))&gt;0,LEFT(UPPER(TRIM(C162)),10)&lt;&gt;"UNRESOLVED",ISERROR(MATCH(UPPER(TRIM(CLEAN(SUBSTITUTE(C162,CHAR(160)," ")))),Start!$H$6:$H$22,0))),"","Exact clause/version missing; ")&amp;IF(AND(LEN(UPPER(TRIM(CLEAN(SUBSTITUTE(D162,CHAR(160)," ")))))&gt;0,LEFT(UPPER(TRIM(D162)),10)&lt;&gt;"UNRESOLVED",ISERROR(MATCH(UPPER(TRIM(CLEAN(SUBSTITUTE(D162,CHAR(160)," ")))),Start!$H$6:$H$22,0))),"","Entity/system/period missing; ")&amp;IF(AND(LEN(UPPER(TRIM(CLEAN(SUBSTITUTE(F162,CHAR(160)," ")))))&gt;0,LEFT(UPPER(TRIM(F162)),10)&lt;&gt;"UNRESOLVED",ISERROR(MATCH(UPPER(TRIM(CLEAN(SUBSTITUTE(F162,CHAR(160)," ")))),Start!$H$6:$H$22,0))),"","Decision evidence/basis missing; ")&amp;IF(AND(LEN(UPPER(TRIM(CLEAN(SUBSTITUTE(G162,CHAR(160)," ")))))&gt;0,LEFT(UPPER(TRIM(G162)),10)&lt;&gt;"UNRESOLVED",ISERROR(MATCH(UPPER(TRIM(CLEAN(SUBSTITUTE(G162,CHAR(160)," ")))),Start!$H$6:$H$22,0))),"","Date/transition basis missing; ")&amp;IF(AND(LEN(UPPER(TRIM(CLEAN(SUBSTITUTE(H162,CHAR(160)," ")))))&gt;0,LEFT(UPPER(TRIM(H162)),10)&lt;&gt;"UNRESOLVED",ISERROR(MATCH(UPPER(TRIM(CLEAN(SUBSTITUTE(H162,CHAR(160)," ")))),Start!$H$6:$H$22,0))),"","Method/evidence basis missing; ")&amp;IF(AND(LEN(UPPER(TRIM(CLEAN(SUBSTITUTE(I162,CHAR(160)," ")))))&gt;0,LEFT(UPPER(TRIM(I162)),10)&lt;&gt;"UNRESOLVED",ISERROR(MATCH(UPPER(TRIM(CLEAN(SUBSTITUTE(I162,CHAR(160)," ")))),Start!$H$6:$H$22,0))),"","Mapping or justified exclusion missing; ")&amp;IF(AND(LEN(UPPER(TRIM(CLEAN(SUBSTITUTE(J162,CHAR(160)," ")))))&gt;0,LEFT(UPPER(TRIM(J162)),10)&lt;&gt;"UNRESOLVED",ISERROR(MATCH(UPPER(TRIM(CLEAN(SUBSTITUTE(J162,CHAR(160)," ")))),Start!$H$6:$H$22,0))),"","Conclusion/evidence missing; ")&amp;IF(AND(LEN(UPPER(TRIM(CLEAN(SUBSTITUTE(K162,CHAR(160)," ")))))&gt;0,LEFT(UPPER(TRIM(K162)),10)&lt;&gt;"UNRESOLVED",ISERROR(MATCH(UPPER(TRIM(CLEAN(SUBSTITUTE(K162,CHAR(160)," ")))),Start!$H$6:$H$22,0))),"","Reviewer/date missing; ")&amp;"")),"Invalid status; use a listed value")</f>
        <v>Applicability unresolved; assign an owner and next action</v>
      </c>
    </row>
    <row r="163" ht="70" customHeight="1">
      <c r="A163" s="56" t="str">
        <v>PSC-1200.17(d)</v>
      </c>
      <c r="B163" s="56" t="str">
        <v>PSC</v>
      </c>
      <c r="C163" s="61" t="str">
        <v>P01 | 1200.17(d)</v>
      </c>
      <c r="D163" s="61"/>
      <c r="E163" s="61" t="str">
        <v>Unresolved</v>
      </c>
      <c r="F163" s="61"/>
      <c r="G163" s="61" t="inlineStr">
        <is>
          <t xml:space="preserve">General 180 day transition; verify exact provision and Q01/Q10</t>
        </is>
      </c>
      <c r="H163" s="61" t="inlineStr">
        <is>
          <t xml:space="preserve">Candidate duty; applicability unresolved. Obtain exact required method and evidence from the controlling text. Context and definition rows explain control requirements.</t>
        </is>
      </c>
      <c r="I163" s="61" t="str">
        <v>P11</v>
      </c>
      <c r="J163" s="61"/>
      <c r="K163" s="61"/>
      <c r="L163" s="61" t="str">
        <v>Confirm entity/system coverage, obtain the current controlling instrument and map every applicable part before conclusions.</v>
      </c>
      <c r="M163" s="63" t="str">
        <f>IF(OR(EXACT(E163,"Unresolved"),EXACT(E163,"Applicable"),EXACT(E163,"Excluded with basis"),EXACT(E163,"Context only")),IF(E163="Unresolved","Applicability unresolved; assign an owner and next action",IF(LEN(IF(AND(LEN(UPPER(TRIM(CLEAN(SUBSTITUTE(C163,CHAR(160)," ")))))&gt;0,LEFT(UPPER(TRIM(C163)),10)&lt;&gt;"UNRESOLVED",ISERROR(MATCH(UPPER(TRIM(CLEAN(SUBSTITUTE(C163,CHAR(160)," ")))),Start!$H$6:$H$22,0))),"","Exact clause/version missing; ")&amp;IF(AND(LEN(UPPER(TRIM(CLEAN(SUBSTITUTE(D163,CHAR(160)," ")))))&gt;0,LEFT(UPPER(TRIM(D163)),10)&lt;&gt;"UNRESOLVED",ISERROR(MATCH(UPPER(TRIM(CLEAN(SUBSTITUTE(D163,CHAR(160)," ")))),Start!$H$6:$H$22,0))),"","Entity/system/period missing; ")&amp;IF(AND(LEN(UPPER(TRIM(CLEAN(SUBSTITUTE(F163,CHAR(160)," ")))))&gt;0,LEFT(UPPER(TRIM(F163)),10)&lt;&gt;"UNRESOLVED",ISERROR(MATCH(UPPER(TRIM(CLEAN(SUBSTITUTE(F163,CHAR(160)," ")))),Start!$H$6:$H$22,0))),"","Decision evidence/basis missing; ")&amp;IF(AND(LEN(UPPER(TRIM(CLEAN(SUBSTITUTE(G163,CHAR(160)," ")))))&gt;0,LEFT(UPPER(TRIM(G163)),10)&lt;&gt;"UNRESOLVED",ISERROR(MATCH(UPPER(TRIM(CLEAN(SUBSTITUTE(G163,CHAR(160)," ")))),Start!$H$6:$H$22,0))),"","Date/transition basis missing; ")&amp;IF(AND(LEN(UPPER(TRIM(CLEAN(SUBSTITUTE(H163,CHAR(160)," ")))))&gt;0,LEFT(UPPER(TRIM(H163)),10)&lt;&gt;"UNRESOLVED",ISERROR(MATCH(UPPER(TRIM(CLEAN(SUBSTITUTE(H163,CHAR(160)," ")))),Start!$H$6:$H$22,0))),"","Method/evidence basis missing; ")&amp;IF(AND(LEN(UPPER(TRIM(CLEAN(SUBSTITUTE(I163,CHAR(160)," ")))))&gt;0,LEFT(UPPER(TRIM(I163)),10)&lt;&gt;"UNRESOLVED",ISERROR(MATCH(UPPER(TRIM(CLEAN(SUBSTITUTE(I163,CHAR(160)," ")))),Start!$H$6:$H$22,0))),"","Mapping or justified exclusion missing; ")&amp;IF(AND(LEN(UPPER(TRIM(CLEAN(SUBSTITUTE(J163,CHAR(160)," ")))))&gt;0,LEFT(UPPER(TRIM(J163)),10)&lt;&gt;"UNRESOLVED",ISERROR(MATCH(UPPER(TRIM(CLEAN(SUBSTITUTE(J163,CHAR(160)," ")))),Start!$H$6:$H$22,0))),"","Conclusion/evidence missing; ")&amp;IF(AND(LEN(UPPER(TRIM(CLEAN(SUBSTITUTE(K163,CHAR(160)," ")))))&gt;0,LEFT(UPPER(TRIM(K163)),10)&lt;&gt;"UNRESOLVED",ISERROR(MATCH(UPPER(TRIM(CLEAN(SUBSTITUTE(K163,CHAR(160)," ")))),Start!$H$6:$H$22,0))),"","Reviewer/date missing; ")&amp;"")=0,"Documentation recorded; review required",IF(AND(LEN(UPPER(TRIM(CLEAN(SUBSTITUTE(C163,CHAR(160)," ")))))&gt;0,LEFT(UPPER(TRIM(C163)),10)&lt;&gt;"UNRESOLVED",ISERROR(MATCH(UPPER(TRIM(CLEAN(SUBSTITUTE(C163,CHAR(160)," ")))),Start!$H$6:$H$22,0))),"","Exact clause/version missing; ")&amp;IF(AND(LEN(UPPER(TRIM(CLEAN(SUBSTITUTE(D163,CHAR(160)," ")))))&gt;0,LEFT(UPPER(TRIM(D163)),10)&lt;&gt;"UNRESOLVED",ISERROR(MATCH(UPPER(TRIM(CLEAN(SUBSTITUTE(D163,CHAR(160)," ")))),Start!$H$6:$H$22,0))),"","Entity/system/period missing; ")&amp;IF(AND(LEN(UPPER(TRIM(CLEAN(SUBSTITUTE(F163,CHAR(160)," ")))))&gt;0,LEFT(UPPER(TRIM(F163)),10)&lt;&gt;"UNRESOLVED",ISERROR(MATCH(UPPER(TRIM(CLEAN(SUBSTITUTE(F163,CHAR(160)," ")))),Start!$H$6:$H$22,0))),"","Decision evidence/basis missing; ")&amp;IF(AND(LEN(UPPER(TRIM(CLEAN(SUBSTITUTE(G163,CHAR(160)," ")))))&gt;0,LEFT(UPPER(TRIM(G163)),10)&lt;&gt;"UNRESOLVED",ISERROR(MATCH(UPPER(TRIM(CLEAN(SUBSTITUTE(G163,CHAR(160)," ")))),Start!$H$6:$H$22,0))),"","Date/transition basis missing; ")&amp;IF(AND(LEN(UPPER(TRIM(CLEAN(SUBSTITUTE(H163,CHAR(160)," ")))))&gt;0,LEFT(UPPER(TRIM(H163)),10)&lt;&gt;"UNRESOLVED",ISERROR(MATCH(UPPER(TRIM(CLEAN(SUBSTITUTE(H163,CHAR(160)," ")))),Start!$H$6:$H$22,0))),"","Method/evidence basis missing; ")&amp;IF(AND(LEN(UPPER(TRIM(CLEAN(SUBSTITUTE(I163,CHAR(160)," ")))))&gt;0,LEFT(UPPER(TRIM(I163)),10)&lt;&gt;"UNRESOLVED",ISERROR(MATCH(UPPER(TRIM(CLEAN(SUBSTITUTE(I163,CHAR(160)," ")))),Start!$H$6:$H$22,0))),"","Mapping or justified exclusion missing; ")&amp;IF(AND(LEN(UPPER(TRIM(CLEAN(SUBSTITUTE(J163,CHAR(160)," ")))))&gt;0,LEFT(UPPER(TRIM(J163)),10)&lt;&gt;"UNRESOLVED",ISERROR(MATCH(UPPER(TRIM(CLEAN(SUBSTITUTE(J163,CHAR(160)," ")))),Start!$H$6:$H$22,0))),"","Conclusion/evidence missing; ")&amp;IF(AND(LEN(UPPER(TRIM(CLEAN(SUBSTITUTE(K163,CHAR(160)," ")))))&gt;0,LEFT(UPPER(TRIM(K163)),10)&lt;&gt;"UNRESOLVED",ISERROR(MATCH(UPPER(TRIM(CLEAN(SUBSTITUTE(K163,CHAR(160)," ")))),Start!$H$6:$H$22,0))),"","Reviewer/date missing; ")&amp;"")),"Invalid status; use a listed value")</f>
        <v>Applicability unresolved; assign an owner and next action</v>
      </c>
    </row>
    <row r="164" ht="70" customHeight="1">
      <c r="A164" s="58" t="str">
        <v>PSC-1200.18</v>
      </c>
      <c r="B164" s="58" t="str">
        <v>PSC</v>
      </c>
      <c r="C164" s="61" t="str">
        <v>P01 | 1200.18</v>
      </c>
      <c r="D164" s="61"/>
      <c r="E164" s="61" t="str">
        <v>Unresolved</v>
      </c>
      <c r="F164" s="61"/>
      <c r="G164" s="61" t="inlineStr">
        <is>
          <t xml:space="preserve">General 180 day transition; verify exact provision and Q01/Q10</t>
        </is>
      </c>
      <c r="H164" s="61" t="inlineStr">
        <is>
          <t xml:space="preserve">Section heading/context. Obtain exact required method and evidence from the controlling text. Context and definition rows explain control requirements.</t>
        </is>
      </c>
      <c r="I164" s="61" t="str">
        <v>P11</v>
      </c>
      <c r="J164" s="61"/>
      <c r="K164" s="61"/>
      <c r="L164" s="61" t="str">
        <v>Confirm entity/system coverage, obtain the current controlling instrument and map every applicable part before conclusions.</v>
      </c>
      <c r="M164" s="63" t="str">
        <f>IF(OR(EXACT(E164,"Unresolved"),EXACT(E164,"Applicable"),EXACT(E164,"Excluded with basis"),EXACT(E164,"Context only")),IF(E164="Unresolved","Applicability unresolved; assign an owner and next action",IF(LEN(IF(AND(LEN(UPPER(TRIM(CLEAN(SUBSTITUTE(C164,CHAR(160)," ")))))&gt;0,LEFT(UPPER(TRIM(C164)),10)&lt;&gt;"UNRESOLVED",ISERROR(MATCH(UPPER(TRIM(CLEAN(SUBSTITUTE(C164,CHAR(160)," ")))),Start!$H$6:$H$22,0))),"","Exact clause/version missing; ")&amp;IF(AND(LEN(UPPER(TRIM(CLEAN(SUBSTITUTE(D164,CHAR(160)," ")))))&gt;0,LEFT(UPPER(TRIM(D164)),10)&lt;&gt;"UNRESOLVED",ISERROR(MATCH(UPPER(TRIM(CLEAN(SUBSTITUTE(D164,CHAR(160)," ")))),Start!$H$6:$H$22,0))),"","Entity/system/period missing; ")&amp;IF(AND(LEN(UPPER(TRIM(CLEAN(SUBSTITUTE(F164,CHAR(160)," ")))))&gt;0,LEFT(UPPER(TRIM(F164)),10)&lt;&gt;"UNRESOLVED",ISERROR(MATCH(UPPER(TRIM(CLEAN(SUBSTITUTE(F164,CHAR(160)," ")))),Start!$H$6:$H$22,0))),"","Decision evidence/basis missing; ")&amp;IF(AND(LEN(UPPER(TRIM(CLEAN(SUBSTITUTE(G164,CHAR(160)," ")))))&gt;0,LEFT(UPPER(TRIM(G164)),10)&lt;&gt;"UNRESOLVED",ISERROR(MATCH(UPPER(TRIM(CLEAN(SUBSTITUTE(G164,CHAR(160)," ")))),Start!$H$6:$H$22,0))),"","Date/transition basis missing; ")&amp;IF(AND(LEN(UPPER(TRIM(CLEAN(SUBSTITUTE(H164,CHAR(160)," ")))))&gt;0,LEFT(UPPER(TRIM(H164)),10)&lt;&gt;"UNRESOLVED",ISERROR(MATCH(UPPER(TRIM(CLEAN(SUBSTITUTE(H164,CHAR(160)," ")))),Start!$H$6:$H$22,0))),"","Method/evidence basis missing; ")&amp;IF(AND(LEN(UPPER(TRIM(CLEAN(SUBSTITUTE(I164,CHAR(160)," ")))))&gt;0,LEFT(UPPER(TRIM(I164)),10)&lt;&gt;"UNRESOLVED",ISERROR(MATCH(UPPER(TRIM(CLEAN(SUBSTITUTE(I164,CHAR(160)," ")))),Start!$H$6:$H$22,0))),"","Mapping or justified exclusion missing; ")&amp;IF(AND(LEN(UPPER(TRIM(CLEAN(SUBSTITUTE(J164,CHAR(160)," ")))))&gt;0,LEFT(UPPER(TRIM(J164)),10)&lt;&gt;"UNRESOLVED",ISERROR(MATCH(UPPER(TRIM(CLEAN(SUBSTITUTE(J164,CHAR(160)," ")))),Start!$H$6:$H$22,0))),"","Conclusion/evidence missing; ")&amp;IF(AND(LEN(UPPER(TRIM(CLEAN(SUBSTITUTE(K164,CHAR(160)," ")))))&gt;0,LEFT(UPPER(TRIM(K164)),10)&lt;&gt;"UNRESOLVED",ISERROR(MATCH(UPPER(TRIM(CLEAN(SUBSTITUTE(K164,CHAR(160)," ")))),Start!$H$6:$H$22,0))),"","Reviewer/date missing; ")&amp;"")=0,"Documentation recorded; review required",IF(AND(LEN(UPPER(TRIM(CLEAN(SUBSTITUTE(C164,CHAR(160)," ")))))&gt;0,LEFT(UPPER(TRIM(C164)),10)&lt;&gt;"UNRESOLVED",ISERROR(MATCH(UPPER(TRIM(CLEAN(SUBSTITUTE(C164,CHAR(160)," ")))),Start!$H$6:$H$22,0))),"","Exact clause/version missing; ")&amp;IF(AND(LEN(UPPER(TRIM(CLEAN(SUBSTITUTE(D164,CHAR(160)," ")))))&gt;0,LEFT(UPPER(TRIM(D164)),10)&lt;&gt;"UNRESOLVED",ISERROR(MATCH(UPPER(TRIM(CLEAN(SUBSTITUTE(D164,CHAR(160)," ")))),Start!$H$6:$H$22,0))),"","Entity/system/period missing; ")&amp;IF(AND(LEN(UPPER(TRIM(CLEAN(SUBSTITUTE(F164,CHAR(160)," ")))))&gt;0,LEFT(UPPER(TRIM(F164)),10)&lt;&gt;"UNRESOLVED",ISERROR(MATCH(UPPER(TRIM(CLEAN(SUBSTITUTE(F164,CHAR(160)," ")))),Start!$H$6:$H$22,0))),"","Decision evidence/basis missing; ")&amp;IF(AND(LEN(UPPER(TRIM(CLEAN(SUBSTITUTE(G164,CHAR(160)," ")))))&gt;0,LEFT(UPPER(TRIM(G164)),10)&lt;&gt;"UNRESOLVED",ISERROR(MATCH(UPPER(TRIM(CLEAN(SUBSTITUTE(G164,CHAR(160)," ")))),Start!$H$6:$H$22,0))),"","Date/transition basis missing; ")&amp;IF(AND(LEN(UPPER(TRIM(CLEAN(SUBSTITUTE(H164,CHAR(160)," ")))))&gt;0,LEFT(UPPER(TRIM(H164)),10)&lt;&gt;"UNRESOLVED",ISERROR(MATCH(UPPER(TRIM(CLEAN(SUBSTITUTE(H164,CHAR(160)," ")))),Start!$H$6:$H$22,0))),"","Method/evidence basis missing; ")&amp;IF(AND(LEN(UPPER(TRIM(CLEAN(SUBSTITUTE(I164,CHAR(160)," ")))))&gt;0,LEFT(UPPER(TRIM(I164)),10)&lt;&gt;"UNRESOLVED",ISERROR(MATCH(UPPER(TRIM(CLEAN(SUBSTITUTE(I164,CHAR(160)," ")))),Start!$H$6:$H$22,0))),"","Mapping or justified exclusion missing; ")&amp;IF(AND(LEN(UPPER(TRIM(CLEAN(SUBSTITUTE(J164,CHAR(160)," ")))))&gt;0,LEFT(UPPER(TRIM(J164)),10)&lt;&gt;"UNRESOLVED",ISERROR(MATCH(UPPER(TRIM(CLEAN(SUBSTITUTE(J164,CHAR(160)," ")))),Start!$H$6:$H$22,0))),"","Conclusion/evidence missing; ")&amp;IF(AND(LEN(UPPER(TRIM(CLEAN(SUBSTITUTE(K164,CHAR(160)," ")))))&gt;0,LEFT(UPPER(TRIM(K164)),10)&lt;&gt;"UNRESOLVED",ISERROR(MATCH(UPPER(TRIM(CLEAN(SUBSTITUTE(K164,CHAR(160)," ")))),Start!$H$6:$H$22,0))),"","Reviewer/date missing; ")&amp;"")),"Invalid status; use a listed value")</f>
        <v>Applicability unresolved; assign an owner and next action</v>
      </c>
    </row>
    <row r="165" ht="70" customHeight="1">
      <c r="A165" s="56" t="str">
        <v>PSC-1200.18(a)</v>
      </c>
      <c r="B165" s="56" t="str">
        <v>PSC</v>
      </c>
      <c r="C165" s="61" t="str">
        <v>P01 | 1200.18(a)</v>
      </c>
      <c r="D165" s="61"/>
      <c r="E165" s="61" t="str">
        <v>Unresolved</v>
      </c>
      <c r="F165" s="61"/>
      <c r="G165" s="61" t="inlineStr">
        <is>
          <t xml:space="preserve">General 180 day transition; verify exact provision and Q01/Q10</t>
        </is>
      </c>
      <c r="H165" s="61" t="inlineStr">
        <is>
          <t xml:space="preserve">Candidate duty; applicability unresolved. Obtain exact required method and evidence from the controlling text. Context and definition rows explain control requirements.</t>
        </is>
      </c>
      <c r="I165" s="61" t="str">
        <v>P11</v>
      </c>
      <c r="J165" s="61"/>
      <c r="K165" s="61"/>
      <c r="L165" s="61" t="str">
        <v>Confirm entity/system coverage, obtain the current controlling instrument and map every applicable part before conclusions.</v>
      </c>
      <c r="M165" s="63" t="str">
        <f>IF(OR(EXACT(E165,"Unresolved"),EXACT(E165,"Applicable"),EXACT(E165,"Excluded with basis"),EXACT(E165,"Context only")),IF(E165="Unresolved","Applicability unresolved; assign an owner and next action",IF(LEN(IF(AND(LEN(UPPER(TRIM(CLEAN(SUBSTITUTE(C165,CHAR(160)," ")))))&gt;0,LEFT(UPPER(TRIM(C165)),10)&lt;&gt;"UNRESOLVED",ISERROR(MATCH(UPPER(TRIM(CLEAN(SUBSTITUTE(C165,CHAR(160)," ")))),Start!$H$6:$H$22,0))),"","Exact clause/version missing; ")&amp;IF(AND(LEN(UPPER(TRIM(CLEAN(SUBSTITUTE(D165,CHAR(160)," ")))))&gt;0,LEFT(UPPER(TRIM(D165)),10)&lt;&gt;"UNRESOLVED",ISERROR(MATCH(UPPER(TRIM(CLEAN(SUBSTITUTE(D165,CHAR(160)," ")))),Start!$H$6:$H$22,0))),"","Entity/system/period missing; ")&amp;IF(AND(LEN(UPPER(TRIM(CLEAN(SUBSTITUTE(F165,CHAR(160)," ")))))&gt;0,LEFT(UPPER(TRIM(F165)),10)&lt;&gt;"UNRESOLVED",ISERROR(MATCH(UPPER(TRIM(CLEAN(SUBSTITUTE(F165,CHAR(160)," ")))),Start!$H$6:$H$22,0))),"","Decision evidence/basis missing; ")&amp;IF(AND(LEN(UPPER(TRIM(CLEAN(SUBSTITUTE(G165,CHAR(160)," ")))))&gt;0,LEFT(UPPER(TRIM(G165)),10)&lt;&gt;"UNRESOLVED",ISERROR(MATCH(UPPER(TRIM(CLEAN(SUBSTITUTE(G165,CHAR(160)," ")))),Start!$H$6:$H$22,0))),"","Date/transition basis missing; ")&amp;IF(AND(LEN(UPPER(TRIM(CLEAN(SUBSTITUTE(H165,CHAR(160)," ")))))&gt;0,LEFT(UPPER(TRIM(H165)),10)&lt;&gt;"UNRESOLVED",ISERROR(MATCH(UPPER(TRIM(CLEAN(SUBSTITUTE(H165,CHAR(160)," ")))),Start!$H$6:$H$22,0))),"","Method/evidence basis missing; ")&amp;IF(AND(LEN(UPPER(TRIM(CLEAN(SUBSTITUTE(I165,CHAR(160)," ")))))&gt;0,LEFT(UPPER(TRIM(I165)),10)&lt;&gt;"UNRESOLVED",ISERROR(MATCH(UPPER(TRIM(CLEAN(SUBSTITUTE(I165,CHAR(160)," ")))),Start!$H$6:$H$22,0))),"","Mapping or justified exclusion missing; ")&amp;IF(AND(LEN(UPPER(TRIM(CLEAN(SUBSTITUTE(J165,CHAR(160)," ")))))&gt;0,LEFT(UPPER(TRIM(J165)),10)&lt;&gt;"UNRESOLVED",ISERROR(MATCH(UPPER(TRIM(CLEAN(SUBSTITUTE(J165,CHAR(160)," ")))),Start!$H$6:$H$22,0))),"","Conclusion/evidence missing; ")&amp;IF(AND(LEN(UPPER(TRIM(CLEAN(SUBSTITUTE(K165,CHAR(160)," ")))))&gt;0,LEFT(UPPER(TRIM(K165)),10)&lt;&gt;"UNRESOLVED",ISERROR(MATCH(UPPER(TRIM(CLEAN(SUBSTITUTE(K165,CHAR(160)," ")))),Start!$H$6:$H$22,0))),"","Reviewer/date missing; ")&amp;"")=0,"Documentation recorded; review required",IF(AND(LEN(UPPER(TRIM(CLEAN(SUBSTITUTE(C165,CHAR(160)," ")))))&gt;0,LEFT(UPPER(TRIM(C165)),10)&lt;&gt;"UNRESOLVED",ISERROR(MATCH(UPPER(TRIM(CLEAN(SUBSTITUTE(C165,CHAR(160)," ")))),Start!$H$6:$H$22,0))),"","Exact clause/version missing; ")&amp;IF(AND(LEN(UPPER(TRIM(CLEAN(SUBSTITUTE(D165,CHAR(160)," ")))))&gt;0,LEFT(UPPER(TRIM(D165)),10)&lt;&gt;"UNRESOLVED",ISERROR(MATCH(UPPER(TRIM(CLEAN(SUBSTITUTE(D165,CHAR(160)," ")))),Start!$H$6:$H$22,0))),"","Entity/system/period missing; ")&amp;IF(AND(LEN(UPPER(TRIM(CLEAN(SUBSTITUTE(F165,CHAR(160)," ")))))&gt;0,LEFT(UPPER(TRIM(F165)),10)&lt;&gt;"UNRESOLVED",ISERROR(MATCH(UPPER(TRIM(CLEAN(SUBSTITUTE(F165,CHAR(160)," ")))),Start!$H$6:$H$22,0))),"","Decision evidence/basis missing; ")&amp;IF(AND(LEN(UPPER(TRIM(CLEAN(SUBSTITUTE(G165,CHAR(160)," ")))))&gt;0,LEFT(UPPER(TRIM(G165)),10)&lt;&gt;"UNRESOLVED",ISERROR(MATCH(UPPER(TRIM(CLEAN(SUBSTITUTE(G165,CHAR(160)," ")))),Start!$H$6:$H$22,0))),"","Date/transition basis missing; ")&amp;IF(AND(LEN(UPPER(TRIM(CLEAN(SUBSTITUTE(H165,CHAR(160)," ")))))&gt;0,LEFT(UPPER(TRIM(H165)),10)&lt;&gt;"UNRESOLVED",ISERROR(MATCH(UPPER(TRIM(CLEAN(SUBSTITUTE(H165,CHAR(160)," ")))),Start!$H$6:$H$22,0))),"","Method/evidence basis missing; ")&amp;IF(AND(LEN(UPPER(TRIM(CLEAN(SUBSTITUTE(I165,CHAR(160)," ")))))&gt;0,LEFT(UPPER(TRIM(I165)),10)&lt;&gt;"UNRESOLVED",ISERROR(MATCH(UPPER(TRIM(CLEAN(SUBSTITUTE(I165,CHAR(160)," ")))),Start!$H$6:$H$22,0))),"","Mapping or justified exclusion missing; ")&amp;IF(AND(LEN(UPPER(TRIM(CLEAN(SUBSTITUTE(J165,CHAR(160)," ")))))&gt;0,LEFT(UPPER(TRIM(J165)),10)&lt;&gt;"UNRESOLVED",ISERROR(MATCH(UPPER(TRIM(CLEAN(SUBSTITUTE(J165,CHAR(160)," ")))),Start!$H$6:$H$22,0))),"","Conclusion/evidence missing; ")&amp;IF(AND(LEN(UPPER(TRIM(CLEAN(SUBSTITUTE(K165,CHAR(160)," ")))))&gt;0,LEFT(UPPER(TRIM(K165)),10)&lt;&gt;"UNRESOLVED",ISERROR(MATCH(UPPER(TRIM(CLEAN(SUBSTITUTE(K165,CHAR(160)," ")))),Start!$H$6:$H$22,0))),"","Reviewer/date missing; ")&amp;"")),"Invalid status; use a listed value")</f>
        <v>Applicability unresolved; assign an owner and next action</v>
      </c>
    </row>
    <row r="166" ht="70" customHeight="1">
      <c r="A166" s="58" t="str">
        <v>PSC-1200.18(a)(1)</v>
      </c>
      <c r="B166" s="58" t="str">
        <v>PSC</v>
      </c>
      <c r="C166" s="61" t="str">
        <v>P01 | 1200.18(a)(1)</v>
      </c>
      <c r="D166" s="61"/>
      <c r="E166" s="61" t="str">
        <v>Unresolved</v>
      </c>
      <c r="F166" s="61"/>
      <c r="G166" s="61" t="inlineStr">
        <is>
          <t xml:space="preserve">General 180 day transition; verify exact provision and Q01/Q10</t>
        </is>
      </c>
      <c r="H166" s="61" t="inlineStr">
        <is>
          <t xml:space="preserve">Candidate duty; applicability unresolved. Obtain exact required method and evidence from the controlling text. Context and definition rows explain control requirements.</t>
        </is>
      </c>
      <c r="I166" s="61" t="str">
        <v>P11</v>
      </c>
      <c r="J166" s="61"/>
      <c r="K166" s="61"/>
      <c r="L166" s="61" t="str">
        <v>Confirm entity/system coverage, obtain the current controlling instrument and map every applicable part before conclusions.</v>
      </c>
      <c r="M166" s="63" t="str">
        <f>IF(OR(EXACT(E166,"Unresolved"),EXACT(E166,"Applicable"),EXACT(E166,"Excluded with basis"),EXACT(E166,"Context only")),IF(E166="Unresolved","Applicability unresolved; assign an owner and next action",IF(LEN(IF(AND(LEN(UPPER(TRIM(CLEAN(SUBSTITUTE(C166,CHAR(160)," ")))))&gt;0,LEFT(UPPER(TRIM(C166)),10)&lt;&gt;"UNRESOLVED",ISERROR(MATCH(UPPER(TRIM(CLEAN(SUBSTITUTE(C166,CHAR(160)," ")))),Start!$H$6:$H$22,0))),"","Exact clause/version missing; ")&amp;IF(AND(LEN(UPPER(TRIM(CLEAN(SUBSTITUTE(D166,CHAR(160)," ")))))&gt;0,LEFT(UPPER(TRIM(D166)),10)&lt;&gt;"UNRESOLVED",ISERROR(MATCH(UPPER(TRIM(CLEAN(SUBSTITUTE(D166,CHAR(160)," ")))),Start!$H$6:$H$22,0))),"","Entity/system/period missing; ")&amp;IF(AND(LEN(UPPER(TRIM(CLEAN(SUBSTITUTE(F166,CHAR(160)," ")))))&gt;0,LEFT(UPPER(TRIM(F166)),10)&lt;&gt;"UNRESOLVED",ISERROR(MATCH(UPPER(TRIM(CLEAN(SUBSTITUTE(F166,CHAR(160)," ")))),Start!$H$6:$H$22,0))),"","Decision evidence/basis missing; ")&amp;IF(AND(LEN(UPPER(TRIM(CLEAN(SUBSTITUTE(G166,CHAR(160)," ")))))&gt;0,LEFT(UPPER(TRIM(G166)),10)&lt;&gt;"UNRESOLVED",ISERROR(MATCH(UPPER(TRIM(CLEAN(SUBSTITUTE(G166,CHAR(160)," ")))),Start!$H$6:$H$22,0))),"","Date/transition basis missing; ")&amp;IF(AND(LEN(UPPER(TRIM(CLEAN(SUBSTITUTE(H166,CHAR(160)," ")))))&gt;0,LEFT(UPPER(TRIM(H166)),10)&lt;&gt;"UNRESOLVED",ISERROR(MATCH(UPPER(TRIM(CLEAN(SUBSTITUTE(H166,CHAR(160)," ")))),Start!$H$6:$H$22,0))),"","Method/evidence basis missing; ")&amp;IF(AND(LEN(UPPER(TRIM(CLEAN(SUBSTITUTE(I166,CHAR(160)," ")))))&gt;0,LEFT(UPPER(TRIM(I166)),10)&lt;&gt;"UNRESOLVED",ISERROR(MATCH(UPPER(TRIM(CLEAN(SUBSTITUTE(I166,CHAR(160)," ")))),Start!$H$6:$H$22,0))),"","Mapping or justified exclusion missing; ")&amp;IF(AND(LEN(UPPER(TRIM(CLEAN(SUBSTITUTE(J166,CHAR(160)," ")))))&gt;0,LEFT(UPPER(TRIM(J166)),10)&lt;&gt;"UNRESOLVED",ISERROR(MATCH(UPPER(TRIM(CLEAN(SUBSTITUTE(J166,CHAR(160)," ")))),Start!$H$6:$H$22,0))),"","Conclusion/evidence missing; ")&amp;IF(AND(LEN(UPPER(TRIM(CLEAN(SUBSTITUTE(K166,CHAR(160)," ")))))&gt;0,LEFT(UPPER(TRIM(K166)),10)&lt;&gt;"UNRESOLVED",ISERROR(MATCH(UPPER(TRIM(CLEAN(SUBSTITUTE(K166,CHAR(160)," ")))),Start!$H$6:$H$22,0))),"","Reviewer/date missing; ")&amp;"")=0,"Documentation recorded; review required",IF(AND(LEN(UPPER(TRIM(CLEAN(SUBSTITUTE(C166,CHAR(160)," ")))))&gt;0,LEFT(UPPER(TRIM(C166)),10)&lt;&gt;"UNRESOLVED",ISERROR(MATCH(UPPER(TRIM(CLEAN(SUBSTITUTE(C166,CHAR(160)," ")))),Start!$H$6:$H$22,0))),"","Exact clause/version missing; ")&amp;IF(AND(LEN(UPPER(TRIM(CLEAN(SUBSTITUTE(D166,CHAR(160)," ")))))&gt;0,LEFT(UPPER(TRIM(D166)),10)&lt;&gt;"UNRESOLVED",ISERROR(MATCH(UPPER(TRIM(CLEAN(SUBSTITUTE(D166,CHAR(160)," ")))),Start!$H$6:$H$22,0))),"","Entity/system/period missing; ")&amp;IF(AND(LEN(UPPER(TRIM(CLEAN(SUBSTITUTE(F166,CHAR(160)," ")))))&gt;0,LEFT(UPPER(TRIM(F166)),10)&lt;&gt;"UNRESOLVED",ISERROR(MATCH(UPPER(TRIM(CLEAN(SUBSTITUTE(F166,CHAR(160)," ")))),Start!$H$6:$H$22,0))),"","Decision evidence/basis missing; ")&amp;IF(AND(LEN(UPPER(TRIM(CLEAN(SUBSTITUTE(G166,CHAR(160)," ")))))&gt;0,LEFT(UPPER(TRIM(G166)),10)&lt;&gt;"UNRESOLVED",ISERROR(MATCH(UPPER(TRIM(CLEAN(SUBSTITUTE(G166,CHAR(160)," ")))),Start!$H$6:$H$22,0))),"","Date/transition basis missing; ")&amp;IF(AND(LEN(UPPER(TRIM(CLEAN(SUBSTITUTE(H166,CHAR(160)," ")))))&gt;0,LEFT(UPPER(TRIM(H166)),10)&lt;&gt;"UNRESOLVED",ISERROR(MATCH(UPPER(TRIM(CLEAN(SUBSTITUTE(H166,CHAR(160)," ")))),Start!$H$6:$H$22,0))),"","Method/evidence basis missing; ")&amp;IF(AND(LEN(UPPER(TRIM(CLEAN(SUBSTITUTE(I166,CHAR(160)," ")))))&gt;0,LEFT(UPPER(TRIM(I166)),10)&lt;&gt;"UNRESOLVED",ISERROR(MATCH(UPPER(TRIM(CLEAN(SUBSTITUTE(I166,CHAR(160)," ")))),Start!$H$6:$H$22,0))),"","Mapping or justified exclusion missing; ")&amp;IF(AND(LEN(UPPER(TRIM(CLEAN(SUBSTITUTE(J166,CHAR(160)," ")))))&gt;0,LEFT(UPPER(TRIM(J166)),10)&lt;&gt;"UNRESOLVED",ISERROR(MATCH(UPPER(TRIM(CLEAN(SUBSTITUTE(J166,CHAR(160)," ")))),Start!$H$6:$H$22,0))),"","Conclusion/evidence missing; ")&amp;IF(AND(LEN(UPPER(TRIM(CLEAN(SUBSTITUTE(K166,CHAR(160)," ")))))&gt;0,LEFT(UPPER(TRIM(K166)),10)&lt;&gt;"UNRESOLVED",ISERROR(MATCH(UPPER(TRIM(CLEAN(SUBSTITUTE(K166,CHAR(160)," ")))),Start!$H$6:$H$22,0))),"","Reviewer/date missing; ")&amp;"")),"Invalid status; use a listed value")</f>
        <v>Applicability unresolved; assign an owner and next action</v>
      </c>
    </row>
    <row r="167" ht="70" customHeight="1">
      <c r="A167" s="56" t="str">
        <v>PSC-1200.18(a)(2)</v>
      </c>
      <c r="B167" s="56" t="str">
        <v>PSC</v>
      </c>
      <c r="C167" s="61" t="str">
        <v>P01 | 1200.18(a)(2)</v>
      </c>
      <c r="D167" s="61"/>
      <c r="E167" s="61" t="str">
        <v>Unresolved</v>
      </c>
      <c r="F167" s="61"/>
      <c r="G167" s="61" t="inlineStr">
        <is>
          <t xml:space="preserve">General 180 day transition; verify exact provision and Q01/Q10</t>
        </is>
      </c>
      <c r="H167" s="61" t="inlineStr">
        <is>
          <t xml:space="preserve">Candidate duty; applicability unresolved. Obtain exact required method and evidence from the controlling text. Context and definition rows explain control requirements.</t>
        </is>
      </c>
      <c r="I167" s="61" t="str">
        <v>P11</v>
      </c>
      <c r="J167" s="61"/>
      <c r="K167" s="61"/>
      <c r="L167" s="61" t="str">
        <v>Confirm entity/system coverage, obtain the current controlling instrument and map every applicable part before conclusions.</v>
      </c>
      <c r="M167" s="63" t="str">
        <f>IF(OR(EXACT(E167,"Unresolved"),EXACT(E167,"Applicable"),EXACT(E167,"Excluded with basis"),EXACT(E167,"Context only")),IF(E167="Unresolved","Applicability unresolved; assign an owner and next action",IF(LEN(IF(AND(LEN(UPPER(TRIM(CLEAN(SUBSTITUTE(C167,CHAR(160)," ")))))&gt;0,LEFT(UPPER(TRIM(C167)),10)&lt;&gt;"UNRESOLVED",ISERROR(MATCH(UPPER(TRIM(CLEAN(SUBSTITUTE(C167,CHAR(160)," ")))),Start!$H$6:$H$22,0))),"","Exact clause/version missing; ")&amp;IF(AND(LEN(UPPER(TRIM(CLEAN(SUBSTITUTE(D167,CHAR(160)," ")))))&gt;0,LEFT(UPPER(TRIM(D167)),10)&lt;&gt;"UNRESOLVED",ISERROR(MATCH(UPPER(TRIM(CLEAN(SUBSTITUTE(D167,CHAR(160)," ")))),Start!$H$6:$H$22,0))),"","Entity/system/period missing; ")&amp;IF(AND(LEN(UPPER(TRIM(CLEAN(SUBSTITUTE(F167,CHAR(160)," ")))))&gt;0,LEFT(UPPER(TRIM(F167)),10)&lt;&gt;"UNRESOLVED",ISERROR(MATCH(UPPER(TRIM(CLEAN(SUBSTITUTE(F167,CHAR(160)," ")))),Start!$H$6:$H$22,0))),"","Decision evidence/basis missing; ")&amp;IF(AND(LEN(UPPER(TRIM(CLEAN(SUBSTITUTE(G167,CHAR(160)," ")))))&gt;0,LEFT(UPPER(TRIM(G167)),10)&lt;&gt;"UNRESOLVED",ISERROR(MATCH(UPPER(TRIM(CLEAN(SUBSTITUTE(G167,CHAR(160)," ")))),Start!$H$6:$H$22,0))),"","Date/transition basis missing; ")&amp;IF(AND(LEN(UPPER(TRIM(CLEAN(SUBSTITUTE(H167,CHAR(160)," ")))))&gt;0,LEFT(UPPER(TRIM(H167)),10)&lt;&gt;"UNRESOLVED",ISERROR(MATCH(UPPER(TRIM(CLEAN(SUBSTITUTE(H167,CHAR(160)," ")))),Start!$H$6:$H$22,0))),"","Method/evidence basis missing; ")&amp;IF(AND(LEN(UPPER(TRIM(CLEAN(SUBSTITUTE(I167,CHAR(160)," ")))))&gt;0,LEFT(UPPER(TRIM(I167)),10)&lt;&gt;"UNRESOLVED",ISERROR(MATCH(UPPER(TRIM(CLEAN(SUBSTITUTE(I167,CHAR(160)," ")))),Start!$H$6:$H$22,0))),"","Mapping or justified exclusion missing; ")&amp;IF(AND(LEN(UPPER(TRIM(CLEAN(SUBSTITUTE(J167,CHAR(160)," ")))))&gt;0,LEFT(UPPER(TRIM(J167)),10)&lt;&gt;"UNRESOLVED",ISERROR(MATCH(UPPER(TRIM(CLEAN(SUBSTITUTE(J167,CHAR(160)," ")))),Start!$H$6:$H$22,0))),"","Conclusion/evidence missing; ")&amp;IF(AND(LEN(UPPER(TRIM(CLEAN(SUBSTITUTE(K167,CHAR(160)," ")))))&gt;0,LEFT(UPPER(TRIM(K167)),10)&lt;&gt;"UNRESOLVED",ISERROR(MATCH(UPPER(TRIM(CLEAN(SUBSTITUTE(K167,CHAR(160)," ")))),Start!$H$6:$H$22,0))),"","Reviewer/date missing; ")&amp;"")=0,"Documentation recorded; review required",IF(AND(LEN(UPPER(TRIM(CLEAN(SUBSTITUTE(C167,CHAR(160)," ")))))&gt;0,LEFT(UPPER(TRIM(C167)),10)&lt;&gt;"UNRESOLVED",ISERROR(MATCH(UPPER(TRIM(CLEAN(SUBSTITUTE(C167,CHAR(160)," ")))),Start!$H$6:$H$22,0))),"","Exact clause/version missing; ")&amp;IF(AND(LEN(UPPER(TRIM(CLEAN(SUBSTITUTE(D167,CHAR(160)," ")))))&gt;0,LEFT(UPPER(TRIM(D167)),10)&lt;&gt;"UNRESOLVED",ISERROR(MATCH(UPPER(TRIM(CLEAN(SUBSTITUTE(D167,CHAR(160)," ")))),Start!$H$6:$H$22,0))),"","Entity/system/period missing; ")&amp;IF(AND(LEN(UPPER(TRIM(CLEAN(SUBSTITUTE(F167,CHAR(160)," ")))))&gt;0,LEFT(UPPER(TRIM(F167)),10)&lt;&gt;"UNRESOLVED",ISERROR(MATCH(UPPER(TRIM(CLEAN(SUBSTITUTE(F167,CHAR(160)," ")))),Start!$H$6:$H$22,0))),"","Decision evidence/basis missing; ")&amp;IF(AND(LEN(UPPER(TRIM(CLEAN(SUBSTITUTE(G167,CHAR(160)," ")))))&gt;0,LEFT(UPPER(TRIM(G167)),10)&lt;&gt;"UNRESOLVED",ISERROR(MATCH(UPPER(TRIM(CLEAN(SUBSTITUTE(G167,CHAR(160)," ")))),Start!$H$6:$H$22,0))),"","Date/transition basis missing; ")&amp;IF(AND(LEN(UPPER(TRIM(CLEAN(SUBSTITUTE(H167,CHAR(160)," ")))))&gt;0,LEFT(UPPER(TRIM(H167)),10)&lt;&gt;"UNRESOLVED",ISERROR(MATCH(UPPER(TRIM(CLEAN(SUBSTITUTE(H167,CHAR(160)," ")))),Start!$H$6:$H$22,0))),"","Method/evidence basis missing; ")&amp;IF(AND(LEN(UPPER(TRIM(CLEAN(SUBSTITUTE(I167,CHAR(160)," ")))))&gt;0,LEFT(UPPER(TRIM(I167)),10)&lt;&gt;"UNRESOLVED",ISERROR(MATCH(UPPER(TRIM(CLEAN(SUBSTITUTE(I167,CHAR(160)," ")))),Start!$H$6:$H$22,0))),"","Mapping or justified exclusion missing; ")&amp;IF(AND(LEN(UPPER(TRIM(CLEAN(SUBSTITUTE(J167,CHAR(160)," ")))))&gt;0,LEFT(UPPER(TRIM(J167)),10)&lt;&gt;"UNRESOLVED",ISERROR(MATCH(UPPER(TRIM(CLEAN(SUBSTITUTE(J167,CHAR(160)," ")))),Start!$H$6:$H$22,0))),"","Conclusion/evidence missing; ")&amp;IF(AND(LEN(UPPER(TRIM(CLEAN(SUBSTITUTE(K167,CHAR(160)," ")))))&gt;0,LEFT(UPPER(TRIM(K167)),10)&lt;&gt;"UNRESOLVED",ISERROR(MATCH(UPPER(TRIM(CLEAN(SUBSTITUTE(K167,CHAR(160)," ")))),Start!$H$6:$H$22,0))),"","Reviewer/date missing; ")&amp;"")),"Invalid status; use a listed value")</f>
        <v>Applicability unresolved; assign an owner and next action</v>
      </c>
    </row>
    <row r="168" ht="70" customHeight="1">
      <c r="A168" s="58" t="str">
        <v>PSC-1200.18(a)(3)</v>
      </c>
      <c r="B168" s="58" t="str">
        <v>PSC</v>
      </c>
      <c r="C168" s="61" t="str">
        <v>P01 | 1200.18(a)(3)</v>
      </c>
      <c r="D168" s="61"/>
      <c r="E168" s="61" t="str">
        <v>Unresolved</v>
      </c>
      <c r="F168" s="61"/>
      <c r="G168" s="61" t="inlineStr">
        <is>
          <t xml:space="preserve">General 180 day transition; verify exact provision and Q01/Q10</t>
        </is>
      </c>
      <c r="H168" s="61" t="inlineStr">
        <is>
          <t xml:space="preserve">Candidate duty; applicability unresolved. Obtain exact required method and evidence from the controlling text. Context and definition rows explain control requirements.</t>
        </is>
      </c>
      <c r="I168" s="61" t="str">
        <v>P11</v>
      </c>
      <c r="J168" s="61"/>
      <c r="K168" s="61"/>
      <c r="L168" s="61" t="str">
        <v>Confirm entity/system coverage, obtain the current controlling instrument and map every applicable part before conclusions.</v>
      </c>
      <c r="M168" s="63" t="str">
        <f>IF(OR(EXACT(E168,"Unresolved"),EXACT(E168,"Applicable"),EXACT(E168,"Excluded with basis"),EXACT(E168,"Context only")),IF(E168="Unresolved","Applicability unresolved; assign an owner and next action",IF(LEN(IF(AND(LEN(UPPER(TRIM(CLEAN(SUBSTITUTE(C168,CHAR(160)," ")))))&gt;0,LEFT(UPPER(TRIM(C168)),10)&lt;&gt;"UNRESOLVED",ISERROR(MATCH(UPPER(TRIM(CLEAN(SUBSTITUTE(C168,CHAR(160)," ")))),Start!$H$6:$H$22,0))),"","Exact clause/version missing; ")&amp;IF(AND(LEN(UPPER(TRIM(CLEAN(SUBSTITUTE(D168,CHAR(160)," ")))))&gt;0,LEFT(UPPER(TRIM(D168)),10)&lt;&gt;"UNRESOLVED",ISERROR(MATCH(UPPER(TRIM(CLEAN(SUBSTITUTE(D168,CHAR(160)," ")))),Start!$H$6:$H$22,0))),"","Entity/system/period missing; ")&amp;IF(AND(LEN(UPPER(TRIM(CLEAN(SUBSTITUTE(F168,CHAR(160)," ")))))&gt;0,LEFT(UPPER(TRIM(F168)),10)&lt;&gt;"UNRESOLVED",ISERROR(MATCH(UPPER(TRIM(CLEAN(SUBSTITUTE(F168,CHAR(160)," ")))),Start!$H$6:$H$22,0))),"","Decision evidence/basis missing; ")&amp;IF(AND(LEN(UPPER(TRIM(CLEAN(SUBSTITUTE(G168,CHAR(160)," ")))))&gt;0,LEFT(UPPER(TRIM(G168)),10)&lt;&gt;"UNRESOLVED",ISERROR(MATCH(UPPER(TRIM(CLEAN(SUBSTITUTE(G168,CHAR(160)," ")))),Start!$H$6:$H$22,0))),"","Date/transition basis missing; ")&amp;IF(AND(LEN(UPPER(TRIM(CLEAN(SUBSTITUTE(H168,CHAR(160)," ")))))&gt;0,LEFT(UPPER(TRIM(H168)),10)&lt;&gt;"UNRESOLVED",ISERROR(MATCH(UPPER(TRIM(CLEAN(SUBSTITUTE(H168,CHAR(160)," ")))),Start!$H$6:$H$22,0))),"","Method/evidence basis missing; ")&amp;IF(AND(LEN(UPPER(TRIM(CLEAN(SUBSTITUTE(I168,CHAR(160)," ")))))&gt;0,LEFT(UPPER(TRIM(I168)),10)&lt;&gt;"UNRESOLVED",ISERROR(MATCH(UPPER(TRIM(CLEAN(SUBSTITUTE(I168,CHAR(160)," ")))),Start!$H$6:$H$22,0))),"","Mapping or justified exclusion missing; ")&amp;IF(AND(LEN(UPPER(TRIM(CLEAN(SUBSTITUTE(J168,CHAR(160)," ")))))&gt;0,LEFT(UPPER(TRIM(J168)),10)&lt;&gt;"UNRESOLVED",ISERROR(MATCH(UPPER(TRIM(CLEAN(SUBSTITUTE(J168,CHAR(160)," ")))),Start!$H$6:$H$22,0))),"","Conclusion/evidence missing; ")&amp;IF(AND(LEN(UPPER(TRIM(CLEAN(SUBSTITUTE(K168,CHAR(160)," ")))))&gt;0,LEFT(UPPER(TRIM(K168)),10)&lt;&gt;"UNRESOLVED",ISERROR(MATCH(UPPER(TRIM(CLEAN(SUBSTITUTE(K168,CHAR(160)," ")))),Start!$H$6:$H$22,0))),"","Reviewer/date missing; ")&amp;"")=0,"Documentation recorded; review required",IF(AND(LEN(UPPER(TRIM(CLEAN(SUBSTITUTE(C168,CHAR(160)," ")))))&gt;0,LEFT(UPPER(TRIM(C168)),10)&lt;&gt;"UNRESOLVED",ISERROR(MATCH(UPPER(TRIM(CLEAN(SUBSTITUTE(C168,CHAR(160)," ")))),Start!$H$6:$H$22,0))),"","Exact clause/version missing; ")&amp;IF(AND(LEN(UPPER(TRIM(CLEAN(SUBSTITUTE(D168,CHAR(160)," ")))))&gt;0,LEFT(UPPER(TRIM(D168)),10)&lt;&gt;"UNRESOLVED",ISERROR(MATCH(UPPER(TRIM(CLEAN(SUBSTITUTE(D168,CHAR(160)," ")))),Start!$H$6:$H$22,0))),"","Entity/system/period missing; ")&amp;IF(AND(LEN(UPPER(TRIM(CLEAN(SUBSTITUTE(F168,CHAR(160)," ")))))&gt;0,LEFT(UPPER(TRIM(F168)),10)&lt;&gt;"UNRESOLVED",ISERROR(MATCH(UPPER(TRIM(CLEAN(SUBSTITUTE(F168,CHAR(160)," ")))),Start!$H$6:$H$22,0))),"","Decision evidence/basis missing; ")&amp;IF(AND(LEN(UPPER(TRIM(CLEAN(SUBSTITUTE(G168,CHAR(160)," ")))))&gt;0,LEFT(UPPER(TRIM(G168)),10)&lt;&gt;"UNRESOLVED",ISERROR(MATCH(UPPER(TRIM(CLEAN(SUBSTITUTE(G168,CHAR(160)," ")))),Start!$H$6:$H$22,0))),"","Date/transition basis missing; ")&amp;IF(AND(LEN(UPPER(TRIM(CLEAN(SUBSTITUTE(H168,CHAR(160)," ")))))&gt;0,LEFT(UPPER(TRIM(H168)),10)&lt;&gt;"UNRESOLVED",ISERROR(MATCH(UPPER(TRIM(CLEAN(SUBSTITUTE(H168,CHAR(160)," ")))),Start!$H$6:$H$22,0))),"","Method/evidence basis missing; ")&amp;IF(AND(LEN(UPPER(TRIM(CLEAN(SUBSTITUTE(I168,CHAR(160)," ")))))&gt;0,LEFT(UPPER(TRIM(I168)),10)&lt;&gt;"UNRESOLVED",ISERROR(MATCH(UPPER(TRIM(CLEAN(SUBSTITUTE(I168,CHAR(160)," ")))),Start!$H$6:$H$22,0))),"","Mapping or justified exclusion missing; ")&amp;IF(AND(LEN(UPPER(TRIM(CLEAN(SUBSTITUTE(J168,CHAR(160)," ")))))&gt;0,LEFT(UPPER(TRIM(J168)),10)&lt;&gt;"UNRESOLVED",ISERROR(MATCH(UPPER(TRIM(CLEAN(SUBSTITUTE(J168,CHAR(160)," ")))),Start!$H$6:$H$22,0))),"","Conclusion/evidence missing; ")&amp;IF(AND(LEN(UPPER(TRIM(CLEAN(SUBSTITUTE(K168,CHAR(160)," ")))))&gt;0,LEFT(UPPER(TRIM(K168)),10)&lt;&gt;"UNRESOLVED",ISERROR(MATCH(UPPER(TRIM(CLEAN(SUBSTITUTE(K168,CHAR(160)," ")))),Start!$H$6:$H$22,0))),"","Reviewer/date missing; ")&amp;"")),"Invalid status; use a listed value")</f>
        <v>Applicability unresolved; assign an owner and next action</v>
      </c>
    </row>
    <row r="169" ht="70" customHeight="1">
      <c r="A169" s="56" t="str">
        <v>PSC-1200.18(a)(4)</v>
      </c>
      <c r="B169" s="56" t="str">
        <v>PSC</v>
      </c>
      <c r="C169" s="61" t="str">
        <v>P01 | 1200.18(a)(4)</v>
      </c>
      <c r="D169" s="61"/>
      <c r="E169" s="61" t="str">
        <v>Unresolved</v>
      </c>
      <c r="F169" s="61"/>
      <c r="G169" s="61" t="inlineStr">
        <is>
          <t xml:space="preserve">General 180 day transition; verify exact provision and Q01/Q10</t>
        </is>
      </c>
      <c r="H169" s="61" t="inlineStr">
        <is>
          <t xml:space="preserve">Candidate duty; applicability unresolved. Obtain exact required method and evidence from the controlling text. Context and definition rows explain control requirements.</t>
        </is>
      </c>
      <c r="I169" s="61" t="str">
        <v>P11</v>
      </c>
      <c r="J169" s="61"/>
      <c r="K169" s="61"/>
      <c r="L169" s="61" t="str">
        <v>Confirm entity/system coverage, obtain the current controlling instrument and map every applicable part before conclusions.</v>
      </c>
      <c r="M169" s="63" t="str">
        <f>IF(OR(EXACT(E169,"Unresolved"),EXACT(E169,"Applicable"),EXACT(E169,"Excluded with basis"),EXACT(E169,"Context only")),IF(E169="Unresolved","Applicability unresolved; assign an owner and next action",IF(LEN(IF(AND(LEN(UPPER(TRIM(CLEAN(SUBSTITUTE(C169,CHAR(160)," ")))))&gt;0,LEFT(UPPER(TRIM(C169)),10)&lt;&gt;"UNRESOLVED",ISERROR(MATCH(UPPER(TRIM(CLEAN(SUBSTITUTE(C169,CHAR(160)," ")))),Start!$H$6:$H$22,0))),"","Exact clause/version missing; ")&amp;IF(AND(LEN(UPPER(TRIM(CLEAN(SUBSTITUTE(D169,CHAR(160)," ")))))&gt;0,LEFT(UPPER(TRIM(D169)),10)&lt;&gt;"UNRESOLVED",ISERROR(MATCH(UPPER(TRIM(CLEAN(SUBSTITUTE(D169,CHAR(160)," ")))),Start!$H$6:$H$22,0))),"","Entity/system/period missing; ")&amp;IF(AND(LEN(UPPER(TRIM(CLEAN(SUBSTITUTE(F169,CHAR(160)," ")))))&gt;0,LEFT(UPPER(TRIM(F169)),10)&lt;&gt;"UNRESOLVED",ISERROR(MATCH(UPPER(TRIM(CLEAN(SUBSTITUTE(F169,CHAR(160)," ")))),Start!$H$6:$H$22,0))),"","Decision evidence/basis missing; ")&amp;IF(AND(LEN(UPPER(TRIM(CLEAN(SUBSTITUTE(G169,CHAR(160)," ")))))&gt;0,LEFT(UPPER(TRIM(G169)),10)&lt;&gt;"UNRESOLVED",ISERROR(MATCH(UPPER(TRIM(CLEAN(SUBSTITUTE(G169,CHAR(160)," ")))),Start!$H$6:$H$22,0))),"","Date/transition basis missing; ")&amp;IF(AND(LEN(UPPER(TRIM(CLEAN(SUBSTITUTE(H169,CHAR(160)," ")))))&gt;0,LEFT(UPPER(TRIM(H169)),10)&lt;&gt;"UNRESOLVED",ISERROR(MATCH(UPPER(TRIM(CLEAN(SUBSTITUTE(H169,CHAR(160)," ")))),Start!$H$6:$H$22,0))),"","Method/evidence basis missing; ")&amp;IF(AND(LEN(UPPER(TRIM(CLEAN(SUBSTITUTE(I169,CHAR(160)," ")))))&gt;0,LEFT(UPPER(TRIM(I169)),10)&lt;&gt;"UNRESOLVED",ISERROR(MATCH(UPPER(TRIM(CLEAN(SUBSTITUTE(I169,CHAR(160)," ")))),Start!$H$6:$H$22,0))),"","Mapping or justified exclusion missing; ")&amp;IF(AND(LEN(UPPER(TRIM(CLEAN(SUBSTITUTE(J169,CHAR(160)," ")))))&gt;0,LEFT(UPPER(TRIM(J169)),10)&lt;&gt;"UNRESOLVED",ISERROR(MATCH(UPPER(TRIM(CLEAN(SUBSTITUTE(J169,CHAR(160)," ")))),Start!$H$6:$H$22,0))),"","Conclusion/evidence missing; ")&amp;IF(AND(LEN(UPPER(TRIM(CLEAN(SUBSTITUTE(K169,CHAR(160)," ")))))&gt;0,LEFT(UPPER(TRIM(K169)),10)&lt;&gt;"UNRESOLVED",ISERROR(MATCH(UPPER(TRIM(CLEAN(SUBSTITUTE(K169,CHAR(160)," ")))),Start!$H$6:$H$22,0))),"","Reviewer/date missing; ")&amp;"")=0,"Documentation recorded; review required",IF(AND(LEN(UPPER(TRIM(CLEAN(SUBSTITUTE(C169,CHAR(160)," ")))))&gt;0,LEFT(UPPER(TRIM(C169)),10)&lt;&gt;"UNRESOLVED",ISERROR(MATCH(UPPER(TRIM(CLEAN(SUBSTITUTE(C169,CHAR(160)," ")))),Start!$H$6:$H$22,0))),"","Exact clause/version missing; ")&amp;IF(AND(LEN(UPPER(TRIM(CLEAN(SUBSTITUTE(D169,CHAR(160)," ")))))&gt;0,LEFT(UPPER(TRIM(D169)),10)&lt;&gt;"UNRESOLVED",ISERROR(MATCH(UPPER(TRIM(CLEAN(SUBSTITUTE(D169,CHAR(160)," ")))),Start!$H$6:$H$22,0))),"","Entity/system/period missing; ")&amp;IF(AND(LEN(UPPER(TRIM(CLEAN(SUBSTITUTE(F169,CHAR(160)," ")))))&gt;0,LEFT(UPPER(TRIM(F169)),10)&lt;&gt;"UNRESOLVED",ISERROR(MATCH(UPPER(TRIM(CLEAN(SUBSTITUTE(F169,CHAR(160)," ")))),Start!$H$6:$H$22,0))),"","Decision evidence/basis missing; ")&amp;IF(AND(LEN(UPPER(TRIM(CLEAN(SUBSTITUTE(G169,CHAR(160)," ")))))&gt;0,LEFT(UPPER(TRIM(G169)),10)&lt;&gt;"UNRESOLVED",ISERROR(MATCH(UPPER(TRIM(CLEAN(SUBSTITUTE(G169,CHAR(160)," ")))),Start!$H$6:$H$22,0))),"","Date/transition basis missing; ")&amp;IF(AND(LEN(UPPER(TRIM(CLEAN(SUBSTITUTE(H169,CHAR(160)," ")))))&gt;0,LEFT(UPPER(TRIM(H169)),10)&lt;&gt;"UNRESOLVED",ISERROR(MATCH(UPPER(TRIM(CLEAN(SUBSTITUTE(H169,CHAR(160)," ")))),Start!$H$6:$H$22,0))),"","Method/evidence basis missing; ")&amp;IF(AND(LEN(UPPER(TRIM(CLEAN(SUBSTITUTE(I169,CHAR(160)," ")))))&gt;0,LEFT(UPPER(TRIM(I169)),10)&lt;&gt;"UNRESOLVED",ISERROR(MATCH(UPPER(TRIM(CLEAN(SUBSTITUTE(I169,CHAR(160)," ")))),Start!$H$6:$H$22,0))),"","Mapping or justified exclusion missing; ")&amp;IF(AND(LEN(UPPER(TRIM(CLEAN(SUBSTITUTE(J169,CHAR(160)," ")))))&gt;0,LEFT(UPPER(TRIM(J169)),10)&lt;&gt;"UNRESOLVED",ISERROR(MATCH(UPPER(TRIM(CLEAN(SUBSTITUTE(J169,CHAR(160)," ")))),Start!$H$6:$H$22,0))),"","Conclusion/evidence missing; ")&amp;IF(AND(LEN(UPPER(TRIM(CLEAN(SUBSTITUTE(K169,CHAR(160)," ")))))&gt;0,LEFT(UPPER(TRIM(K169)),10)&lt;&gt;"UNRESOLVED",ISERROR(MATCH(UPPER(TRIM(CLEAN(SUBSTITUTE(K169,CHAR(160)," ")))),Start!$H$6:$H$22,0))),"","Reviewer/date missing; ")&amp;"")),"Invalid status; use a listed value")</f>
        <v>Applicability unresolved; assign an owner and next action</v>
      </c>
    </row>
    <row r="170" ht="70" customHeight="1">
      <c r="A170" s="58" t="str">
        <v>PSC-1200.18(a)(5)</v>
      </c>
      <c r="B170" s="58" t="str">
        <v>PSC</v>
      </c>
      <c r="C170" s="61" t="str">
        <v>P01 | 1200.18(a)(5)</v>
      </c>
      <c r="D170" s="61"/>
      <c r="E170" s="61" t="str">
        <v>Unresolved</v>
      </c>
      <c r="F170" s="61"/>
      <c r="G170" s="61" t="inlineStr">
        <is>
          <t xml:space="preserve">General 180 day transition; verify exact provision and Q01/Q10</t>
        </is>
      </c>
      <c r="H170" s="61" t="inlineStr">
        <is>
          <t xml:space="preserve">Candidate duty; applicability unresolved. Obtain exact required method and evidence from the controlling text. Context and definition rows explain control requirements.</t>
        </is>
      </c>
      <c r="I170" s="61" t="str">
        <v>P11</v>
      </c>
      <c r="J170" s="61"/>
      <c r="K170" s="61"/>
      <c r="L170" s="61" t="str">
        <v>Confirm entity/system coverage, obtain the current controlling instrument and map every applicable part before conclusions.</v>
      </c>
      <c r="M170" s="63" t="str">
        <f>IF(OR(EXACT(E170,"Unresolved"),EXACT(E170,"Applicable"),EXACT(E170,"Excluded with basis"),EXACT(E170,"Context only")),IF(E170="Unresolved","Applicability unresolved; assign an owner and next action",IF(LEN(IF(AND(LEN(UPPER(TRIM(CLEAN(SUBSTITUTE(C170,CHAR(160)," ")))))&gt;0,LEFT(UPPER(TRIM(C170)),10)&lt;&gt;"UNRESOLVED",ISERROR(MATCH(UPPER(TRIM(CLEAN(SUBSTITUTE(C170,CHAR(160)," ")))),Start!$H$6:$H$22,0))),"","Exact clause/version missing; ")&amp;IF(AND(LEN(UPPER(TRIM(CLEAN(SUBSTITUTE(D170,CHAR(160)," ")))))&gt;0,LEFT(UPPER(TRIM(D170)),10)&lt;&gt;"UNRESOLVED",ISERROR(MATCH(UPPER(TRIM(CLEAN(SUBSTITUTE(D170,CHAR(160)," ")))),Start!$H$6:$H$22,0))),"","Entity/system/period missing; ")&amp;IF(AND(LEN(UPPER(TRIM(CLEAN(SUBSTITUTE(F170,CHAR(160)," ")))))&gt;0,LEFT(UPPER(TRIM(F170)),10)&lt;&gt;"UNRESOLVED",ISERROR(MATCH(UPPER(TRIM(CLEAN(SUBSTITUTE(F170,CHAR(160)," ")))),Start!$H$6:$H$22,0))),"","Decision evidence/basis missing; ")&amp;IF(AND(LEN(UPPER(TRIM(CLEAN(SUBSTITUTE(G170,CHAR(160)," ")))))&gt;0,LEFT(UPPER(TRIM(G170)),10)&lt;&gt;"UNRESOLVED",ISERROR(MATCH(UPPER(TRIM(CLEAN(SUBSTITUTE(G170,CHAR(160)," ")))),Start!$H$6:$H$22,0))),"","Date/transition basis missing; ")&amp;IF(AND(LEN(UPPER(TRIM(CLEAN(SUBSTITUTE(H170,CHAR(160)," ")))))&gt;0,LEFT(UPPER(TRIM(H170)),10)&lt;&gt;"UNRESOLVED",ISERROR(MATCH(UPPER(TRIM(CLEAN(SUBSTITUTE(H170,CHAR(160)," ")))),Start!$H$6:$H$22,0))),"","Method/evidence basis missing; ")&amp;IF(AND(LEN(UPPER(TRIM(CLEAN(SUBSTITUTE(I170,CHAR(160)," ")))))&gt;0,LEFT(UPPER(TRIM(I170)),10)&lt;&gt;"UNRESOLVED",ISERROR(MATCH(UPPER(TRIM(CLEAN(SUBSTITUTE(I170,CHAR(160)," ")))),Start!$H$6:$H$22,0))),"","Mapping or justified exclusion missing; ")&amp;IF(AND(LEN(UPPER(TRIM(CLEAN(SUBSTITUTE(J170,CHAR(160)," ")))))&gt;0,LEFT(UPPER(TRIM(J170)),10)&lt;&gt;"UNRESOLVED",ISERROR(MATCH(UPPER(TRIM(CLEAN(SUBSTITUTE(J170,CHAR(160)," ")))),Start!$H$6:$H$22,0))),"","Conclusion/evidence missing; ")&amp;IF(AND(LEN(UPPER(TRIM(CLEAN(SUBSTITUTE(K170,CHAR(160)," ")))))&gt;0,LEFT(UPPER(TRIM(K170)),10)&lt;&gt;"UNRESOLVED",ISERROR(MATCH(UPPER(TRIM(CLEAN(SUBSTITUTE(K170,CHAR(160)," ")))),Start!$H$6:$H$22,0))),"","Reviewer/date missing; ")&amp;"")=0,"Documentation recorded; review required",IF(AND(LEN(UPPER(TRIM(CLEAN(SUBSTITUTE(C170,CHAR(160)," ")))))&gt;0,LEFT(UPPER(TRIM(C170)),10)&lt;&gt;"UNRESOLVED",ISERROR(MATCH(UPPER(TRIM(CLEAN(SUBSTITUTE(C170,CHAR(160)," ")))),Start!$H$6:$H$22,0))),"","Exact clause/version missing; ")&amp;IF(AND(LEN(UPPER(TRIM(CLEAN(SUBSTITUTE(D170,CHAR(160)," ")))))&gt;0,LEFT(UPPER(TRIM(D170)),10)&lt;&gt;"UNRESOLVED",ISERROR(MATCH(UPPER(TRIM(CLEAN(SUBSTITUTE(D170,CHAR(160)," ")))),Start!$H$6:$H$22,0))),"","Entity/system/period missing; ")&amp;IF(AND(LEN(UPPER(TRIM(CLEAN(SUBSTITUTE(F170,CHAR(160)," ")))))&gt;0,LEFT(UPPER(TRIM(F170)),10)&lt;&gt;"UNRESOLVED",ISERROR(MATCH(UPPER(TRIM(CLEAN(SUBSTITUTE(F170,CHAR(160)," ")))),Start!$H$6:$H$22,0))),"","Decision evidence/basis missing; ")&amp;IF(AND(LEN(UPPER(TRIM(CLEAN(SUBSTITUTE(G170,CHAR(160)," ")))))&gt;0,LEFT(UPPER(TRIM(G170)),10)&lt;&gt;"UNRESOLVED",ISERROR(MATCH(UPPER(TRIM(CLEAN(SUBSTITUTE(G170,CHAR(160)," ")))),Start!$H$6:$H$22,0))),"","Date/transition basis missing; ")&amp;IF(AND(LEN(UPPER(TRIM(CLEAN(SUBSTITUTE(H170,CHAR(160)," ")))))&gt;0,LEFT(UPPER(TRIM(H170)),10)&lt;&gt;"UNRESOLVED",ISERROR(MATCH(UPPER(TRIM(CLEAN(SUBSTITUTE(H170,CHAR(160)," ")))),Start!$H$6:$H$22,0))),"","Method/evidence basis missing; ")&amp;IF(AND(LEN(UPPER(TRIM(CLEAN(SUBSTITUTE(I170,CHAR(160)," ")))))&gt;0,LEFT(UPPER(TRIM(I170)),10)&lt;&gt;"UNRESOLVED",ISERROR(MATCH(UPPER(TRIM(CLEAN(SUBSTITUTE(I170,CHAR(160)," ")))),Start!$H$6:$H$22,0))),"","Mapping or justified exclusion missing; ")&amp;IF(AND(LEN(UPPER(TRIM(CLEAN(SUBSTITUTE(J170,CHAR(160)," ")))))&gt;0,LEFT(UPPER(TRIM(J170)),10)&lt;&gt;"UNRESOLVED",ISERROR(MATCH(UPPER(TRIM(CLEAN(SUBSTITUTE(J170,CHAR(160)," ")))),Start!$H$6:$H$22,0))),"","Conclusion/evidence missing; ")&amp;IF(AND(LEN(UPPER(TRIM(CLEAN(SUBSTITUTE(K170,CHAR(160)," ")))))&gt;0,LEFT(UPPER(TRIM(K170)),10)&lt;&gt;"UNRESOLVED",ISERROR(MATCH(UPPER(TRIM(CLEAN(SUBSTITUTE(K170,CHAR(160)," ")))),Start!$H$6:$H$22,0))),"","Reviewer/date missing; ")&amp;"")),"Invalid status; use a listed value")</f>
        <v>Applicability unresolved; assign an owner and next action</v>
      </c>
    </row>
    <row r="171" ht="70" customHeight="1">
      <c r="A171" s="56" t="str">
        <v>PSC-1200.18(a)(6)</v>
      </c>
      <c r="B171" s="56" t="str">
        <v>PSC</v>
      </c>
      <c r="C171" s="61" t="str">
        <v>P01 | 1200.18(a)(6)</v>
      </c>
      <c r="D171" s="61"/>
      <c r="E171" s="61" t="str">
        <v>Unresolved</v>
      </c>
      <c r="F171" s="61"/>
      <c r="G171" s="61" t="inlineStr">
        <is>
          <t xml:space="preserve">General 180 day transition; verify exact provision and Q01/Q10</t>
        </is>
      </c>
      <c r="H171" s="61" t="inlineStr">
        <is>
          <t xml:space="preserve">Candidate duty; applicability unresolved. Obtain exact required method and evidence from the controlling text. Context and definition rows explain control requirements.</t>
        </is>
      </c>
      <c r="I171" s="61" t="str">
        <v>P11</v>
      </c>
      <c r="J171" s="61"/>
      <c r="K171" s="61"/>
      <c r="L171" s="61" t="str">
        <v>Confirm entity/system coverage, obtain the current controlling instrument and map every applicable part before conclusions.</v>
      </c>
      <c r="M171" s="63" t="str">
        <f>IF(OR(EXACT(E171,"Unresolved"),EXACT(E171,"Applicable"),EXACT(E171,"Excluded with basis"),EXACT(E171,"Context only")),IF(E171="Unresolved","Applicability unresolved; assign an owner and next action",IF(LEN(IF(AND(LEN(UPPER(TRIM(CLEAN(SUBSTITUTE(C171,CHAR(160)," ")))))&gt;0,LEFT(UPPER(TRIM(C171)),10)&lt;&gt;"UNRESOLVED",ISERROR(MATCH(UPPER(TRIM(CLEAN(SUBSTITUTE(C171,CHAR(160)," ")))),Start!$H$6:$H$22,0))),"","Exact clause/version missing; ")&amp;IF(AND(LEN(UPPER(TRIM(CLEAN(SUBSTITUTE(D171,CHAR(160)," ")))))&gt;0,LEFT(UPPER(TRIM(D171)),10)&lt;&gt;"UNRESOLVED",ISERROR(MATCH(UPPER(TRIM(CLEAN(SUBSTITUTE(D171,CHAR(160)," ")))),Start!$H$6:$H$22,0))),"","Entity/system/period missing; ")&amp;IF(AND(LEN(UPPER(TRIM(CLEAN(SUBSTITUTE(F171,CHAR(160)," ")))))&gt;0,LEFT(UPPER(TRIM(F171)),10)&lt;&gt;"UNRESOLVED",ISERROR(MATCH(UPPER(TRIM(CLEAN(SUBSTITUTE(F171,CHAR(160)," ")))),Start!$H$6:$H$22,0))),"","Decision evidence/basis missing; ")&amp;IF(AND(LEN(UPPER(TRIM(CLEAN(SUBSTITUTE(G171,CHAR(160)," ")))))&gt;0,LEFT(UPPER(TRIM(G171)),10)&lt;&gt;"UNRESOLVED",ISERROR(MATCH(UPPER(TRIM(CLEAN(SUBSTITUTE(G171,CHAR(160)," ")))),Start!$H$6:$H$22,0))),"","Date/transition basis missing; ")&amp;IF(AND(LEN(UPPER(TRIM(CLEAN(SUBSTITUTE(H171,CHAR(160)," ")))))&gt;0,LEFT(UPPER(TRIM(H171)),10)&lt;&gt;"UNRESOLVED",ISERROR(MATCH(UPPER(TRIM(CLEAN(SUBSTITUTE(H171,CHAR(160)," ")))),Start!$H$6:$H$22,0))),"","Method/evidence basis missing; ")&amp;IF(AND(LEN(UPPER(TRIM(CLEAN(SUBSTITUTE(I171,CHAR(160)," ")))))&gt;0,LEFT(UPPER(TRIM(I171)),10)&lt;&gt;"UNRESOLVED",ISERROR(MATCH(UPPER(TRIM(CLEAN(SUBSTITUTE(I171,CHAR(160)," ")))),Start!$H$6:$H$22,0))),"","Mapping or justified exclusion missing; ")&amp;IF(AND(LEN(UPPER(TRIM(CLEAN(SUBSTITUTE(J171,CHAR(160)," ")))))&gt;0,LEFT(UPPER(TRIM(J171)),10)&lt;&gt;"UNRESOLVED",ISERROR(MATCH(UPPER(TRIM(CLEAN(SUBSTITUTE(J171,CHAR(160)," ")))),Start!$H$6:$H$22,0))),"","Conclusion/evidence missing; ")&amp;IF(AND(LEN(UPPER(TRIM(CLEAN(SUBSTITUTE(K171,CHAR(160)," ")))))&gt;0,LEFT(UPPER(TRIM(K171)),10)&lt;&gt;"UNRESOLVED",ISERROR(MATCH(UPPER(TRIM(CLEAN(SUBSTITUTE(K171,CHAR(160)," ")))),Start!$H$6:$H$22,0))),"","Reviewer/date missing; ")&amp;"")=0,"Documentation recorded; review required",IF(AND(LEN(UPPER(TRIM(CLEAN(SUBSTITUTE(C171,CHAR(160)," ")))))&gt;0,LEFT(UPPER(TRIM(C171)),10)&lt;&gt;"UNRESOLVED",ISERROR(MATCH(UPPER(TRIM(CLEAN(SUBSTITUTE(C171,CHAR(160)," ")))),Start!$H$6:$H$22,0))),"","Exact clause/version missing; ")&amp;IF(AND(LEN(UPPER(TRIM(CLEAN(SUBSTITUTE(D171,CHAR(160)," ")))))&gt;0,LEFT(UPPER(TRIM(D171)),10)&lt;&gt;"UNRESOLVED",ISERROR(MATCH(UPPER(TRIM(CLEAN(SUBSTITUTE(D171,CHAR(160)," ")))),Start!$H$6:$H$22,0))),"","Entity/system/period missing; ")&amp;IF(AND(LEN(UPPER(TRIM(CLEAN(SUBSTITUTE(F171,CHAR(160)," ")))))&gt;0,LEFT(UPPER(TRIM(F171)),10)&lt;&gt;"UNRESOLVED",ISERROR(MATCH(UPPER(TRIM(CLEAN(SUBSTITUTE(F171,CHAR(160)," ")))),Start!$H$6:$H$22,0))),"","Decision evidence/basis missing; ")&amp;IF(AND(LEN(UPPER(TRIM(CLEAN(SUBSTITUTE(G171,CHAR(160)," ")))))&gt;0,LEFT(UPPER(TRIM(G171)),10)&lt;&gt;"UNRESOLVED",ISERROR(MATCH(UPPER(TRIM(CLEAN(SUBSTITUTE(G171,CHAR(160)," ")))),Start!$H$6:$H$22,0))),"","Date/transition basis missing; ")&amp;IF(AND(LEN(UPPER(TRIM(CLEAN(SUBSTITUTE(H171,CHAR(160)," ")))))&gt;0,LEFT(UPPER(TRIM(H171)),10)&lt;&gt;"UNRESOLVED",ISERROR(MATCH(UPPER(TRIM(CLEAN(SUBSTITUTE(H171,CHAR(160)," ")))),Start!$H$6:$H$22,0))),"","Method/evidence basis missing; ")&amp;IF(AND(LEN(UPPER(TRIM(CLEAN(SUBSTITUTE(I171,CHAR(160)," ")))))&gt;0,LEFT(UPPER(TRIM(I171)),10)&lt;&gt;"UNRESOLVED",ISERROR(MATCH(UPPER(TRIM(CLEAN(SUBSTITUTE(I171,CHAR(160)," ")))),Start!$H$6:$H$22,0))),"","Mapping or justified exclusion missing; ")&amp;IF(AND(LEN(UPPER(TRIM(CLEAN(SUBSTITUTE(J171,CHAR(160)," ")))))&gt;0,LEFT(UPPER(TRIM(J171)),10)&lt;&gt;"UNRESOLVED",ISERROR(MATCH(UPPER(TRIM(CLEAN(SUBSTITUTE(J171,CHAR(160)," ")))),Start!$H$6:$H$22,0))),"","Conclusion/evidence missing; ")&amp;IF(AND(LEN(UPPER(TRIM(CLEAN(SUBSTITUTE(K171,CHAR(160)," ")))))&gt;0,LEFT(UPPER(TRIM(K171)),10)&lt;&gt;"UNRESOLVED",ISERROR(MATCH(UPPER(TRIM(CLEAN(SUBSTITUTE(K171,CHAR(160)," ")))),Start!$H$6:$H$22,0))),"","Reviewer/date missing; ")&amp;"")),"Invalid status; use a listed value")</f>
        <v>Applicability unresolved; assign an owner and next action</v>
      </c>
    </row>
    <row r="172" ht="70" customHeight="1">
      <c r="A172" s="58" t="str">
        <v>PSC-1200.18(a)(7)</v>
      </c>
      <c r="B172" s="58" t="str">
        <v>PSC</v>
      </c>
      <c r="C172" s="61" t="str">
        <v>P01 | 1200.18(a)(7)</v>
      </c>
      <c r="D172" s="61"/>
      <c r="E172" s="61" t="str">
        <v>Unresolved</v>
      </c>
      <c r="F172" s="61"/>
      <c r="G172" s="61" t="inlineStr">
        <is>
          <t xml:space="preserve">General 180 day transition; verify exact provision and Q01/Q10</t>
        </is>
      </c>
      <c r="H172" s="61" t="inlineStr">
        <is>
          <t xml:space="preserve">Candidate duty; applicability unresolved. Obtain exact required method and evidence from the controlling text. Context and definition rows explain control requirements.</t>
        </is>
      </c>
      <c r="I172" s="61" t="str">
        <v>P11</v>
      </c>
      <c r="J172" s="61"/>
      <c r="K172" s="61"/>
      <c r="L172" s="61" t="str">
        <v>Confirm entity/system coverage, obtain the current controlling instrument and map every applicable part before conclusions.</v>
      </c>
      <c r="M172" s="63" t="str">
        <f>IF(OR(EXACT(E172,"Unresolved"),EXACT(E172,"Applicable"),EXACT(E172,"Excluded with basis"),EXACT(E172,"Context only")),IF(E172="Unresolved","Applicability unresolved; assign an owner and next action",IF(LEN(IF(AND(LEN(UPPER(TRIM(CLEAN(SUBSTITUTE(C172,CHAR(160)," ")))))&gt;0,LEFT(UPPER(TRIM(C172)),10)&lt;&gt;"UNRESOLVED",ISERROR(MATCH(UPPER(TRIM(CLEAN(SUBSTITUTE(C172,CHAR(160)," ")))),Start!$H$6:$H$22,0))),"","Exact clause/version missing; ")&amp;IF(AND(LEN(UPPER(TRIM(CLEAN(SUBSTITUTE(D172,CHAR(160)," ")))))&gt;0,LEFT(UPPER(TRIM(D172)),10)&lt;&gt;"UNRESOLVED",ISERROR(MATCH(UPPER(TRIM(CLEAN(SUBSTITUTE(D172,CHAR(160)," ")))),Start!$H$6:$H$22,0))),"","Entity/system/period missing; ")&amp;IF(AND(LEN(UPPER(TRIM(CLEAN(SUBSTITUTE(F172,CHAR(160)," ")))))&gt;0,LEFT(UPPER(TRIM(F172)),10)&lt;&gt;"UNRESOLVED",ISERROR(MATCH(UPPER(TRIM(CLEAN(SUBSTITUTE(F172,CHAR(160)," ")))),Start!$H$6:$H$22,0))),"","Decision evidence/basis missing; ")&amp;IF(AND(LEN(UPPER(TRIM(CLEAN(SUBSTITUTE(G172,CHAR(160)," ")))))&gt;0,LEFT(UPPER(TRIM(G172)),10)&lt;&gt;"UNRESOLVED",ISERROR(MATCH(UPPER(TRIM(CLEAN(SUBSTITUTE(G172,CHAR(160)," ")))),Start!$H$6:$H$22,0))),"","Date/transition basis missing; ")&amp;IF(AND(LEN(UPPER(TRIM(CLEAN(SUBSTITUTE(H172,CHAR(160)," ")))))&gt;0,LEFT(UPPER(TRIM(H172)),10)&lt;&gt;"UNRESOLVED",ISERROR(MATCH(UPPER(TRIM(CLEAN(SUBSTITUTE(H172,CHAR(160)," ")))),Start!$H$6:$H$22,0))),"","Method/evidence basis missing; ")&amp;IF(AND(LEN(UPPER(TRIM(CLEAN(SUBSTITUTE(I172,CHAR(160)," ")))))&gt;0,LEFT(UPPER(TRIM(I172)),10)&lt;&gt;"UNRESOLVED",ISERROR(MATCH(UPPER(TRIM(CLEAN(SUBSTITUTE(I172,CHAR(160)," ")))),Start!$H$6:$H$22,0))),"","Mapping or justified exclusion missing; ")&amp;IF(AND(LEN(UPPER(TRIM(CLEAN(SUBSTITUTE(J172,CHAR(160)," ")))))&gt;0,LEFT(UPPER(TRIM(J172)),10)&lt;&gt;"UNRESOLVED",ISERROR(MATCH(UPPER(TRIM(CLEAN(SUBSTITUTE(J172,CHAR(160)," ")))),Start!$H$6:$H$22,0))),"","Conclusion/evidence missing; ")&amp;IF(AND(LEN(UPPER(TRIM(CLEAN(SUBSTITUTE(K172,CHAR(160)," ")))))&gt;0,LEFT(UPPER(TRIM(K172)),10)&lt;&gt;"UNRESOLVED",ISERROR(MATCH(UPPER(TRIM(CLEAN(SUBSTITUTE(K172,CHAR(160)," ")))),Start!$H$6:$H$22,0))),"","Reviewer/date missing; ")&amp;"")=0,"Documentation recorded; review required",IF(AND(LEN(UPPER(TRIM(CLEAN(SUBSTITUTE(C172,CHAR(160)," ")))))&gt;0,LEFT(UPPER(TRIM(C172)),10)&lt;&gt;"UNRESOLVED",ISERROR(MATCH(UPPER(TRIM(CLEAN(SUBSTITUTE(C172,CHAR(160)," ")))),Start!$H$6:$H$22,0))),"","Exact clause/version missing; ")&amp;IF(AND(LEN(UPPER(TRIM(CLEAN(SUBSTITUTE(D172,CHAR(160)," ")))))&gt;0,LEFT(UPPER(TRIM(D172)),10)&lt;&gt;"UNRESOLVED",ISERROR(MATCH(UPPER(TRIM(CLEAN(SUBSTITUTE(D172,CHAR(160)," ")))),Start!$H$6:$H$22,0))),"","Entity/system/period missing; ")&amp;IF(AND(LEN(UPPER(TRIM(CLEAN(SUBSTITUTE(F172,CHAR(160)," ")))))&gt;0,LEFT(UPPER(TRIM(F172)),10)&lt;&gt;"UNRESOLVED",ISERROR(MATCH(UPPER(TRIM(CLEAN(SUBSTITUTE(F172,CHAR(160)," ")))),Start!$H$6:$H$22,0))),"","Decision evidence/basis missing; ")&amp;IF(AND(LEN(UPPER(TRIM(CLEAN(SUBSTITUTE(G172,CHAR(160)," ")))))&gt;0,LEFT(UPPER(TRIM(G172)),10)&lt;&gt;"UNRESOLVED",ISERROR(MATCH(UPPER(TRIM(CLEAN(SUBSTITUTE(G172,CHAR(160)," ")))),Start!$H$6:$H$22,0))),"","Date/transition basis missing; ")&amp;IF(AND(LEN(UPPER(TRIM(CLEAN(SUBSTITUTE(H172,CHAR(160)," ")))))&gt;0,LEFT(UPPER(TRIM(H172)),10)&lt;&gt;"UNRESOLVED",ISERROR(MATCH(UPPER(TRIM(CLEAN(SUBSTITUTE(H172,CHAR(160)," ")))),Start!$H$6:$H$22,0))),"","Method/evidence basis missing; ")&amp;IF(AND(LEN(UPPER(TRIM(CLEAN(SUBSTITUTE(I172,CHAR(160)," ")))))&gt;0,LEFT(UPPER(TRIM(I172)),10)&lt;&gt;"UNRESOLVED",ISERROR(MATCH(UPPER(TRIM(CLEAN(SUBSTITUTE(I172,CHAR(160)," ")))),Start!$H$6:$H$22,0))),"","Mapping or justified exclusion missing; ")&amp;IF(AND(LEN(UPPER(TRIM(CLEAN(SUBSTITUTE(J172,CHAR(160)," ")))))&gt;0,LEFT(UPPER(TRIM(J172)),10)&lt;&gt;"UNRESOLVED",ISERROR(MATCH(UPPER(TRIM(CLEAN(SUBSTITUTE(J172,CHAR(160)," ")))),Start!$H$6:$H$22,0))),"","Conclusion/evidence missing; ")&amp;IF(AND(LEN(UPPER(TRIM(CLEAN(SUBSTITUTE(K172,CHAR(160)," ")))))&gt;0,LEFT(UPPER(TRIM(K172)),10)&lt;&gt;"UNRESOLVED",ISERROR(MATCH(UPPER(TRIM(CLEAN(SUBSTITUTE(K172,CHAR(160)," ")))),Start!$H$6:$H$22,0))),"","Reviewer/date missing; ")&amp;"")),"Invalid status; use a listed value")</f>
        <v>Applicability unresolved; assign an owner and next action</v>
      </c>
    </row>
    <row r="173" ht="70" customHeight="1">
      <c r="A173" s="56" t="str">
        <v>PSC-1200.18(a)(8)</v>
      </c>
      <c r="B173" s="56" t="str">
        <v>PSC</v>
      </c>
      <c r="C173" s="61" t="str">
        <v>P01 | 1200.18(a)(8)</v>
      </c>
      <c r="D173" s="61"/>
      <c r="E173" s="61" t="str">
        <v>Unresolved</v>
      </c>
      <c r="F173" s="61"/>
      <c r="G173" s="61" t="inlineStr">
        <is>
          <t xml:space="preserve">General 180 day transition; verify exact provision and Q01/Q10</t>
        </is>
      </c>
      <c r="H173" s="61" t="inlineStr">
        <is>
          <t xml:space="preserve">Candidate duty; applicability unresolved. Obtain exact required method and evidence from the controlling text. Context and definition rows explain control requirements.</t>
        </is>
      </c>
      <c r="I173" s="61" t="str">
        <v>P11</v>
      </c>
      <c r="J173" s="61"/>
      <c r="K173" s="61"/>
      <c r="L173" s="61" t="str">
        <v>Confirm entity/system coverage, obtain the current controlling instrument and map every applicable part before conclusions.</v>
      </c>
      <c r="M173" s="63" t="str">
        <f>IF(OR(EXACT(E173,"Unresolved"),EXACT(E173,"Applicable"),EXACT(E173,"Excluded with basis"),EXACT(E173,"Context only")),IF(E173="Unresolved","Applicability unresolved; assign an owner and next action",IF(LEN(IF(AND(LEN(UPPER(TRIM(CLEAN(SUBSTITUTE(C173,CHAR(160)," ")))))&gt;0,LEFT(UPPER(TRIM(C173)),10)&lt;&gt;"UNRESOLVED",ISERROR(MATCH(UPPER(TRIM(CLEAN(SUBSTITUTE(C173,CHAR(160)," ")))),Start!$H$6:$H$22,0))),"","Exact clause/version missing; ")&amp;IF(AND(LEN(UPPER(TRIM(CLEAN(SUBSTITUTE(D173,CHAR(160)," ")))))&gt;0,LEFT(UPPER(TRIM(D173)),10)&lt;&gt;"UNRESOLVED",ISERROR(MATCH(UPPER(TRIM(CLEAN(SUBSTITUTE(D173,CHAR(160)," ")))),Start!$H$6:$H$22,0))),"","Entity/system/period missing; ")&amp;IF(AND(LEN(UPPER(TRIM(CLEAN(SUBSTITUTE(F173,CHAR(160)," ")))))&gt;0,LEFT(UPPER(TRIM(F173)),10)&lt;&gt;"UNRESOLVED",ISERROR(MATCH(UPPER(TRIM(CLEAN(SUBSTITUTE(F173,CHAR(160)," ")))),Start!$H$6:$H$22,0))),"","Decision evidence/basis missing; ")&amp;IF(AND(LEN(UPPER(TRIM(CLEAN(SUBSTITUTE(G173,CHAR(160)," ")))))&gt;0,LEFT(UPPER(TRIM(G173)),10)&lt;&gt;"UNRESOLVED",ISERROR(MATCH(UPPER(TRIM(CLEAN(SUBSTITUTE(G173,CHAR(160)," ")))),Start!$H$6:$H$22,0))),"","Date/transition basis missing; ")&amp;IF(AND(LEN(UPPER(TRIM(CLEAN(SUBSTITUTE(H173,CHAR(160)," ")))))&gt;0,LEFT(UPPER(TRIM(H173)),10)&lt;&gt;"UNRESOLVED",ISERROR(MATCH(UPPER(TRIM(CLEAN(SUBSTITUTE(H173,CHAR(160)," ")))),Start!$H$6:$H$22,0))),"","Method/evidence basis missing; ")&amp;IF(AND(LEN(UPPER(TRIM(CLEAN(SUBSTITUTE(I173,CHAR(160)," ")))))&gt;0,LEFT(UPPER(TRIM(I173)),10)&lt;&gt;"UNRESOLVED",ISERROR(MATCH(UPPER(TRIM(CLEAN(SUBSTITUTE(I173,CHAR(160)," ")))),Start!$H$6:$H$22,0))),"","Mapping or justified exclusion missing; ")&amp;IF(AND(LEN(UPPER(TRIM(CLEAN(SUBSTITUTE(J173,CHAR(160)," ")))))&gt;0,LEFT(UPPER(TRIM(J173)),10)&lt;&gt;"UNRESOLVED",ISERROR(MATCH(UPPER(TRIM(CLEAN(SUBSTITUTE(J173,CHAR(160)," ")))),Start!$H$6:$H$22,0))),"","Conclusion/evidence missing; ")&amp;IF(AND(LEN(UPPER(TRIM(CLEAN(SUBSTITUTE(K173,CHAR(160)," ")))))&gt;0,LEFT(UPPER(TRIM(K173)),10)&lt;&gt;"UNRESOLVED",ISERROR(MATCH(UPPER(TRIM(CLEAN(SUBSTITUTE(K173,CHAR(160)," ")))),Start!$H$6:$H$22,0))),"","Reviewer/date missing; ")&amp;"")=0,"Documentation recorded; review required",IF(AND(LEN(UPPER(TRIM(CLEAN(SUBSTITUTE(C173,CHAR(160)," ")))))&gt;0,LEFT(UPPER(TRIM(C173)),10)&lt;&gt;"UNRESOLVED",ISERROR(MATCH(UPPER(TRIM(CLEAN(SUBSTITUTE(C173,CHAR(160)," ")))),Start!$H$6:$H$22,0))),"","Exact clause/version missing; ")&amp;IF(AND(LEN(UPPER(TRIM(CLEAN(SUBSTITUTE(D173,CHAR(160)," ")))))&gt;0,LEFT(UPPER(TRIM(D173)),10)&lt;&gt;"UNRESOLVED",ISERROR(MATCH(UPPER(TRIM(CLEAN(SUBSTITUTE(D173,CHAR(160)," ")))),Start!$H$6:$H$22,0))),"","Entity/system/period missing; ")&amp;IF(AND(LEN(UPPER(TRIM(CLEAN(SUBSTITUTE(F173,CHAR(160)," ")))))&gt;0,LEFT(UPPER(TRIM(F173)),10)&lt;&gt;"UNRESOLVED",ISERROR(MATCH(UPPER(TRIM(CLEAN(SUBSTITUTE(F173,CHAR(160)," ")))),Start!$H$6:$H$22,0))),"","Decision evidence/basis missing; ")&amp;IF(AND(LEN(UPPER(TRIM(CLEAN(SUBSTITUTE(G173,CHAR(160)," ")))))&gt;0,LEFT(UPPER(TRIM(G173)),10)&lt;&gt;"UNRESOLVED",ISERROR(MATCH(UPPER(TRIM(CLEAN(SUBSTITUTE(G173,CHAR(160)," ")))),Start!$H$6:$H$22,0))),"","Date/transition basis missing; ")&amp;IF(AND(LEN(UPPER(TRIM(CLEAN(SUBSTITUTE(H173,CHAR(160)," ")))))&gt;0,LEFT(UPPER(TRIM(H173)),10)&lt;&gt;"UNRESOLVED",ISERROR(MATCH(UPPER(TRIM(CLEAN(SUBSTITUTE(H173,CHAR(160)," ")))),Start!$H$6:$H$22,0))),"","Method/evidence basis missing; ")&amp;IF(AND(LEN(UPPER(TRIM(CLEAN(SUBSTITUTE(I173,CHAR(160)," ")))))&gt;0,LEFT(UPPER(TRIM(I173)),10)&lt;&gt;"UNRESOLVED",ISERROR(MATCH(UPPER(TRIM(CLEAN(SUBSTITUTE(I173,CHAR(160)," ")))),Start!$H$6:$H$22,0))),"","Mapping or justified exclusion missing; ")&amp;IF(AND(LEN(UPPER(TRIM(CLEAN(SUBSTITUTE(J173,CHAR(160)," ")))))&gt;0,LEFT(UPPER(TRIM(J173)),10)&lt;&gt;"UNRESOLVED",ISERROR(MATCH(UPPER(TRIM(CLEAN(SUBSTITUTE(J173,CHAR(160)," ")))),Start!$H$6:$H$22,0))),"","Conclusion/evidence missing; ")&amp;IF(AND(LEN(UPPER(TRIM(CLEAN(SUBSTITUTE(K173,CHAR(160)," ")))))&gt;0,LEFT(UPPER(TRIM(K173)),10)&lt;&gt;"UNRESOLVED",ISERROR(MATCH(UPPER(TRIM(CLEAN(SUBSTITUTE(K173,CHAR(160)," ")))),Start!$H$6:$H$22,0))),"","Reviewer/date missing; ")&amp;"")),"Invalid status; use a listed value")</f>
        <v>Applicability unresolved; assign an owner and next action</v>
      </c>
    </row>
    <row r="174" ht="70" customHeight="1">
      <c r="A174" s="58" t="str">
        <v>PSC-1200.18(a)(9)</v>
      </c>
      <c r="B174" s="58" t="str">
        <v>PSC</v>
      </c>
      <c r="C174" s="61" t="str">
        <v>P01 | 1200.18(a)(9)</v>
      </c>
      <c r="D174" s="61"/>
      <c r="E174" s="61" t="str">
        <v>Unresolved</v>
      </c>
      <c r="F174" s="61"/>
      <c r="G174" s="61" t="inlineStr">
        <is>
          <t xml:space="preserve">General 180 day transition; verify exact provision and Q01/Q10</t>
        </is>
      </c>
      <c r="H174" s="61" t="inlineStr">
        <is>
          <t xml:space="preserve">Candidate duty; applicability unresolved. Obtain exact required method and evidence from the controlling text. Context and definition rows explain control requirements.</t>
        </is>
      </c>
      <c r="I174" s="61" t="str">
        <v>P11</v>
      </c>
      <c r="J174" s="61"/>
      <c r="K174" s="61"/>
      <c r="L174" s="61" t="str">
        <v>Confirm entity/system coverage, obtain the current controlling instrument and map every applicable part before conclusions.</v>
      </c>
      <c r="M174" s="63" t="str">
        <f>IF(OR(EXACT(E174,"Unresolved"),EXACT(E174,"Applicable"),EXACT(E174,"Excluded with basis"),EXACT(E174,"Context only")),IF(E174="Unresolved","Applicability unresolved; assign an owner and next action",IF(LEN(IF(AND(LEN(UPPER(TRIM(CLEAN(SUBSTITUTE(C174,CHAR(160)," ")))))&gt;0,LEFT(UPPER(TRIM(C174)),10)&lt;&gt;"UNRESOLVED",ISERROR(MATCH(UPPER(TRIM(CLEAN(SUBSTITUTE(C174,CHAR(160)," ")))),Start!$H$6:$H$22,0))),"","Exact clause/version missing; ")&amp;IF(AND(LEN(UPPER(TRIM(CLEAN(SUBSTITUTE(D174,CHAR(160)," ")))))&gt;0,LEFT(UPPER(TRIM(D174)),10)&lt;&gt;"UNRESOLVED",ISERROR(MATCH(UPPER(TRIM(CLEAN(SUBSTITUTE(D174,CHAR(160)," ")))),Start!$H$6:$H$22,0))),"","Entity/system/period missing; ")&amp;IF(AND(LEN(UPPER(TRIM(CLEAN(SUBSTITUTE(F174,CHAR(160)," ")))))&gt;0,LEFT(UPPER(TRIM(F174)),10)&lt;&gt;"UNRESOLVED",ISERROR(MATCH(UPPER(TRIM(CLEAN(SUBSTITUTE(F174,CHAR(160)," ")))),Start!$H$6:$H$22,0))),"","Decision evidence/basis missing; ")&amp;IF(AND(LEN(UPPER(TRIM(CLEAN(SUBSTITUTE(G174,CHAR(160)," ")))))&gt;0,LEFT(UPPER(TRIM(G174)),10)&lt;&gt;"UNRESOLVED",ISERROR(MATCH(UPPER(TRIM(CLEAN(SUBSTITUTE(G174,CHAR(160)," ")))),Start!$H$6:$H$22,0))),"","Date/transition basis missing; ")&amp;IF(AND(LEN(UPPER(TRIM(CLEAN(SUBSTITUTE(H174,CHAR(160)," ")))))&gt;0,LEFT(UPPER(TRIM(H174)),10)&lt;&gt;"UNRESOLVED",ISERROR(MATCH(UPPER(TRIM(CLEAN(SUBSTITUTE(H174,CHAR(160)," ")))),Start!$H$6:$H$22,0))),"","Method/evidence basis missing; ")&amp;IF(AND(LEN(UPPER(TRIM(CLEAN(SUBSTITUTE(I174,CHAR(160)," ")))))&gt;0,LEFT(UPPER(TRIM(I174)),10)&lt;&gt;"UNRESOLVED",ISERROR(MATCH(UPPER(TRIM(CLEAN(SUBSTITUTE(I174,CHAR(160)," ")))),Start!$H$6:$H$22,0))),"","Mapping or justified exclusion missing; ")&amp;IF(AND(LEN(UPPER(TRIM(CLEAN(SUBSTITUTE(J174,CHAR(160)," ")))))&gt;0,LEFT(UPPER(TRIM(J174)),10)&lt;&gt;"UNRESOLVED",ISERROR(MATCH(UPPER(TRIM(CLEAN(SUBSTITUTE(J174,CHAR(160)," ")))),Start!$H$6:$H$22,0))),"","Conclusion/evidence missing; ")&amp;IF(AND(LEN(UPPER(TRIM(CLEAN(SUBSTITUTE(K174,CHAR(160)," ")))))&gt;0,LEFT(UPPER(TRIM(K174)),10)&lt;&gt;"UNRESOLVED",ISERROR(MATCH(UPPER(TRIM(CLEAN(SUBSTITUTE(K174,CHAR(160)," ")))),Start!$H$6:$H$22,0))),"","Reviewer/date missing; ")&amp;"")=0,"Documentation recorded; review required",IF(AND(LEN(UPPER(TRIM(CLEAN(SUBSTITUTE(C174,CHAR(160)," ")))))&gt;0,LEFT(UPPER(TRIM(C174)),10)&lt;&gt;"UNRESOLVED",ISERROR(MATCH(UPPER(TRIM(CLEAN(SUBSTITUTE(C174,CHAR(160)," ")))),Start!$H$6:$H$22,0))),"","Exact clause/version missing; ")&amp;IF(AND(LEN(UPPER(TRIM(CLEAN(SUBSTITUTE(D174,CHAR(160)," ")))))&gt;0,LEFT(UPPER(TRIM(D174)),10)&lt;&gt;"UNRESOLVED",ISERROR(MATCH(UPPER(TRIM(CLEAN(SUBSTITUTE(D174,CHAR(160)," ")))),Start!$H$6:$H$22,0))),"","Entity/system/period missing; ")&amp;IF(AND(LEN(UPPER(TRIM(CLEAN(SUBSTITUTE(F174,CHAR(160)," ")))))&gt;0,LEFT(UPPER(TRIM(F174)),10)&lt;&gt;"UNRESOLVED",ISERROR(MATCH(UPPER(TRIM(CLEAN(SUBSTITUTE(F174,CHAR(160)," ")))),Start!$H$6:$H$22,0))),"","Decision evidence/basis missing; ")&amp;IF(AND(LEN(UPPER(TRIM(CLEAN(SUBSTITUTE(G174,CHAR(160)," ")))))&gt;0,LEFT(UPPER(TRIM(G174)),10)&lt;&gt;"UNRESOLVED",ISERROR(MATCH(UPPER(TRIM(CLEAN(SUBSTITUTE(G174,CHAR(160)," ")))),Start!$H$6:$H$22,0))),"","Date/transition basis missing; ")&amp;IF(AND(LEN(UPPER(TRIM(CLEAN(SUBSTITUTE(H174,CHAR(160)," ")))))&gt;0,LEFT(UPPER(TRIM(H174)),10)&lt;&gt;"UNRESOLVED",ISERROR(MATCH(UPPER(TRIM(CLEAN(SUBSTITUTE(H174,CHAR(160)," ")))),Start!$H$6:$H$22,0))),"","Method/evidence basis missing; ")&amp;IF(AND(LEN(UPPER(TRIM(CLEAN(SUBSTITUTE(I174,CHAR(160)," ")))))&gt;0,LEFT(UPPER(TRIM(I174)),10)&lt;&gt;"UNRESOLVED",ISERROR(MATCH(UPPER(TRIM(CLEAN(SUBSTITUTE(I174,CHAR(160)," ")))),Start!$H$6:$H$22,0))),"","Mapping or justified exclusion missing; ")&amp;IF(AND(LEN(UPPER(TRIM(CLEAN(SUBSTITUTE(J174,CHAR(160)," ")))))&gt;0,LEFT(UPPER(TRIM(J174)),10)&lt;&gt;"UNRESOLVED",ISERROR(MATCH(UPPER(TRIM(CLEAN(SUBSTITUTE(J174,CHAR(160)," ")))),Start!$H$6:$H$22,0))),"","Conclusion/evidence missing; ")&amp;IF(AND(LEN(UPPER(TRIM(CLEAN(SUBSTITUTE(K174,CHAR(160)," ")))))&gt;0,LEFT(UPPER(TRIM(K174)),10)&lt;&gt;"UNRESOLVED",ISERROR(MATCH(UPPER(TRIM(CLEAN(SUBSTITUTE(K174,CHAR(160)," ")))),Start!$H$6:$H$22,0))),"","Reviewer/date missing; ")&amp;"")),"Invalid status; use a listed value")</f>
        <v>Applicability unresolved; assign an owner and next action</v>
      </c>
    </row>
    <row r="175" ht="70" customHeight="1">
      <c r="A175" s="56" t="str">
        <v>PSC-1200.18(a)(10)</v>
      </c>
      <c r="B175" s="56" t="str">
        <v>PSC</v>
      </c>
      <c r="C175" s="61" t="str">
        <v>P01 | 1200.18(a)(10)</v>
      </c>
      <c r="D175" s="61"/>
      <c r="E175" s="61" t="str">
        <v>Unresolved</v>
      </c>
      <c r="F175" s="61"/>
      <c r="G175" s="61" t="inlineStr">
        <is>
          <t xml:space="preserve">General 180 day transition; verify exact provision and Q01/Q10</t>
        </is>
      </c>
      <c r="H175" s="61" t="inlineStr">
        <is>
          <t xml:space="preserve">Candidate duty; applicability unresolved. Obtain exact required method and evidence from the controlling text. Context and definition rows explain control requirements.</t>
        </is>
      </c>
      <c r="I175" s="61" t="str">
        <v>P11</v>
      </c>
      <c r="J175" s="61"/>
      <c r="K175" s="61"/>
      <c r="L175" s="61" t="str">
        <v>Confirm entity/system coverage, obtain the current controlling instrument and map every applicable part before conclusions.</v>
      </c>
      <c r="M175" s="63" t="str">
        <f>IF(OR(EXACT(E175,"Unresolved"),EXACT(E175,"Applicable"),EXACT(E175,"Excluded with basis"),EXACT(E175,"Context only")),IF(E175="Unresolved","Applicability unresolved; assign an owner and next action",IF(LEN(IF(AND(LEN(UPPER(TRIM(CLEAN(SUBSTITUTE(C175,CHAR(160)," ")))))&gt;0,LEFT(UPPER(TRIM(C175)),10)&lt;&gt;"UNRESOLVED",ISERROR(MATCH(UPPER(TRIM(CLEAN(SUBSTITUTE(C175,CHAR(160)," ")))),Start!$H$6:$H$22,0))),"","Exact clause/version missing; ")&amp;IF(AND(LEN(UPPER(TRIM(CLEAN(SUBSTITUTE(D175,CHAR(160)," ")))))&gt;0,LEFT(UPPER(TRIM(D175)),10)&lt;&gt;"UNRESOLVED",ISERROR(MATCH(UPPER(TRIM(CLEAN(SUBSTITUTE(D175,CHAR(160)," ")))),Start!$H$6:$H$22,0))),"","Entity/system/period missing; ")&amp;IF(AND(LEN(UPPER(TRIM(CLEAN(SUBSTITUTE(F175,CHAR(160)," ")))))&gt;0,LEFT(UPPER(TRIM(F175)),10)&lt;&gt;"UNRESOLVED",ISERROR(MATCH(UPPER(TRIM(CLEAN(SUBSTITUTE(F175,CHAR(160)," ")))),Start!$H$6:$H$22,0))),"","Decision evidence/basis missing; ")&amp;IF(AND(LEN(UPPER(TRIM(CLEAN(SUBSTITUTE(G175,CHAR(160)," ")))))&gt;0,LEFT(UPPER(TRIM(G175)),10)&lt;&gt;"UNRESOLVED",ISERROR(MATCH(UPPER(TRIM(CLEAN(SUBSTITUTE(G175,CHAR(160)," ")))),Start!$H$6:$H$22,0))),"","Date/transition basis missing; ")&amp;IF(AND(LEN(UPPER(TRIM(CLEAN(SUBSTITUTE(H175,CHAR(160)," ")))))&gt;0,LEFT(UPPER(TRIM(H175)),10)&lt;&gt;"UNRESOLVED",ISERROR(MATCH(UPPER(TRIM(CLEAN(SUBSTITUTE(H175,CHAR(160)," ")))),Start!$H$6:$H$22,0))),"","Method/evidence basis missing; ")&amp;IF(AND(LEN(UPPER(TRIM(CLEAN(SUBSTITUTE(I175,CHAR(160)," ")))))&gt;0,LEFT(UPPER(TRIM(I175)),10)&lt;&gt;"UNRESOLVED",ISERROR(MATCH(UPPER(TRIM(CLEAN(SUBSTITUTE(I175,CHAR(160)," ")))),Start!$H$6:$H$22,0))),"","Mapping or justified exclusion missing; ")&amp;IF(AND(LEN(UPPER(TRIM(CLEAN(SUBSTITUTE(J175,CHAR(160)," ")))))&gt;0,LEFT(UPPER(TRIM(J175)),10)&lt;&gt;"UNRESOLVED",ISERROR(MATCH(UPPER(TRIM(CLEAN(SUBSTITUTE(J175,CHAR(160)," ")))),Start!$H$6:$H$22,0))),"","Conclusion/evidence missing; ")&amp;IF(AND(LEN(UPPER(TRIM(CLEAN(SUBSTITUTE(K175,CHAR(160)," ")))))&gt;0,LEFT(UPPER(TRIM(K175)),10)&lt;&gt;"UNRESOLVED",ISERROR(MATCH(UPPER(TRIM(CLEAN(SUBSTITUTE(K175,CHAR(160)," ")))),Start!$H$6:$H$22,0))),"","Reviewer/date missing; ")&amp;"")=0,"Documentation recorded; review required",IF(AND(LEN(UPPER(TRIM(CLEAN(SUBSTITUTE(C175,CHAR(160)," ")))))&gt;0,LEFT(UPPER(TRIM(C175)),10)&lt;&gt;"UNRESOLVED",ISERROR(MATCH(UPPER(TRIM(CLEAN(SUBSTITUTE(C175,CHAR(160)," ")))),Start!$H$6:$H$22,0))),"","Exact clause/version missing; ")&amp;IF(AND(LEN(UPPER(TRIM(CLEAN(SUBSTITUTE(D175,CHAR(160)," ")))))&gt;0,LEFT(UPPER(TRIM(D175)),10)&lt;&gt;"UNRESOLVED",ISERROR(MATCH(UPPER(TRIM(CLEAN(SUBSTITUTE(D175,CHAR(160)," ")))),Start!$H$6:$H$22,0))),"","Entity/system/period missing; ")&amp;IF(AND(LEN(UPPER(TRIM(CLEAN(SUBSTITUTE(F175,CHAR(160)," ")))))&gt;0,LEFT(UPPER(TRIM(F175)),10)&lt;&gt;"UNRESOLVED",ISERROR(MATCH(UPPER(TRIM(CLEAN(SUBSTITUTE(F175,CHAR(160)," ")))),Start!$H$6:$H$22,0))),"","Decision evidence/basis missing; ")&amp;IF(AND(LEN(UPPER(TRIM(CLEAN(SUBSTITUTE(G175,CHAR(160)," ")))))&gt;0,LEFT(UPPER(TRIM(G175)),10)&lt;&gt;"UNRESOLVED",ISERROR(MATCH(UPPER(TRIM(CLEAN(SUBSTITUTE(G175,CHAR(160)," ")))),Start!$H$6:$H$22,0))),"","Date/transition basis missing; ")&amp;IF(AND(LEN(UPPER(TRIM(CLEAN(SUBSTITUTE(H175,CHAR(160)," ")))))&gt;0,LEFT(UPPER(TRIM(H175)),10)&lt;&gt;"UNRESOLVED",ISERROR(MATCH(UPPER(TRIM(CLEAN(SUBSTITUTE(H175,CHAR(160)," ")))),Start!$H$6:$H$22,0))),"","Method/evidence basis missing; ")&amp;IF(AND(LEN(UPPER(TRIM(CLEAN(SUBSTITUTE(I175,CHAR(160)," ")))))&gt;0,LEFT(UPPER(TRIM(I175)),10)&lt;&gt;"UNRESOLVED",ISERROR(MATCH(UPPER(TRIM(CLEAN(SUBSTITUTE(I175,CHAR(160)," ")))),Start!$H$6:$H$22,0))),"","Mapping or justified exclusion missing; ")&amp;IF(AND(LEN(UPPER(TRIM(CLEAN(SUBSTITUTE(J175,CHAR(160)," ")))))&gt;0,LEFT(UPPER(TRIM(J175)),10)&lt;&gt;"UNRESOLVED",ISERROR(MATCH(UPPER(TRIM(CLEAN(SUBSTITUTE(J175,CHAR(160)," ")))),Start!$H$6:$H$22,0))),"","Conclusion/evidence missing; ")&amp;IF(AND(LEN(UPPER(TRIM(CLEAN(SUBSTITUTE(K175,CHAR(160)," ")))))&gt;0,LEFT(UPPER(TRIM(K175)),10)&lt;&gt;"UNRESOLVED",ISERROR(MATCH(UPPER(TRIM(CLEAN(SUBSTITUTE(K175,CHAR(160)," ")))),Start!$H$6:$H$22,0))),"","Reviewer/date missing; ")&amp;"")),"Invalid status; use a listed value")</f>
        <v>Applicability unresolved; assign an owner and next action</v>
      </c>
    </row>
    <row r="176" ht="70" customHeight="1">
      <c r="A176" s="58" t="str">
        <v>PSC-1200.18(a)(11)</v>
      </c>
      <c r="B176" s="58" t="str">
        <v>PSC</v>
      </c>
      <c r="C176" s="61" t="str">
        <v>P01 | 1200.18(a)(11)</v>
      </c>
      <c r="D176" s="61"/>
      <c r="E176" s="61" t="str">
        <v>Unresolved</v>
      </c>
      <c r="F176" s="61"/>
      <c r="G176" s="61" t="inlineStr">
        <is>
          <t xml:space="preserve">General 180 day transition; verify exact provision and Q01/Q10</t>
        </is>
      </c>
      <c r="H176" s="61" t="inlineStr">
        <is>
          <t xml:space="preserve">Candidate duty; applicability unresolved. Obtain exact required method and evidence from the controlling text. Context and definition rows explain control requirements.</t>
        </is>
      </c>
      <c r="I176" s="61" t="str">
        <v>P11</v>
      </c>
      <c r="J176" s="61"/>
      <c r="K176" s="61"/>
      <c r="L176" s="61" t="str">
        <v>Confirm entity/system coverage, obtain the current controlling instrument and map every applicable part before conclusions.</v>
      </c>
      <c r="M176" s="63" t="str">
        <f>IF(OR(EXACT(E176,"Unresolved"),EXACT(E176,"Applicable"),EXACT(E176,"Excluded with basis"),EXACT(E176,"Context only")),IF(E176="Unresolved","Applicability unresolved; assign an owner and next action",IF(LEN(IF(AND(LEN(UPPER(TRIM(CLEAN(SUBSTITUTE(C176,CHAR(160)," ")))))&gt;0,LEFT(UPPER(TRIM(C176)),10)&lt;&gt;"UNRESOLVED",ISERROR(MATCH(UPPER(TRIM(CLEAN(SUBSTITUTE(C176,CHAR(160)," ")))),Start!$H$6:$H$22,0))),"","Exact clause/version missing; ")&amp;IF(AND(LEN(UPPER(TRIM(CLEAN(SUBSTITUTE(D176,CHAR(160)," ")))))&gt;0,LEFT(UPPER(TRIM(D176)),10)&lt;&gt;"UNRESOLVED",ISERROR(MATCH(UPPER(TRIM(CLEAN(SUBSTITUTE(D176,CHAR(160)," ")))),Start!$H$6:$H$22,0))),"","Entity/system/period missing; ")&amp;IF(AND(LEN(UPPER(TRIM(CLEAN(SUBSTITUTE(F176,CHAR(160)," ")))))&gt;0,LEFT(UPPER(TRIM(F176)),10)&lt;&gt;"UNRESOLVED",ISERROR(MATCH(UPPER(TRIM(CLEAN(SUBSTITUTE(F176,CHAR(160)," ")))),Start!$H$6:$H$22,0))),"","Decision evidence/basis missing; ")&amp;IF(AND(LEN(UPPER(TRIM(CLEAN(SUBSTITUTE(G176,CHAR(160)," ")))))&gt;0,LEFT(UPPER(TRIM(G176)),10)&lt;&gt;"UNRESOLVED",ISERROR(MATCH(UPPER(TRIM(CLEAN(SUBSTITUTE(G176,CHAR(160)," ")))),Start!$H$6:$H$22,0))),"","Date/transition basis missing; ")&amp;IF(AND(LEN(UPPER(TRIM(CLEAN(SUBSTITUTE(H176,CHAR(160)," ")))))&gt;0,LEFT(UPPER(TRIM(H176)),10)&lt;&gt;"UNRESOLVED",ISERROR(MATCH(UPPER(TRIM(CLEAN(SUBSTITUTE(H176,CHAR(160)," ")))),Start!$H$6:$H$22,0))),"","Method/evidence basis missing; ")&amp;IF(AND(LEN(UPPER(TRIM(CLEAN(SUBSTITUTE(I176,CHAR(160)," ")))))&gt;0,LEFT(UPPER(TRIM(I176)),10)&lt;&gt;"UNRESOLVED",ISERROR(MATCH(UPPER(TRIM(CLEAN(SUBSTITUTE(I176,CHAR(160)," ")))),Start!$H$6:$H$22,0))),"","Mapping or justified exclusion missing; ")&amp;IF(AND(LEN(UPPER(TRIM(CLEAN(SUBSTITUTE(J176,CHAR(160)," ")))))&gt;0,LEFT(UPPER(TRIM(J176)),10)&lt;&gt;"UNRESOLVED",ISERROR(MATCH(UPPER(TRIM(CLEAN(SUBSTITUTE(J176,CHAR(160)," ")))),Start!$H$6:$H$22,0))),"","Conclusion/evidence missing; ")&amp;IF(AND(LEN(UPPER(TRIM(CLEAN(SUBSTITUTE(K176,CHAR(160)," ")))))&gt;0,LEFT(UPPER(TRIM(K176)),10)&lt;&gt;"UNRESOLVED",ISERROR(MATCH(UPPER(TRIM(CLEAN(SUBSTITUTE(K176,CHAR(160)," ")))),Start!$H$6:$H$22,0))),"","Reviewer/date missing; ")&amp;"")=0,"Documentation recorded; review required",IF(AND(LEN(UPPER(TRIM(CLEAN(SUBSTITUTE(C176,CHAR(160)," ")))))&gt;0,LEFT(UPPER(TRIM(C176)),10)&lt;&gt;"UNRESOLVED",ISERROR(MATCH(UPPER(TRIM(CLEAN(SUBSTITUTE(C176,CHAR(160)," ")))),Start!$H$6:$H$22,0))),"","Exact clause/version missing; ")&amp;IF(AND(LEN(UPPER(TRIM(CLEAN(SUBSTITUTE(D176,CHAR(160)," ")))))&gt;0,LEFT(UPPER(TRIM(D176)),10)&lt;&gt;"UNRESOLVED",ISERROR(MATCH(UPPER(TRIM(CLEAN(SUBSTITUTE(D176,CHAR(160)," ")))),Start!$H$6:$H$22,0))),"","Entity/system/period missing; ")&amp;IF(AND(LEN(UPPER(TRIM(CLEAN(SUBSTITUTE(F176,CHAR(160)," ")))))&gt;0,LEFT(UPPER(TRIM(F176)),10)&lt;&gt;"UNRESOLVED",ISERROR(MATCH(UPPER(TRIM(CLEAN(SUBSTITUTE(F176,CHAR(160)," ")))),Start!$H$6:$H$22,0))),"","Decision evidence/basis missing; ")&amp;IF(AND(LEN(UPPER(TRIM(CLEAN(SUBSTITUTE(G176,CHAR(160)," ")))))&gt;0,LEFT(UPPER(TRIM(G176)),10)&lt;&gt;"UNRESOLVED",ISERROR(MATCH(UPPER(TRIM(CLEAN(SUBSTITUTE(G176,CHAR(160)," ")))),Start!$H$6:$H$22,0))),"","Date/transition basis missing; ")&amp;IF(AND(LEN(UPPER(TRIM(CLEAN(SUBSTITUTE(H176,CHAR(160)," ")))))&gt;0,LEFT(UPPER(TRIM(H176)),10)&lt;&gt;"UNRESOLVED",ISERROR(MATCH(UPPER(TRIM(CLEAN(SUBSTITUTE(H176,CHAR(160)," ")))),Start!$H$6:$H$22,0))),"","Method/evidence basis missing; ")&amp;IF(AND(LEN(UPPER(TRIM(CLEAN(SUBSTITUTE(I176,CHAR(160)," ")))))&gt;0,LEFT(UPPER(TRIM(I176)),10)&lt;&gt;"UNRESOLVED",ISERROR(MATCH(UPPER(TRIM(CLEAN(SUBSTITUTE(I176,CHAR(160)," ")))),Start!$H$6:$H$22,0))),"","Mapping or justified exclusion missing; ")&amp;IF(AND(LEN(UPPER(TRIM(CLEAN(SUBSTITUTE(J176,CHAR(160)," ")))))&gt;0,LEFT(UPPER(TRIM(J176)),10)&lt;&gt;"UNRESOLVED",ISERROR(MATCH(UPPER(TRIM(CLEAN(SUBSTITUTE(J176,CHAR(160)," ")))),Start!$H$6:$H$22,0))),"","Conclusion/evidence missing; ")&amp;IF(AND(LEN(UPPER(TRIM(CLEAN(SUBSTITUTE(K176,CHAR(160)," ")))))&gt;0,LEFT(UPPER(TRIM(K176)),10)&lt;&gt;"UNRESOLVED",ISERROR(MATCH(UPPER(TRIM(CLEAN(SUBSTITUTE(K176,CHAR(160)," ")))),Start!$H$6:$H$22,0))),"","Reviewer/date missing; ")&amp;"")),"Invalid status; use a listed value")</f>
        <v>Applicability unresolved; assign an owner and next action</v>
      </c>
    </row>
    <row r="177" ht="70" customHeight="1">
      <c r="A177" s="56" t="str">
        <v>PSC-1200.18(b)</v>
      </c>
      <c r="B177" s="56" t="str">
        <v>PSC</v>
      </c>
      <c r="C177" s="61" t="str">
        <v>P01 | 1200.18(b)</v>
      </c>
      <c r="D177" s="61"/>
      <c r="E177" s="61" t="str">
        <v>Unresolved</v>
      </c>
      <c r="F177" s="61"/>
      <c r="G177" s="61" t="inlineStr">
        <is>
          <t xml:space="preserve">General 180 day transition; verify exact provision and Q01/Q10</t>
        </is>
      </c>
      <c r="H177" s="61" t="inlineStr">
        <is>
          <t xml:space="preserve">Candidate duty; applicability unresolved. Obtain exact required method and evidence from the controlling text. Context and definition rows explain control requirements.</t>
        </is>
      </c>
      <c r="I177" s="61" t="str">
        <v>P11</v>
      </c>
      <c r="J177" s="61"/>
      <c r="K177" s="61"/>
      <c r="L177" s="61" t="str">
        <v>Confirm entity/system coverage, obtain the current controlling instrument and map every applicable part before conclusions.</v>
      </c>
      <c r="M177" s="63" t="str">
        <f>IF(OR(EXACT(E177,"Unresolved"),EXACT(E177,"Applicable"),EXACT(E177,"Excluded with basis"),EXACT(E177,"Context only")),IF(E177="Unresolved","Applicability unresolved; assign an owner and next action",IF(LEN(IF(AND(LEN(UPPER(TRIM(CLEAN(SUBSTITUTE(C177,CHAR(160)," ")))))&gt;0,LEFT(UPPER(TRIM(C177)),10)&lt;&gt;"UNRESOLVED",ISERROR(MATCH(UPPER(TRIM(CLEAN(SUBSTITUTE(C177,CHAR(160)," ")))),Start!$H$6:$H$22,0))),"","Exact clause/version missing; ")&amp;IF(AND(LEN(UPPER(TRIM(CLEAN(SUBSTITUTE(D177,CHAR(160)," ")))))&gt;0,LEFT(UPPER(TRIM(D177)),10)&lt;&gt;"UNRESOLVED",ISERROR(MATCH(UPPER(TRIM(CLEAN(SUBSTITUTE(D177,CHAR(160)," ")))),Start!$H$6:$H$22,0))),"","Entity/system/period missing; ")&amp;IF(AND(LEN(UPPER(TRIM(CLEAN(SUBSTITUTE(F177,CHAR(160)," ")))))&gt;0,LEFT(UPPER(TRIM(F177)),10)&lt;&gt;"UNRESOLVED",ISERROR(MATCH(UPPER(TRIM(CLEAN(SUBSTITUTE(F177,CHAR(160)," ")))),Start!$H$6:$H$22,0))),"","Decision evidence/basis missing; ")&amp;IF(AND(LEN(UPPER(TRIM(CLEAN(SUBSTITUTE(G177,CHAR(160)," ")))))&gt;0,LEFT(UPPER(TRIM(G177)),10)&lt;&gt;"UNRESOLVED",ISERROR(MATCH(UPPER(TRIM(CLEAN(SUBSTITUTE(G177,CHAR(160)," ")))),Start!$H$6:$H$22,0))),"","Date/transition basis missing; ")&amp;IF(AND(LEN(UPPER(TRIM(CLEAN(SUBSTITUTE(H177,CHAR(160)," ")))))&gt;0,LEFT(UPPER(TRIM(H177)),10)&lt;&gt;"UNRESOLVED",ISERROR(MATCH(UPPER(TRIM(CLEAN(SUBSTITUTE(H177,CHAR(160)," ")))),Start!$H$6:$H$22,0))),"","Method/evidence basis missing; ")&amp;IF(AND(LEN(UPPER(TRIM(CLEAN(SUBSTITUTE(I177,CHAR(160)," ")))))&gt;0,LEFT(UPPER(TRIM(I177)),10)&lt;&gt;"UNRESOLVED",ISERROR(MATCH(UPPER(TRIM(CLEAN(SUBSTITUTE(I177,CHAR(160)," ")))),Start!$H$6:$H$22,0))),"","Mapping or justified exclusion missing; ")&amp;IF(AND(LEN(UPPER(TRIM(CLEAN(SUBSTITUTE(J177,CHAR(160)," ")))))&gt;0,LEFT(UPPER(TRIM(J177)),10)&lt;&gt;"UNRESOLVED",ISERROR(MATCH(UPPER(TRIM(CLEAN(SUBSTITUTE(J177,CHAR(160)," ")))),Start!$H$6:$H$22,0))),"","Conclusion/evidence missing; ")&amp;IF(AND(LEN(UPPER(TRIM(CLEAN(SUBSTITUTE(K177,CHAR(160)," ")))))&gt;0,LEFT(UPPER(TRIM(K177)),10)&lt;&gt;"UNRESOLVED",ISERROR(MATCH(UPPER(TRIM(CLEAN(SUBSTITUTE(K177,CHAR(160)," ")))),Start!$H$6:$H$22,0))),"","Reviewer/date missing; ")&amp;"")=0,"Documentation recorded; review required",IF(AND(LEN(UPPER(TRIM(CLEAN(SUBSTITUTE(C177,CHAR(160)," ")))))&gt;0,LEFT(UPPER(TRIM(C177)),10)&lt;&gt;"UNRESOLVED",ISERROR(MATCH(UPPER(TRIM(CLEAN(SUBSTITUTE(C177,CHAR(160)," ")))),Start!$H$6:$H$22,0))),"","Exact clause/version missing; ")&amp;IF(AND(LEN(UPPER(TRIM(CLEAN(SUBSTITUTE(D177,CHAR(160)," ")))))&gt;0,LEFT(UPPER(TRIM(D177)),10)&lt;&gt;"UNRESOLVED",ISERROR(MATCH(UPPER(TRIM(CLEAN(SUBSTITUTE(D177,CHAR(160)," ")))),Start!$H$6:$H$22,0))),"","Entity/system/period missing; ")&amp;IF(AND(LEN(UPPER(TRIM(CLEAN(SUBSTITUTE(F177,CHAR(160)," ")))))&gt;0,LEFT(UPPER(TRIM(F177)),10)&lt;&gt;"UNRESOLVED",ISERROR(MATCH(UPPER(TRIM(CLEAN(SUBSTITUTE(F177,CHAR(160)," ")))),Start!$H$6:$H$22,0))),"","Decision evidence/basis missing; ")&amp;IF(AND(LEN(UPPER(TRIM(CLEAN(SUBSTITUTE(G177,CHAR(160)," ")))))&gt;0,LEFT(UPPER(TRIM(G177)),10)&lt;&gt;"UNRESOLVED",ISERROR(MATCH(UPPER(TRIM(CLEAN(SUBSTITUTE(G177,CHAR(160)," ")))),Start!$H$6:$H$22,0))),"","Date/transition basis missing; ")&amp;IF(AND(LEN(UPPER(TRIM(CLEAN(SUBSTITUTE(H177,CHAR(160)," ")))))&gt;0,LEFT(UPPER(TRIM(H177)),10)&lt;&gt;"UNRESOLVED",ISERROR(MATCH(UPPER(TRIM(CLEAN(SUBSTITUTE(H177,CHAR(160)," ")))),Start!$H$6:$H$22,0))),"","Method/evidence basis missing; ")&amp;IF(AND(LEN(UPPER(TRIM(CLEAN(SUBSTITUTE(I177,CHAR(160)," ")))))&gt;0,LEFT(UPPER(TRIM(I177)),10)&lt;&gt;"UNRESOLVED",ISERROR(MATCH(UPPER(TRIM(CLEAN(SUBSTITUTE(I177,CHAR(160)," ")))),Start!$H$6:$H$22,0))),"","Mapping or justified exclusion missing; ")&amp;IF(AND(LEN(UPPER(TRIM(CLEAN(SUBSTITUTE(J177,CHAR(160)," ")))))&gt;0,LEFT(UPPER(TRIM(J177)),10)&lt;&gt;"UNRESOLVED",ISERROR(MATCH(UPPER(TRIM(CLEAN(SUBSTITUTE(J177,CHAR(160)," ")))),Start!$H$6:$H$22,0))),"","Conclusion/evidence missing; ")&amp;IF(AND(LEN(UPPER(TRIM(CLEAN(SUBSTITUTE(K177,CHAR(160)," ")))))&gt;0,LEFT(UPPER(TRIM(K177)),10)&lt;&gt;"UNRESOLVED",ISERROR(MATCH(UPPER(TRIM(CLEAN(SUBSTITUTE(K177,CHAR(160)," ")))),Start!$H$6:$H$22,0))),"","Reviewer/date missing; ")&amp;"")),"Invalid status; use a listed value")</f>
        <v>Applicability unresolved; assign an owner and next action</v>
      </c>
    </row>
    <row r="178" ht="70" customHeight="1">
      <c r="A178" s="58" t="str">
        <v>PSC-1200.18(c)</v>
      </c>
      <c r="B178" s="58" t="str">
        <v>PSC</v>
      </c>
      <c r="C178" s="61" t="str">
        <v>P01 | 1200.18(c)</v>
      </c>
      <c r="D178" s="61"/>
      <c r="E178" s="61" t="str">
        <v>Unresolved</v>
      </c>
      <c r="F178" s="61"/>
      <c r="G178" s="61" t="inlineStr">
        <is>
          <t xml:space="preserve">General 180 day transition; verify exact provision and Q01/Q10</t>
        </is>
      </c>
      <c r="H178" s="61" t="inlineStr">
        <is>
          <t xml:space="preserve">Candidate duty; applicability unresolved. Obtain exact required method and evidence from the controlling text. Context and definition rows explain control requirements.</t>
        </is>
      </c>
      <c r="I178" s="61" t="str">
        <v>P11</v>
      </c>
      <c r="J178" s="61"/>
      <c r="K178" s="61"/>
      <c r="L178" s="61" t="str">
        <v>Confirm entity/system coverage, obtain the current controlling instrument and map every applicable part before conclusions.</v>
      </c>
      <c r="M178" s="63" t="str">
        <f>IF(OR(EXACT(E178,"Unresolved"),EXACT(E178,"Applicable"),EXACT(E178,"Excluded with basis"),EXACT(E178,"Context only")),IF(E178="Unresolved","Applicability unresolved; assign an owner and next action",IF(LEN(IF(AND(LEN(UPPER(TRIM(CLEAN(SUBSTITUTE(C178,CHAR(160)," ")))))&gt;0,LEFT(UPPER(TRIM(C178)),10)&lt;&gt;"UNRESOLVED",ISERROR(MATCH(UPPER(TRIM(CLEAN(SUBSTITUTE(C178,CHAR(160)," ")))),Start!$H$6:$H$22,0))),"","Exact clause/version missing; ")&amp;IF(AND(LEN(UPPER(TRIM(CLEAN(SUBSTITUTE(D178,CHAR(160)," ")))))&gt;0,LEFT(UPPER(TRIM(D178)),10)&lt;&gt;"UNRESOLVED",ISERROR(MATCH(UPPER(TRIM(CLEAN(SUBSTITUTE(D178,CHAR(160)," ")))),Start!$H$6:$H$22,0))),"","Entity/system/period missing; ")&amp;IF(AND(LEN(UPPER(TRIM(CLEAN(SUBSTITUTE(F178,CHAR(160)," ")))))&gt;0,LEFT(UPPER(TRIM(F178)),10)&lt;&gt;"UNRESOLVED",ISERROR(MATCH(UPPER(TRIM(CLEAN(SUBSTITUTE(F178,CHAR(160)," ")))),Start!$H$6:$H$22,0))),"","Decision evidence/basis missing; ")&amp;IF(AND(LEN(UPPER(TRIM(CLEAN(SUBSTITUTE(G178,CHAR(160)," ")))))&gt;0,LEFT(UPPER(TRIM(G178)),10)&lt;&gt;"UNRESOLVED",ISERROR(MATCH(UPPER(TRIM(CLEAN(SUBSTITUTE(G178,CHAR(160)," ")))),Start!$H$6:$H$22,0))),"","Date/transition basis missing; ")&amp;IF(AND(LEN(UPPER(TRIM(CLEAN(SUBSTITUTE(H178,CHAR(160)," ")))))&gt;0,LEFT(UPPER(TRIM(H178)),10)&lt;&gt;"UNRESOLVED",ISERROR(MATCH(UPPER(TRIM(CLEAN(SUBSTITUTE(H178,CHAR(160)," ")))),Start!$H$6:$H$22,0))),"","Method/evidence basis missing; ")&amp;IF(AND(LEN(UPPER(TRIM(CLEAN(SUBSTITUTE(I178,CHAR(160)," ")))))&gt;0,LEFT(UPPER(TRIM(I178)),10)&lt;&gt;"UNRESOLVED",ISERROR(MATCH(UPPER(TRIM(CLEAN(SUBSTITUTE(I178,CHAR(160)," ")))),Start!$H$6:$H$22,0))),"","Mapping or justified exclusion missing; ")&amp;IF(AND(LEN(UPPER(TRIM(CLEAN(SUBSTITUTE(J178,CHAR(160)," ")))))&gt;0,LEFT(UPPER(TRIM(J178)),10)&lt;&gt;"UNRESOLVED",ISERROR(MATCH(UPPER(TRIM(CLEAN(SUBSTITUTE(J178,CHAR(160)," ")))),Start!$H$6:$H$22,0))),"","Conclusion/evidence missing; ")&amp;IF(AND(LEN(UPPER(TRIM(CLEAN(SUBSTITUTE(K178,CHAR(160)," ")))))&gt;0,LEFT(UPPER(TRIM(K178)),10)&lt;&gt;"UNRESOLVED",ISERROR(MATCH(UPPER(TRIM(CLEAN(SUBSTITUTE(K178,CHAR(160)," ")))),Start!$H$6:$H$22,0))),"","Reviewer/date missing; ")&amp;"")=0,"Documentation recorded; review required",IF(AND(LEN(UPPER(TRIM(CLEAN(SUBSTITUTE(C178,CHAR(160)," ")))))&gt;0,LEFT(UPPER(TRIM(C178)),10)&lt;&gt;"UNRESOLVED",ISERROR(MATCH(UPPER(TRIM(CLEAN(SUBSTITUTE(C178,CHAR(160)," ")))),Start!$H$6:$H$22,0))),"","Exact clause/version missing; ")&amp;IF(AND(LEN(UPPER(TRIM(CLEAN(SUBSTITUTE(D178,CHAR(160)," ")))))&gt;0,LEFT(UPPER(TRIM(D178)),10)&lt;&gt;"UNRESOLVED",ISERROR(MATCH(UPPER(TRIM(CLEAN(SUBSTITUTE(D178,CHAR(160)," ")))),Start!$H$6:$H$22,0))),"","Entity/system/period missing; ")&amp;IF(AND(LEN(UPPER(TRIM(CLEAN(SUBSTITUTE(F178,CHAR(160)," ")))))&gt;0,LEFT(UPPER(TRIM(F178)),10)&lt;&gt;"UNRESOLVED",ISERROR(MATCH(UPPER(TRIM(CLEAN(SUBSTITUTE(F178,CHAR(160)," ")))),Start!$H$6:$H$22,0))),"","Decision evidence/basis missing; ")&amp;IF(AND(LEN(UPPER(TRIM(CLEAN(SUBSTITUTE(G178,CHAR(160)," ")))))&gt;0,LEFT(UPPER(TRIM(G178)),10)&lt;&gt;"UNRESOLVED",ISERROR(MATCH(UPPER(TRIM(CLEAN(SUBSTITUTE(G178,CHAR(160)," ")))),Start!$H$6:$H$22,0))),"","Date/transition basis missing; ")&amp;IF(AND(LEN(UPPER(TRIM(CLEAN(SUBSTITUTE(H178,CHAR(160)," ")))))&gt;0,LEFT(UPPER(TRIM(H178)),10)&lt;&gt;"UNRESOLVED",ISERROR(MATCH(UPPER(TRIM(CLEAN(SUBSTITUTE(H178,CHAR(160)," ")))),Start!$H$6:$H$22,0))),"","Method/evidence basis missing; ")&amp;IF(AND(LEN(UPPER(TRIM(CLEAN(SUBSTITUTE(I178,CHAR(160)," ")))))&gt;0,LEFT(UPPER(TRIM(I178)),10)&lt;&gt;"UNRESOLVED",ISERROR(MATCH(UPPER(TRIM(CLEAN(SUBSTITUTE(I178,CHAR(160)," ")))),Start!$H$6:$H$22,0))),"","Mapping or justified exclusion missing; ")&amp;IF(AND(LEN(UPPER(TRIM(CLEAN(SUBSTITUTE(J178,CHAR(160)," ")))))&gt;0,LEFT(UPPER(TRIM(J178)),10)&lt;&gt;"UNRESOLVED",ISERROR(MATCH(UPPER(TRIM(CLEAN(SUBSTITUTE(J178,CHAR(160)," ")))),Start!$H$6:$H$22,0))),"","Conclusion/evidence missing; ")&amp;IF(AND(LEN(UPPER(TRIM(CLEAN(SUBSTITUTE(K178,CHAR(160)," ")))))&gt;0,LEFT(UPPER(TRIM(K178)),10)&lt;&gt;"UNRESOLVED",ISERROR(MATCH(UPPER(TRIM(CLEAN(SUBSTITUTE(K178,CHAR(160)," ")))),Start!$H$6:$H$22,0))),"","Reviewer/date missing; ")&amp;"")),"Invalid status; use a listed value")</f>
        <v>Applicability unresolved; assign an owner and next action</v>
      </c>
    </row>
    <row r="179" ht="70" customHeight="1">
      <c r="A179" s="56" t="str">
        <v>PSC-1200.18(d)</v>
      </c>
      <c r="B179" s="56" t="str">
        <v>PSC</v>
      </c>
      <c r="C179" s="61" t="str">
        <v>P01 | 1200.18(d)</v>
      </c>
      <c r="D179" s="61"/>
      <c r="E179" s="61" t="str">
        <v>Unresolved</v>
      </c>
      <c r="F179" s="61"/>
      <c r="G179" s="61" t="inlineStr">
        <is>
          <t xml:space="preserve">General 180 day transition; verify exact provision and Q01/Q10</t>
        </is>
      </c>
      <c r="H179" s="61" t="inlineStr">
        <is>
          <t xml:space="preserve">Candidate duty; applicability unresolved. Obtain exact required method and evidence from the controlling text. Context and definition rows explain control requirements.</t>
        </is>
      </c>
      <c r="I179" s="61" t="str">
        <v>P11</v>
      </c>
      <c r="J179" s="61"/>
      <c r="K179" s="61"/>
      <c r="L179" s="61" t="str">
        <v>Confirm entity/system coverage, obtain the current controlling instrument and map every applicable part before conclusions.</v>
      </c>
      <c r="M179" s="63" t="str">
        <f>IF(OR(EXACT(E179,"Unresolved"),EXACT(E179,"Applicable"),EXACT(E179,"Excluded with basis"),EXACT(E179,"Context only")),IF(E179="Unresolved","Applicability unresolved; assign an owner and next action",IF(LEN(IF(AND(LEN(UPPER(TRIM(CLEAN(SUBSTITUTE(C179,CHAR(160)," ")))))&gt;0,LEFT(UPPER(TRIM(C179)),10)&lt;&gt;"UNRESOLVED",ISERROR(MATCH(UPPER(TRIM(CLEAN(SUBSTITUTE(C179,CHAR(160)," ")))),Start!$H$6:$H$22,0))),"","Exact clause/version missing; ")&amp;IF(AND(LEN(UPPER(TRIM(CLEAN(SUBSTITUTE(D179,CHAR(160)," ")))))&gt;0,LEFT(UPPER(TRIM(D179)),10)&lt;&gt;"UNRESOLVED",ISERROR(MATCH(UPPER(TRIM(CLEAN(SUBSTITUTE(D179,CHAR(160)," ")))),Start!$H$6:$H$22,0))),"","Entity/system/period missing; ")&amp;IF(AND(LEN(UPPER(TRIM(CLEAN(SUBSTITUTE(F179,CHAR(160)," ")))))&gt;0,LEFT(UPPER(TRIM(F179)),10)&lt;&gt;"UNRESOLVED",ISERROR(MATCH(UPPER(TRIM(CLEAN(SUBSTITUTE(F179,CHAR(160)," ")))),Start!$H$6:$H$22,0))),"","Decision evidence/basis missing; ")&amp;IF(AND(LEN(UPPER(TRIM(CLEAN(SUBSTITUTE(G179,CHAR(160)," ")))))&gt;0,LEFT(UPPER(TRIM(G179)),10)&lt;&gt;"UNRESOLVED",ISERROR(MATCH(UPPER(TRIM(CLEAN(SUBSTITUTE(G179,CHAR(160)," ")))),Start!$H$6:$H$22,0))),"","Date/transition basis missing; ")&amp;IF(AND(LEN(UPPER(TRIM(CLEAN(SUBSTITUTE(H179,CHAR(160)," ")))))&gt;0,LEFT(UPPER(TRIM(H179)),10)&lt;&gt;"UNRESOLVED",ISERROR(MATCH(UPPER(TRIM(CLEAN(SUBSTITUTE(H179,CHAR(160)," ")))),Start!$H$6:$H$22,0))),"","Method/evidence basis missing; ")&amp;IF(AND(LEN(UPPER(TRIM(CLEAN(SUBSTITUTE(I179,CHAR(160)," ")))))&gt;0,LEFT(UPPER(TRIM(I179)),10)&lt;&gt;"UNRESOLVED",ISERROR(MATCH(UPPER(TRIM(CLEAN(SUBSTITUTE(I179,CHAR(160)," ")))),Start!$H$6:$H$22,0))),"","Mapping or justified exclusion missing; ")&amp;IF(AND(LEN(UPPER(TRIM(CLEAN(SUBSTITUTE(J179,CHAR(160)," ")))))&gt;0,LEFT(UPPER(TRIM(J179)),10)&lt;&gt;"UNRESOLVED",ISERROR(MATCH(UPPER(TRIM(CLEAN(SUBSTITUTE(J179,CHAR(160)," ")))),Start!$H$6:$H$22,0))),"","Conclusion/evidence missing; ")&amp;IF(AND(LEN(UPPER(TRIM(CLEAN(SUBSTITUTE(K179,CHAR(160)," ")))))&gt;0,LEFT(UPPER(TRIM(K179)),10)&lt;&gt;"UNRESOLVED",ISERROR(MATCH(UPPER(TRIM(CLEAN(SUBSTITUTE(K179,CHAR(160)," ")))),Start!$H$6:$H$22,0))),"","Reviewer/date missing; ")&amp;"")=0,"Documentation recorded; review required",IF(AND(LEN(UPPER(TRIM(CLEAN(SUBSTITUTE(C179,CHAR(160)," ")))))&gt;0,LEFT(UPPER(TRIM(C179)),10)&lt;&gt;"UNRESOLVED",ISERROR(MATCH(UPPER(TRIM(CLEAN(SUBSTITUTE(C179,CHAR(160)," ")))),Start!$H$6:$H$22,0))),"","Exact clause/version missing; ")&amp;IF(AND(LEN(UPPER(TRIM(CLEAN(SUBSTITUTE(D179,CHAR(160)," ")))))&gt;0,LEFT(UPPER(TRIM(D179)),10)&lt;&gt;"UNRESOLVED",ISERROR(MATCH(UPPER(TRIM(CLEAN(SUBSTITUTE(D179,CHAR(160)," ")))),Start!$H$6:$H$22,0))),"","Entity/system/period missing; ")&amp;IF(AND(LEN(UPPER(TRIM(CLEAN(SUBSTITUTE(F179,CHAR(160)," ")))))&gt;0,LEFT(UPPER(TRIM(F179)),10)&lt;&gt;"UNRESOLVED",ISERROR(MATCH(UPPER(TRIM(CLEAN(SUBSTITUTE(F179,CHAR(160)," ")))),Start!$H$6:$H$22,0))),"","Decision evidence/basis missing; ")&amp;IF(AND(LEN(UPPER(TRIM(CLEAN(SUBSTITUTE(G179,CHAR(160)," ")))))&gt;0,LEFT(UPPER(TRIM(G179)),10)&lt;&gt;"UNRESOLVED",ISERROR(MATCH(UPPER(TRIM(CLEAN(SUBSTITUTE(G179,CHAR(160)," ")))),Start!$H$6:$H$22,0))),"","Date/transition basis missing; ")&amp;IF(AND(LEN(UPPER(TRIM(CLEAN(SUBSTITUTE(H179,CHAR(160)," ")))))&gt;0,LEFT(UPPER(TRIM(H179)),10)&lt;&gt;"UNRESOLVED",ISERROR(MATCH(UPPER(TRIM(CLEAN(SUBSTITUTE(H179,CHAR(160)," ")))),Start!$H$6:$H$22,0))),"","Method/evidence basis missing; ")&amp;IF(AND(LEN(UPPER(TRIM(CLEAN(SUBSTITUTE(I179,CHAR(160)," ")))))&gt;0,LEFT(UPPER(TRIM(I179)),10)&lt;&gt;"UNRESOLVED",ISERROR(MATCH(UPPER(TRIM(CLEAN(SUBSTITUTE(I179,CHAR(160)," ")))),Start!$H$6:$H$22,0))),"","Mapping or justified exclusion missing; ")&amp;IF(AND(LEN(UPPER(TRIM(CLEAN(SUBSTITUTE(J179,CHAR(160)," ")))))&gt;0,LEFT(UPPER(TRIM(J179)),10)&lt;&gt;"UNRESOLVED",ISERROR(MATCH(UPPER(TRIM(CLEAN(SUBSTITUTE(J179,CHAR(160)," ")))),Start!$H$6:$H$22,0))),"","Conclusion/evidence missing; ")&amp;IF(AND(LEN(UPPER(TRIM(CLEAN(SUBSTITUTE(K179,CHAR(160)," ")))))&gt;0,LEFT(UPPER(TRIM(K179)),10)&lt;&gt;"UNRESOLVED",ISERROR(MATCH(UPPER(TRIM(CLEAN(SUBSTITUTE(K179,CHAR(160)," ")))),Start!$H$6:$H$22,0))),"","Reviewer/date missing; ")&amp;"")),"Invalid status; use a listed value")</f>
        <v>Applicability unresolved; assign an owner and next action</v>
      </c>
    </row>
    <row r="180" ht="70" customHeight="1">
      <c r="A180" s="58" t="str">
        <v>PSC-1200.19</v>
      </c>
      <c r="B180" s="58" t="str">
        <v>PSC</v>
      </c>
      <c r="C180" s="61" t="str">
        <v>P01 | 1200.19</v>
      </c>
      <c r="D180" s="61"/>
      <c r="E180" s="61" t="str">
        <v>Unresolved</v>
      </c>
      <c r="F180" s="61"/>
      <c r="G180" s="61" t="inlineStr">
        <is>
          <t xml:space="preserve">General 180 day transition; verify exact provision and Q01/Q10</t>
        </is>
      </c>
      <c r="H180" s="61" t="inlineStr">
        <is>
          <t xml:space="preserve">Section heading/context. Obtain exact required method and evidence from the controlling text. Context and definition rows explain control requirements.</t>
        </is>
      </c>
      <c r="I180" s="61" t="str">
        <v>P12</v>
      </c>
      <c r="J180" s="61"/>
      <c r="K180" s="61"/>
      <c r="L180" s="61" t="str">
        <v>Confirm entity/system coverage, obtain the current controlling instrument and map every applicable part before conclusions.</v>
      </c>
      <c r="M180" s="63" t="str">
        <f>IF(OR(EXACT(E180,"Unresolved"),EXACT(E180,"Applicable"),EXACT(E180,"Excluded with basis"),EXACT(E180,"Context only")),IF(E180="Unresolved","Applicability unresolved; assign an owner and next action",IF(LEN(IF(AND(LEN(UPPER(TRIM(CLEAN(SUBSTITUTE(C180,CHAR(160)," ")))))&gt;0,LEFT(UPPER(TRIM(C180)),10)&lt;&gt;"UNRESOLVED",ISERROR(MATCH(UPPER(TRIM(CLEAN(SUBSTITUTE(C180,CHAR(160)," ")))),Start!$H$6:$H$22,0))),"","Exact clause/version missing; ")&amp;IF(AND(LEN(UPPER(TRIM(CLEAN(SUBSTITUTE(D180,CHAR(160)," ")))))&gt;0,LEFT(UPPER(TRIM(D180)),10)&lt;&gt;"UNRESOLVED",ISERROR(MATCH(UPPER(TRIM(CLEAN(SUBSTITUTE(D180,CHAR(160)," ")))),Start!$H$6:$H$22,0))),"","Entity/system/period missing; ")&amp;IF(AND(LEN(UPPER(TRIM(CLEAN(SUBSTITUTE(F180,CHAR(160)," ")))))&gt;0,LEFT(UPPER(TRIM(F180)),10)&lt;&gt;"UNRESOLVED",ISERROR(MATCH(UPPER(TRIM(CLEAN(SUBSTITUTE(F180,CHAR(160)," ")))),Start!$H$6:$H$22,0))),"","Decision evidence/basis missing; ")&amp;IF(AND(LEN(UPPER(TRIM(CLEAN(SUBSTITUTE(G180,CHAR(160)," ")))))&gt;0,LEFT(UPPER(TRIM(G180)),10)&lt;&gt;"UNRESOLVED",ISERROR(MATCH(UPPER(TRIM(CLEAN(SUBSTITUTE(G180,CHAR(160)," ")))),Start!$H$6:$H$22,0))),"","Date/transition basis missing; ")&amp;IF(AND(LEN(UPPER(TRIM(CLEAN(SUBSTITUTE(H180,CHAR(160)," ")))))&gt;0,LEFT(UPPER(TRIM(H180)),10)&lt;&gt;"UNRESOLVED",ISERROR(MATCH(UPPER(TRIM(CLEAN(SUBSTITUTE(H180,CHAR(160)," ")))),Start!$H$6:$H$22,0))),"","Method/evidence basis missing; ")&amp;IF(AND(LEN(UPPER(TRIM(CLEAN(SUBSTITUTE(I180,CHAR(160)," ")))))&gt;0,LEFT(UPPER(TRIM(I180)),10)&lt;&gt;"UNRESOLVED",ISERROR(MATCH(UPPER(TRIM(CLEAN(SUBSTITUTE(I180,CHAR(160)," ")))),Start!$H$6:$H$22,0))),"","Mapping or justified exclusion missing; ")&amp;IF(AND(LEN(UPPER(TRIM(CLEAN(SUBSTITUTE(J180,CHAR(160)," ")))))&gt;0,LEFT(UPPER(TRIM(J180)),10)&lt;&gt;"UNRESOLVED",ISERROR(MATCH(UPPER(TRIM(CLEAN(SUBSTITUTE(J180,CHAR(160)," ")))),Start!$H$6:$H$22,0))),"","Conclusion/evidence missing; ")&amp;IF(AND(LEN(UPPER(TRIM(CLEAN(SUBSTITUTE(K180,CHAR(160)," ")))))&gt;0,LEFT(UPPER(TRIM(K180)),10)&lt;&gt;"UNRESOLVED",ISERROR(MATCH(UPPER(TRIM(CLEAN(SUBSTITUTE(K180,CHAR(160)," ")))),Start!$H$6:$H$22,0))),"","Reviewer/date missing; ")&amp;"")=0,"Documentation recorded; review required",IF(AND(LEN(UPPER(TRIM(CLEAN(SUBSTITUTE(C180,CHAR(160)," ")))))&gt;0,LEFT(UPPER(TRIM(C180)),10)&lt;&gt;"UNRESOLVED",ISERROR(MATCH(UPPER(TRIM(CLEAN(SUBSTITUTE(C180,CHAR(160)," ")))),Start!$H$6:$H$22,0))),"","Exact clause/version missing; ")&amp;IF(AND(LEN(UPPER(TRIM(CLEAN(SUBSTITUTE(D180,CHAR(160)," ")))))&gt;0,LEFT(UPPER(TRIM(D180)),10)&lt;&gt;"UNRESOLVED",ISERROR(MATCH(UPPER(TRIM(CLEAN(SUBSTITUTE(D180,CHAR(160)," ")))),Start!$H$6:$H$22,0))),"","Entity/system/period missing; ")&amp;IF(AND(LEN(UPPER(TRIM(CLEAN(SUBSTITUTE(F180,CHAR(160)," ")))))&gt;0,LEFT(UPPER(TRIM(F180)),10)&lt;&gt;"UNRESOLVED",ISERROR(MATCH(UPPER(TRIM(CLEAN(SUBSTITUTE(F180,CHAR(160)," ")))),Start!$H$6:$H$22,0))),"","Decision evidence/basis missing; ")&amp;IF(AND(LEN(UPPER(TRIM(CLEAN(SUBSTITUTE(G180,CHAR(160)," ")))))&gt;0,LEFT(UPPER(TRIM(G180)),10)&lt;&gt;"UNRESOLVED",ISERROR(MATCH(UPPER(TRIM(CLEAN(SUBSTITUTE(G180,CHAR(160)," ")))),Start!$H$6:$H$22,0))),"","Date/transition basis missing; ")&amp;IF(AND(LEN(UPPER(TRIM(CLEAN(SUBSTITUTE(H180,CHAR(160)," ")))))&gt;0,LEFT(UPPER(TRIM(H180)),10)&lt;&gt;"UNRESOLVED",ISERROR(MATCH(UPPER(TRIM(CLEAN(SUBSTITUTE(H180,CHAR(160)," ")))),Start!$H$6:$H$22,0))),"","Method/evidence basis missing; ")&amp;IF(AND(LEN(UPPER(TRIM(CLEAN(SUBSTITUTE(I180,CHAR(160)," ")))))&gt;0,LEFT(UPPER(TRIM(I180)),10)&lt;&gt;"UNRESOLVED",ISERROR(MATCH(UPPER(TRIM(CLEAN(SUBSTITUTE(I180,CHAR(160)," ")))),Start!$H$6:$H$22,0))),"","Mapping or justified exclusion missing; ")&amp;IF(AND(LEN(UPPER(TRIM(CLEAN(SUBSTITUTE(J180,CHAR(160)," ")))))&gt;0,LEFT(UPPER(TRIM(J180)),10)&lt;&gt;"UNRESOLVED",ISERROR(MATCH(UPPER(TRIM(CLEAN(SUBSTITUTE(J180,CHAR(160)," ")))),Start!$H$6:$H$22,0))),"","Conclusion/evidence missing; ")&amp;IF(AND(LEN(UPPER(TRIM(CLEAN(SUBSTITUTE(K180,CHAR(160)," ")))))&gt;0,LEFT(UPPER(TRIM(K180)),10)&lt;&gt;"UNRESOLVED",ISERROR(MATCH(UPPER(TRIM(CLEAN(SUBSTITUTE(K180,CHAR(160)," ")))),Start!$H$6:$H$22,0))),"","Reviewer/date missing; ")&amp;"")),"Invalid status; use a listed value")</f>
        <v>Applicability unresolved; assign an owner and next action</v>
      </c>
    </row>
    <row r="181" ht="70" customHeight="1">
      <c r="A181" s="56" t="str">
        <v>PSC-1200.19(a)</v>
      </c>
      <c r="B181" s="56" t="str">
        <v>PSC</v>
      </c>
      <c r="C181" s="61" t="str">
        <v>P01 | 1200.19(a)</v>
      </c>
      <c r="D181" s="61"/>
      <c r="E181" s="61" t="str">
        <v>Unresolved</v>
      </c>
      <c r="F181" s="61"/>
      <c r="G181" s="61" t="inlineStr">
        <is>
          <t xml:space="preserve">General 180 day transition; verify exact provision and Q01/Q10</t>
        </is>
      </c>
      <c r="H181" s="61" t="inlineStr">
        <is>
          <t xml:space="preserve">Candidate duty; applicability unresolved. Obtain exact required method and evidence from the controlling text. Context and definition rows explain control requirements.</t>
        </is>
      </c>
      <c r="I181" s="61" t="str">
        <v>P12</v>
      </c>
      <c r="J181" s="61"/>
      <c r="K181" s="61"/>
      <c r="L181" s="61" t="str">
        <v>Confirm entity/system coverage, obtain the current controlling instrument and map every applicable part before conclusions.</v>
      </c>
      <c r="M181" s="63" t="str">
        <f>IF(OR(EXACT(E181,"Unresolved"),EXACT(E181,"Applicable"),EXACT(E181,"Excluded with basis"),EXACT(E181,"Context only")),IF(E181="Unresolved","Applicability unresolved; assign an owner and next action",IF(LEN(IF(AND(LEN(UPPER(TRIM(CLEAN(SUBSTITUTE(C181,CHAR(160)," ")))))&gt;0,LEFT(UPPER(TRIM(C181)),10)&lt;&gt;"UNRESOLVED",ISERROR(MATCH(UPPER(TRIM(CLEAN(SUBSTITUTE(C181,CHAR(160)," ")))),Start!$H$6:$H$22,0))),"","Exact clause/version missing; ")&amp;IF(AND(LEN(UPPER(TRIM(CLEAN(SUBSTITUTE(D181,CHAR(160)," ")))))&gt;0,LEFT(UPPER(TRIM(D181)),10)&lt;&gt;"UNRESOLVED",ISERROR(MATCH(UPPER(TRIM(CLEAN(SUBSTITUTE(D181,CHAR(160)," ")))),Start!$H$6:$H$22,0))),"","Entity/system/period missing; ")&amp;IF(AND(LEN(UPPER(TRIM(CLEAN(SUBSTITUTE(F181,CHAR(160)," ")))))&gt;0,LEFT(UPPER(TRIM(F181)),10)&lt;&gt;"UNRESOLVED",ISERROR(MATCH(UPPER(TRIM(CLEAN(SUBSTITUTE(F181,CHAR(160)," ")))),Start!$H$6:$H$22,0))),"","Decision evidence/basis missing; ")&amp;IF(AND(LEN(UPPER(TRIM(CLEAN(SUBSTITUTE(G181,CHAR(160)," ")))))&gt;0,LEFT(UPPER(TRIM(G181)),10)&lt;&gt;"UNRESOLVED",ISERROR(MATCH(UPPER(TRIM(CLEAN(SUBSTITUTE(G181,CHAR(160)," ")))),Start!$H$6:$H$22,0))),"","Date/transition basis missing; ")&amp;IF(AND(LEN(UPPER(TRIM(CLEAN(SUBSTITUTE(H181,CHAR(160)," ")))))&gt;0,LEFT(UPPER(TRIM(H181)),10)&lt;&gt;"UNRESOLVED",ISERROR(MATCH(UPPER(TRIM(CLEAN(SUBSTITUTE(H181,CHAR(160)," ")))),Start!$H$6:$H$22,0))),"","Method/evidence basis missing; ")&amp;IF(AND(LEN(UPPER(TRIM(CLEAN(SUBSTITUTE(I181,CHAR(160)," ")))))&gt;0,LEFT(UPPER(TRIM(I181)),10)&lt;&gt;"UNRESOLVED",ISERROR(MATCH(UPPER(TRIM(CLEAN(SUBSTITUTE(I181,CHAR(160)," ")))),Start!$H$6:$H$22,0))),"","Mapping or justified exclusion missing; ")&amp;IF(AND(LEN(UPPER(TRIM(CLEAN(SUBSTITUTE(J181,CHAR(160)," ")))))&gt;0,LEFT(UPPER(TRIM(J181)),10)&lt;&gt;"UNRESOLVED",ISERROR(MATCH(UPPER(TRIM(CLEAN(SUBSTITUTE(J181,CHAR(160)," ")))),Start!$H$6:$H$22,0))),"","Conclusion/evidence missing; ")&amp;IF(AND(LEN(UPPER(TRIM(CLEAN(SUBSTITUTE(K181,CHAR(160)," ")))))&gt;0,LEFT(UPPER(TRIM(K181)),10)&lt;&gt;"UNRESOLVED",ISERROR(MATCH(UPPER(TRIM(CLEAN(SUBSTITUTE(K181,CHAR(160)," ")))),Start!$H$6:$H$22,0))),"","Reviewer/date missing; ")&amp;"")=0,"Documentation recorded; review required",IF(AND(LEN(UPPER(TRIM(CLEAN(SUBSTITUTE(C181,CHAR(160)," ")))))&gt;0,LEFT(UPPER(TRIM(C181)),10)&lt;&gt;"UNRESOLVED",ISERROR(MATCH(UPPER(TRIM(CLEAN(SUBSTITUTE(C181,CHAR(160)," ")))),Start!$H$6:$H$22,0))),"","Exact clause/version missing; ")&amp;IF(AND(LEN(UPPER(TRIM(CLEAN(SUBSTITUTE(D181,CHAR(160)," ")))))&gt;0,LEFT(UPPER(TRIM(D181)),10)&lt;&gt;"UNRESOLVED",ISERROR(MATCH(UPPER(TRIM(CLEAN(SUBSTITUTE(D181,CHAR(160)," ")))),Start!$H$6:$H$22,0))),"","Entity/system/period missing; ")&amp;IF(AND(LEN(UPPER(TRIM(CLEAN(SUBSTITUTE(F181,CHAR(160)," ")))))&gt;0,LEFT(UPPER(TRIM(F181)),10)&lt;&gt;"UNRESOLVED",ISERROR(MATCH(UPPER(TRIM(CLEAN(SUBSTITUTE(F181,CHAR(160)," ")))),Start!$H$6:$H$22,0))),"","Decision evidence/basis missing; ")&amp;IF(AND(LEN(UPPER(TRIM(CLEAN(SUBSTITUTE(G181,CHAR(160)," ")))))&gt;0,LEFT(UPPER(TRIM(G181)),10)&lt;&gt;"UNRESOLVED",ISERROR(MATCH(UPPER(TRIM(CLEAN(SUBSTITUTE(G181,CHAR(160)," ")))),Start!$H$6:$H$22,0))),"","Date/transition basis missing; ")&amp;IF(AND(LEN(UPPER(TRIM(CLEAN(SUBSTITUTE(H181,CHAR(160)," ")))))&gt;0,LEFT(UPPER(TRIM(H181)),10)&lt;&gt;"UNRESOLVED",ISERROR(MATCH(UPPER(TRIM(CLEAN(SUBSTITUTE(H181,CHAR(160)," ")))),Start!$H$6:$H$22,0))),"","Method/evidence basis missing; ")&amp;IF(AND(LEN(UPPER(TRIM(CLEAN(SUBSTITUTE(I181,CHAR(160)," ")))))&gt;0,LEFT(UPPER(TRIM(I181)),10)&lt;&gt;"UNRESOLVED",ISERROR(MATCH(UPPER(TRIM(CLEAN(SUBSTITUTE(I181,CHAR(160)," ")))),Start!$H$6:$H$22,0))),"","Mapping or justified exclusion missing; ")&amp;IF(AND(LEN(UPPER(TRIM(CLEAN(SUBSTITUTE(J181,CHAR(160)," ")))))&gt;0,LEFT(UPPER(TRIM(J181)),10)&lt;&gt;"UNRESOLVED",ISERROR(MATCH(UPPER(TRIM(CLEAN(SUBSTITUTE(J181,CHAR(160)," ")))),Start!$H$6:$H$22,0))),"","Conclusion/evidence missing; ")&amp;IF(AND(LEN(UPPER(TRIM(CLEAN(SUBSTITUTE(K181,CHAR(160)," ")))))&gt;0,LEFT(UPPER(TRIM(K181)),10)&lt;&gt;"UNRESOLVED",ISERROR(MATCH(UPPER(TRIM(CLEAN(SUBSTITUTE(K181,CHAR(160)," ")))),Start!$H$6:$H$22,0))),"","Reviewer/date missing; ")&amp;"")),"Invalid status; use a listed value")</f>
        <v>Applicability unresolved; assign an owner and next action</v>
      </c>
    </row>
    <row r="182" ht="70" customHeight="1">
      <c r="A182" s="58" t="str">
        <v>PSC-1200.19(b)</v>
      </c>
      <c r="B182" s="58" t="str">
        <v>PSC</v>
      </c>
      <c r="C182" s="61" t="str">
        <v>P01 | 1200.19(b)</v>
      </c>
      <c r="D182" s="61"/>
      <c r="E182" s="61" t="str">
        <v>Unresolved</v>
      </c>
      <c r="F182" s="61"/>
      <c r="G182" s="61" t="inlineStr">
        <is>
          <t xml:space="preserve">General 180 day transition; verify exact provision and Q01/Q10</t>
        </is>
      </c>
      <c r="H182" s="61" t="inlineStr">
        <is>
          <t xml:space="preserve">Candidate duty; applicability unresolved. Obtain exact required method and evidence from the controlling text. Context and definition rows explain control requirements.</t>
        </is>
      </c>
      <c r="I182" s="61" t="str">
        <v>P12</v>
      </c>
      <c r="J182" s="61"/>
      <c r="K182" s="61"/>
      <c r="L182" s="61" t="str">
        <v>Confirm entity/system coverage, obtain the current controlling instrument and map every applicable part before conclusions.</v>
      </c>
      <c r="M182" s="63" t="str">
        <f>IF(OR(EXACT(E182,"Unresolved"),EXACT(E182,"Applicable"),EXACT(E182,"Excluded with basis"),EXACT(E182,"Context only")),IF(E182="Unresolved","Applicability unresolved; assign an owner and next action",IF(LEN(IF(AND(LEN(UPPER(TRIM(CLEAN(SUBSTITUTE(C182,CHAR(160)," ")))))&gt;0,LEFT(UPPER(TRIM(C182)),10)&lt;&gt;"UNRESOLVED",ISERROR(MATCH(UPPER(TRIM(CLEAN(SUBSTITUTE(C182,CHAR(160)," ")))),Start!$H$6:$H$22,0))),"","Exact clause/version missing; ")&amp;IF(AND(LEN(UPPER(TRIM(CLEAN(SUBSTITUTE(D182,CHAR(160)," ")))))&gt;0,LEFT(UPPER(TRIM(D182)),10)&lt;&gt;"UNRESOLVED",ISERROR(MATCH(UPPER(TRIM(CLEAN(SUBSTITUTE(D182,CHAR(160)," ")))),Start!$H$6:$H$22,0))),"","Entity/system/period missing; ")&amp;IF(AND(LEN(UPPER(TRIM(CLEAN(SUBSTITUTE(F182,CHAR(160)," ")))))&gt;0,LEFT(UPPER(TRIM(F182)),10)&lt;&gt;"UNRESOLVED",ISERROR(MATCH(UPPER(TRIM(CLEAN(SUBSTITUTE(F182,CHAR(160)," ")))),Start!$H$6:$H$22,0))),"","Decision evidence/basis missing; ")&amp;IF(AND(LEN(UPPER(TRIM(CLEAN(SUBSTITUTE(G182,CHAR(160)," ")))))&gt;0,LEFT(UPPER(TRIM(G182)),10)&lt;&gt;"UNRESOLVED",ISERROR(MATCH(UPPER(TRIM(CLEAN(SUBSTITUTE(G182,CHAR(160)," ")))),Start!$H$6:$H$22,0))),"","Date/transition basis missing; ")&amp;IF(AND(LEN(UPPER(TRIM(CLEAN(SUBSTITUTE(H182,CHAR(160)," ")))))&gt;0,LEFT(UPPER(TRIM(H182)),10)&lt;&gt;"UNRESOLVED",ISERROR(MATCH(UPPER(TRIM(CLEAN(SUBSTITUTE(H182,CHAR(160)," ")))),Start!$H$6:$H$22,0))),"","Method/evidence basis missing; ")&amp;IF(AND(LEN(UPPER(TRIM(CLEAN(SUBSTITUTE(I182,CHAR(160)," ")))))&gt;0,LEFT(UPPER(TRIM(I182)),10)&lt;&gt;"UNRESOLVED",ISERROR(MATCH(UPPER(TRIM(CLEAN(SUBSTITUTE(I182,CHAR(160)," ")))),Start!$H$6:$H$22,0))),"","Mapping or justified exclusion missing; ")&amp;IF(AND(LEN(UPPER(TRIM(CLEAN(SUBSTITUTE(J182,CHAR(160)," ")))))&gt;0,LEFT(UPPER(TRIM(J182)),10)&lt;&gt;"UNRESOLVED",ISERROR(MATCH(UPPER(TRIM(CLEAN(SUBSTITUTE(J182,CHAR(160)," ")))),Start!$H$6:$H$22,0))),"","Conclusion/evidence missing; ")&amp;IF(AND(LEN(UPPER(TRIM(CLEAN(SUBSTITUTE(K182,CHAR(160)," ")))))&gt;0,LEFT(UPPER(TRIM(K182)),10)&lt;&gt;"UNRESOLVED",ISERROR(MATCH(UPPER(TRIM(CLEAN(SUBSTITUTE(K182,CHAR(160)," ")))),Start!$H$6:$H$22,0))),"","Reviewer/date missing; ")&amp;"")=0,"Documentation recorded; review required",IF(AND(LEN(UPPER(TRIM(CLEAN(SUBSTITUTE(C182,CHAR(160)," ")))))&gt;0,LEFT(UPPER(TRIM(C182)),10)&lt;&gt;"UNRESOLVED",ISERROR(MATCH(UPPER(TRIM(CLEAN(SUBSTITUTE(C182,CHAR(160)," ")))),Start!$H$6:$H$22,0))),"","Exact clause/version missing; ")&amp;IF(AND(LEN(UPPER(TRIM(CLEAN(SUBSTITUTE(D182,CHAR(160)," ")))))&gt;0,LEFT(UPPER(TRIM(D182)),10)&lt;&gt;"UNRESOLVED",ISERROR(MATCH(UPPER(TRIM(CLEAN(SUBSTITUTE(D182,CHAR(160)," ")))),Start!$H$6:$H$22,0))),"","Entity/system/period missing; ")&amp;IF(AND(LEN(UPPER(TRIM(CLEAN(SUBSTITUTE(F182,CHAR(160)," ")))))&gt;0,LEFT(UPPER(TRIM(F182)),10)&lt;&gt;"UNRESOLVED",ISERROR(MATCH(UPPER(TRIM(CLEAN(SUBSTITUTE(F182,CHAR(160)," ")))),Start!$H$6:$H$22,0))),"","Decision evidence/basis missing; ")&amp;IF(AND(LEN(UPPER(TRIM(CLEAN(SUBSTITUTE(G182,CHAR(160)," ")))))&gt;0,LEFT(UPPER(TRIM(G182)),10)&lt;&gt;"UNRESOLVED",ISERROR(MATCH(UPPER(TRIM(CLEAN(SUBSTITUTE(G182,CHAR(160)," ")))),Start!$H$6:$H$22,0))),"","Date/transition basis missing; ")&amp;IF(AND(LEN(UPPER(TRIM(CLEAN(SUBSTITUTE(H182,CHAR(160)," ")))))&gt;0,LEFT(UPPER(TRIM(H182)),10)&lt;&gt;"UNRESOLVED",ISERROR(MATCH(UPPER(TRIM(CLEAN(SUBSTITUTE(H182,CHAR(160)," ")))),Start!$H$6:$H$22,0))),"","Method/evidence basis missing; ")&amp;IF(AND(LEN(UPPER(TRIM(CLEAN(SUBSTITUTE(I182,CHAR(160)," ")))))&gt;0,LEFT(UPPER(TRIM(I182)),10)&lt;&gt;"UNRESOLVED",ISERROR(MATCH(UPPER(TRIM(CLEAN(SUBSTITUTE(I182,CHAR(160)," ")))),Start!$H$6:$H$22,0))),"","Mapping or justified exclusion missing; ")&amp;IF(AND(LEN(UPPER(TRIM(CLEAN(SUBSTITUTE(J182,CHAR(160)," ")))))&gt;0,LEFT(UPPER(TRIM(J182)),10)&lt;&gt;"UNRESOLVED",ISERROR(MATCH(UPPER(TRIM(CLEAN(SUBSTITUTE(J182,CHAR(160)," ")))),Start!$H$6:$H$22,0))),"","Conclusion/evidence missing; ")&amp;IF(AND(LEN(UPPER(TRIM(CLEAN(SUBSTITUTE(K182,CHAR(160)," ")))))&gt;0,LEFT(UPPER(TRIM(K182)),10)&lt;&gt;"UNRESOLVED",ISERROR(MATCH(UPPER(TRIM(CLEAN(SUBSTITUTE(K182,CHAR(160)," ")))),Start!$H$6:$H$22,0))),"","Reviewer/date missing; ")&amp;"")),"Invalid status; use a listed value")</f>
        <v>Applicability unresolved; assign an owner and next action</v>
      </c>
    </row>
    <row r="183" ht="70" customHeight="1">
      <c r="A183" s="56" t="str">
        <v>PSC-1200.19(c)</v>
      </c>
      <c r="B183" s="56" t="str">
        <v>PSC</v>
      </c>
      <c r="C183" s="61" t="str">
        <v>P01 | 1200.19(c)</v>
      </c>
      <c r="D183" s="61"/>
      <c r="E183" s="61" t="str">
        <v>Unresolved</v>
      </c>
      <c r="F183" s="61"/>
      <c r="G183" s="61" t="inlineStr">
        <is>
          <t xml:space="preserve">General 180 day transition; verify exact provision and Q01/Q10</t>
        </is>
      </c>
      <c r="H183" s="61" t="inlineStr">
        <is>
          <t xml:space="preserve">Candidate duty; applicability unresolved. Obtain exact required method and evidence from the controlling text. Context and definition rows explain control requirements.</t>
        </is>
      </c>
      <c r="I183" s="61" t="str">
        <v>P12</v>
      </c>
      <c r="J183" s="61"/>
      <c r="K183" s="61"/>
      <c r="L183" s="61" t="str">
        <v>Confirm entity/system coverage, obtain the current controlling instrument and map every applicable part before conclusions.</v>
      </c>
      <c r="M183" s="63" t="str">
        <f>IF(OR(EXACT(E183,"Unresolved"),EXACT(E183,"Applicable"),EXACT(E183,"Excluded with basis"),EXACT(E183,"Context only")),IF(E183="Unresolved","Applicability unresolved; assign an owner and next action",IF(LEN(IF(AND(LEN(UPPER(TRIM(CLEAN(SUBSTITUTE(C183,CHAR(160)," ")))))&gt;0,LEFT(UPPER(TRIM(C183)),10)&lt;&gt;"UNRESOLVED",ISERROR(MATCH(UPPER(TRIM(CLEAN(SUBSTITUTE(C183,CHAR(160)," ")))),Start!$H$6:$H$22,0))),"","Exact clause/version missing; ")&amp;IF(AND(LEN(UPPER(TRIM(CLEAN(SUBSTITUTE(D183,CHAR(160)," ")))))&gt;0,LEFT(UPPER(TRIM(D183)),10)&lt;&gt;"UNRESOLVED",ISERROR(MATCH(UPPER(TRIM(CLEAN(SUBSTITUTE(D183,CHAR(160)," ")))),Start!$H$6:$H$22,0))),"","Entity/system/period missing; ")&amp;IF(AND(LEN(UPPER(TRIM(CLEAN(SUBSTITUTE(F183,CHAR(160)," ")))))&gt;0,LEFT(UPPER(TRIM(F183)),10)&lt;&gt;"UNRESOLVED",ISERROR(MATCH(UPPER(TRIM(CLEAN(SUBSTITUTE(F183,CHAR(160)," ")))),Start!$H$6:$H$22,0))),"","Decision evidence/basis missing; ")&amp;IF(AND(LEN(UPPER(TRIM(CLEAN(SUBSTITUTE(G183,CHAR(160)," ")))))&gt;0,LEFT(UPPER(TRIM(G183)),10)&lt;&gt;"UNRESOLVED",ISERROR(MATCH(UPPER(TRIM(CLEAN(SUBSTITUTE(G183,CHAR(160)," ")))),Start!$H$6:$H$22,0))),"","Date/transition basis missing; ")&amp;IF(AND(LEN(UPPER(TRIM(CLEAN(SUBSTITUTE(H183,CHAR(160)," ")))))&gt;0,LEFT(UPPER(TRIM(H183)),10)&lt;&gt;"UNRESOLVED",ISERROR(MATCH(UPPER(TRIM(CLEAN(SUBSTITUTE(H183,CHAR(160)," ")))),Start!$H$6:$H$22,0))),"","Method/evidence basis missing; ")&amp;IF(AND(LEN(UPPER(TRIM(CLEAN(SUBSTITUTE(I183,CHAR(160)," ")))))&gt;0,LEFT(UPPER(TRIM(I183)),10)&lt;&gt;"UNRESOLVED",ISERROR(MATCH(UPPER(TRIM(CLEAN(SUBSTITUTE(I183,CHAR(160)," ")))),Start!$H$6:$H$22,0))),"","Mapping or justified exclusion missing; ")&amp;IF(AND(LEN(UPPER(TRIM(CLEAN(SUBSTITUTE(J183,CHAR(160)," ")))))&gt;0,LEFT(UPPER(TRIM(J183)),10)&lt;&gt;"UNRESOLVED",ISERROR(MATCH(UPPER(TRIM(CLEAN(SUBSTITUTE(J183,CHAR(160)," ")))),Start!$H$6:$H$22,0))),"","Conclusion/evidence missing; ")&amp;IF(AND(LEN(UPPER(TRIM(CLEAN(SUBSTITUTE(K183,CHAR(160)," ")))))&gt;0,LEFT(UPPER(TRIM(K183)),10)&lt;&gt;"UNRESOLVED",ISERROR(MATCH(UPPER(TRIM(CLEAN(SUBSTITUTE(K183,CHAR(160)," ")))),Start!$H$6:$H$22,0))),"","Reviewer/date missing; ")&amp;"")=0,"Documentation recorded; review required",IF(AND(LEN(UPPER(TRIM(CLEAN(SUBSTITUTE(C183,CHAR(160)," ")))))&gt;0,LEFT(UPPER(TRIM(C183)),10)&lt;&gt;"UNRESOLVED",ISERROR(MATCH(UPPER(TRIM(CLEAN(SUBSTITUTE(C183,CHAR(160)," ")))),Start!$H$6:$H$22,0))),"","Exact clause/version missing; ")&amp;IF(AND(LEN(UPPER(TRIM(CLEAN(SUBSTITUTE(D183,CHAR(160)," ")))))&gt;0,LEFT(UPPER(TRIM(D183)),10)&lt;&gt;"UNRESOLVED",ISERROR(MATCH(UPPER(TRIM(CLEAN(SUBSTITUTE(D183,CHAR(160)," ")))),Start!$H$6:$H$22,0))),"","Entity/system/period missing; ")&amp;IF(AND(LEN(UPPER(TRIM(CLEAN(SUBSTITUTE(F183,CHAR(160)," ")))))&gt;0,LEFT(UPPER(TRIM(F183)),10)&lt;&gt;"UNRESOLVED",ISERROR(MATCH(UPPER(TRIM(CLEAN(SUBSTITUTE(F183,CHAR(160)," ")))),Start!$H$6:$H$22,0))),"","Decision evidence/basis missing; ")&amp;IF(AND(LEN(UPPER(TRIM(CLEAN(SUBSTITUTE(G183,CHAR(160)," ")))))&gt;0,LEFT(UPPER(TRIM(G183)),10)&lt;&gt;"UNRESOLVED",ISERROR(MATCH(UPPER(TRIM(CLEAN(SUBSTITUTE(G183,CHAR(160)," ")))),Start!$H$6:$H$22,0))),"","Date/transition basis missing; ")&amp;IF(AND(LEN(UPPER(TRIM(CLEAN(SUBSTITUTE(H183,CHAR(160)," ")))))&gt;0,LEFT(UPPER(TRIM(H183)),10)&lt;&gt;"UNRESOLVED",ISERROR(MATCH(UPPER(TRIM(CLEAN(SUBSTITUTE(H183,CHAR(160)," ")))),Start!$H$6:$H$22,0))),"","Method/evidence basis missing; ")&amp;IF(AND(LEN(UPPER(TRIM(CLEAN(SUBSTITUTE(I183,CHAR(160)," ")))))&gt;0,LEFT(UPPER(TRIM(I183)),10)&lt;&gt;"UNRESOLVED",ISERROR(MATCH(UPPER(TRIM(CLEAN(SUBSTITUTE(I183,CHAR(160)," ")))),Start!$H$6:$H$22,0))),"","Mapping or justified exclusion missing; ")&amp;IF(AND(LEN(UPPER(TRIM(CLEAN(SUBSTITUTE(J183,CHAR(160)," ")))))&gt;0,LEFT(UPPER(TRIM(J183)),10)&lt;&gt;"UNRESOLVED",ISERROR(MATCH(UPPER(TRIM(CLEAN(SUBSTITUTE(J183,CHAR(160)," ")))),Start!$H$6:$H$22,0))),"","Conclusion/evidence missing; ")&amp;IF(AND(LEN(UPPER(TRIM(CLEAN(SUBSTITUTE(K183,CHAR(160)," ")))))&gt;0,LEFT(UPPER(TRIM(K183)),10)&lt;&gt;"UNRESOLVED",ISERROR(MATCH(UPPER(TRIM(CLEAN(SUBSTITUTE(K183,CHAR(160)," ")))),Start!$H$6:$H$22,0))),"","Reviewer/date missing; ")&amp;"")),"Invalid status; use a listed value")</f>
        <v>Applicability unresolved; assign an owner and next action</v>
      </c>
    </row>
    <row r="184" ht="70" customHeight="1">
      <c r="A184" s="58" t="str">
        <v>PSC-1200.19(d)</v>
      </c>
      <c r="B184" s="58" t="str">
        <v>PSC</v>
      </c>
      <c r="C184" s="61" t="str">
        <v>P01 | 1200.19(d)</v>
      </c>
      <c r="D184" s="61"/>
      <c r="E184" s="61" t="str">
        <v>Unresolved</v>
      </c>
      <c r="F184" s="61"/>
      <c r="G184" s="61" t="inlineStr">
        <is>
          <t xml:space="preserve">General 180 day transition; verify exact provision and Q01/Q10</t>
        </is>
      </c>
      <c r="H184" s="61" t="inlineStr">
        <is>
          <t xml:space="preserve">Candidate duty; applicability unresolved. Obtain exact required method and evidence from the controlling text. Context and definition rows explain control requirements.</t>
        </is>
      </c>
      <c r="I184" s="61" t="str">
        <v>P12</v>
      </c>
      <c r="J184" s="61"/>
      <c r="K184" s="61"/>
      <c r="L184" s="61" t="str">
        <v>Confirm entity/system coverage, obtain the current controlling instrument and map every applicable part before conclusions.</v>
      </c>
      <c r="M184" s="63" t="str">
        <f>IF(OR(EXACT(E184,"Unresolved"),EXACT(E184,"Applicable"),EXACT(E184,"Excluded with basis"),EXACT(E184,"Context only")),IF(E184="Unresolved","Applicability unresolved; assign an owner and next action",IF(LEN(IF(AND(LEN(UPPER(TRIM(CLEAN(SUBSTITUTE(C184,CHAR(160)," ")))))&gt;0,LEFT(UPPER(TRIM(C184)),10)&lt;&gt;"UNRESOLVED",ISERROR(MATCH(UPPER(TRIM(CLEAN(SUBSTITUTE(C184,CHAR(160)," ")))),Start!$H$6:$H$22,0))),"","Exact clause/version missing; ")&amp;IF(AND(LEN(UPPER(TRIM(CLEAN(SUBSTITUTE(D184,CHAR(160)," ")))))&gt;0,LEFT(UPPER(TRIM(D184)),10)&lt;&gt;"UNRESOLVED",ISERROR(MATCH(UPPER(TRIM(CLEAN(SUBSTITUTE(D184,CHAR(160)," ")))),Start!$H$6:$H$22,0))),"","Entity/system/period missing; ")&amp;IF(AND(LEN(UPPER(TRIM(CLEAN(SUBSTITUTE(F184,CHAR(160)," ")))))&gt;0,LEFT(UPPER(TRIM(F184)),10)&lt;&gt;"UNRESOLVED",ISERROR(MATCH(UPPER(TRIM(CLEAN(SUBSTITUTE(F184,CHAR(160)," ")))),Start!$H$6:$H$22,0))),"","Decision evidence/basis missing; ")&amp;IF(AND(LEN(UPPER(TRIM(CLEAN(SUBSTITUTE(G184,CHAR(160)," ")))))&gt;0,LEFT(UPPER(TRIM(G184)),10)&lt;&gt;"UNRESOLVED",ISERROR(MATCH(UPPER(TRIM(CLEAN(SUBSTITUTE(G184,CHAR(160)," ")))),Start!$H$6:$H$22,0))),"","Date/transition basis missing; ")&amp;IF(AND(LEN(UPPER(TRIM(CLEAN(SUBSTITUTE(H184,CHAR(160)," ")))))&gt;0,LEFT(UPPER(TRIM(H184)),10)&lt;&gt;"UNRESOLVED",ISERROR(MATCH(UPPER(TRIM(CLEAN(SUBSTITUTE(H184,CHAR(160)," ")))),Start!$H$6:$H$22,0))),"","Method/evidence basis missing; ")&amp;IF(AND(LEN(UPPER(TRIM(CLEAN(SUBSTITUTE(I184,CHAR(160)," ")))))&gt;0,LEFT(UPPER(TRIM(I184)),10)&lt;&gt;"UNRESOLVED",ISERROR(MATCH(UPPER(TRIM(CLEAN(SUBSTITUTE(I184,CHAR(160)," ")))),Start!$H$6:$H$22,0))),"","Mapping or justified exclusion missing; ")&amp;IF(AND(LEN(UPPER(TRIM(CLEAN(SUBSTITUTE(J184,CHAR(160)," ")))))&gt;0,LEFT(UPPER(TRIM(J184)),10)&lt;&gt;"UNRESOLVED",ISERROR(MATCH(UPPER(TRIM(CLEAN(SUBSTITUTE(J184,CHAR(160)," ")))),Start!$H$6:$H$22,0))),"","Conclusion/evidence missing; ")&amp;IF(AND(LEN(UPPER(TRIM(CLEAN(SUBSTITUTE(K184,CHAR(160)," ")))))&gt;0,LEFT(UPPER(TRIM(K184)),10)&lt;&gt;"UNRESOLVED",ISERROR(MATCH(UPPER(TRIM(CLEAN(SUBSTITUTE(K184,CHAR(160)," ")))),Start!$H$6:$H$22,0))),"","Reviewer/date missing; ")&amp;"")=0,"Documentation recorded; review required",IF(AND(LEN(UPPER(TRIM(CLEAN(SUBSTITUTE(C184,CHAR(160)," ")))))&gt;0,LEFT(UPPER(TRIM(C184)),10)&lt;&gt;"UNRESOLVED",ISERROR(MATCH(UPPER(TRIM(CLEAN(SUBSTITUTE(C184,CHAR(160)," ")))),Start!$H$6:$H$22,0))),"","Exact clause/version missing; ")&amp;IF(AND(LEN(UPPER(TRIM(CLEAN(SUBSTITUTE(D184,CHAR(160)," ")))))&gt;0,LEFT(UPPER(TRIM(D184)),10)&lt;&gt;"UNRESOLVED",ISERROR(MATCH(UPPER(TRIM(CLEAN(SUBSTITUTE(D184,CHAR(160)," ")))),Start!$H$6:$H$22,0))),"","Entity/system/period missing; ")&amp;IF(AND(LEN(UPPER(TRIM(CLEAN(SUBSTITUTE(F184,CHAR(160)," ")))))&gt;0,LEFT(UPPER(TRIM(F184)),10)&lt;&gt;"UNRESOLVED",ISERROR(MATCH(UPPER(TRIM(CLEAN(SUBSTITUTE(F184,CHAR(160)," ")))),Start!$H$6:$H$22,0))),"","Decision evidence/basis missing; ")&amp;IF(AND(LEN(UPPER(TRIM(CLEAN(SUBSTITUTE(G184,CHAR(160)," ")))))&gt;0,LEFT(UPPER(TRIM(G184)),10)&lt;&gt;"UNRESOLVED",ISERROR(MATCH(UPPER(TRIM(CLEAN(SUBSTITUTE(G184,CHAR(160)," ")))),Start!$H$6:$H$22,0))),"","Date/transition basis missing; ")&amp;IF(AND(LEN(UPPER(TRIM(CLEAN(SUBSTITUTE(H184,CHAR(160)," ")))))&gt;0,LEFT(UPPER(TRIM(H184)),10)&lt;&gt;"UNRESOLVED",ISERROR(MATCH(UPPER(TRIM(CLEAN(SUBSTITUTE(H184,CHAR(160)," ")))),Start!$H$6:$H$22,0))),"","Method/evidence basis missing; ")&amp;IF(AND(LEN(UPPER(TRIM(CLEAN(SUBSTITUTE(I184,CHAR(160)," ")))))&gt;0,LEFT(UPPER(TRIM(I184)),10)&lt;&gt;"UNRESOLVED",ISERROR(MATCH(UPPER(TRIM(CLEAN(SUBSTITUTE(I184,CHAR(160)," ")))),Start!$H$6:$H$22,0))),"","Mapping or justified exclusion missing; ")&amp;IF(AND(LEN(UPPER(TRIM(CLEAN(SUBSTITUTE(J184,CHAR(160)," ")))))&gt;0,LEFT(UPPER(TRIM(J184)),10)&lt;&gt;"UNRESOLVED",ISERROR(MATCH(UPPER(TRIM(CLEAN(SUBSTITUTE(J184,CHAR(160)," ")))),Start!$H$6:$H$22,0))),"","Conclusion/evidence missing; ")&amp;IF(AND(LEN(UPPER(TRIM(CLEAN(SUBSTITUTE(K184,CHAR(160)," ")))))&gt;0,LEFT(UPPER(TRIM(K184)),10)&lt;&gt;"UNRESOLVED",ISERROR(MATCH(UPPER(TRIM(CLEAN(SUBSTITUTE(K184,CHAR(160)," ")))),Start!$H$6:$H$22,0))),"","Reviewer/date missing; ")&amp;"")),"Invalid status; use a listed value")</f>
        <v>Applicability unresolved; assign an owner and next action</v>
      </c>
    </row>
    <row r="185" ht="70" customHeight="1">
      <c r="A185" s="56" t="str">
        <v>PSC-1200.20(a)</v>
      </c>
      <c r="B185" s="56" t="str">
        <v>PSC</v>
      </c>
      <c r="C185" s="61" t="str">
        <v>P01 | 1200.20(a)</v>
      </c>
      <c r="D185" s="61"/>
      <c r="E185" s="61" t="str">
        <v>Unresolved</v>
      </c>
      <c r="F185" s="61"/>
      <c r="G185" s="61" t="inlineStr">
        <is>
          <t xml:space="preserve">General 180 day transition; verify exact provision and Q01/Q10</t>
        </is>
      </c>
      <c r="H185" s="61" t="inlineStr">
        <is>
          <t xml:space="preserve">Candidate duty; applicability unresolved. Obtain exact required method and evidence from the controlling text. Context and definition rows explain control requirements.</t>
        </is>
      </c>
      <c r="I185" s="61" t="str">
        <v>P12</v>
      </c>
      <c r="J185" s="61"/>
      <c r="K185" s="61"/>
      <c r="L185" s="61" t="str">
        <v>Confirm entity/system coverage, obtain the current controlling instrument and map every applicable part before conclusions.</v>
      </c>
      <c r="M185" s="63" t="str">
        <f>IF(OR(EXACT(E185,"Unresolved"),EXACT(E185,"Applicable"),EXACT(E185,"Excluded with basis"),EXACT(E185,"Context only")),IF(E185="Unresolved","Applicability unresolved; assign an owner and next action",IF(LEN(IF(AND(LEN(UPPER(TRIM(CLEAN(SUBSTITUTE(C185,CHAR(160)," ")))))&gt;0,LEFT(UPPER(TRIM(C185)),10)&lt;&gt;"UNRESOLVED",ISERROR(MATCH(UPPER(TRIM(CLEAN(SUBSTITUTE(C185,CHAR(160)," ")))),Start!$H$6:$H$22,0))),"","Exact clause/version missing; ")&amp;IF(AND(LEN(UPPER(TRIM(CLEAN(SUBSTITUTE(D185,CHAR(160)," ")))))&gt;0,LEFT(UPPER(TRIM(D185)),10)&lt;&gt;"UNRESOLVED",ISERROR(MATCH(UPPER(TRIM(CLEAN(SUBSTITUTE(D185,CHAR(160)," ")))),Start!$H$6:$H$22,0))),"","Entity/system/period missing; ")&amp;IF(AND(LEN(UPPER(TRIM(CLEAN(SUBSTITUTE(F185,CHAR(160)," ")))))&gt;0,LEFT(UPPER(TRIM(F185)),10)&lt;&gt;"UNRESOLVED",ISERROR(MATCH(UPPER(TRIM(CLEAN(SUBSTITUTE(F185,CHAR(160)," ")))),Start!$H$6:$H$22,0))),"","Decision evidence/basis missing; ")&amp;IF(AND(LEN(UPPER(TRIM(CLEAN(SUBSTITUTE(G185,CHAR(160)," ")))))&gt;0,LEFT(UPPER(TRIM(G185)),10)&lt;&gt;"UNRESOLVED",ISERROR(MATCH(UPPER(TRIM(CLEAN(SUBSTITUTE(G185,CHAR(160)," ")))),Start!$H$6:$H$22,0))),"","Date/transition basis missing; ")&amp;IF(AND(LEN(UPPER(TRIM(CLEAN(SUBSTITUTE(H185,CHAR(160)," ")))))&gt;0,LEFT(UPPER(TRIM(H185)),10)&lt;&gt;"UNRESOLVED",ISERROR(MATCH(UPPER(TRIM(CLEAN(SUBSTITUTE(H185,CHAR(160)," ")))),Start!$H$6:$H$22,0))),"","Method/evidence basis missing; ")&amp;IF(AND(LEN(UPPER(TRIM(CLEAN(SUBSTITUTE(I185,CHAR(160)," ")))))&gt;0,LEFT(UPPER(TRIM(I185)),10)&lt;&gt;"UNRESOLVED",ISERROR(MATCH(UPPER(TRIM(CLEAN(SUBSTITUTE(I185,CHAR(160)," ")))),Start!$H$6:$H$22,0))),"","Mapping or justified exclusion missing; ")&amp;IF(AND(LEN(UPPER(TRIM(CLEAN(SUBSTITUTE(J185,CHAR(160)," ")))))&gt;0,LEFT(UPPER(TRIM(J185)),10)&lt;&gt;"UNRESOLVED",ISERROR(MATCH(UPPER(TRIM(CLEAN(SUBSTITUTE(J185,CHAR(160)," ")))),Start!$H$6:$H$22,0))),"","Conclusion/evidence missing; ")&amp;IF(AND(LEN(UPPER(TRIM(CLEAN(SUBSTITUTE(K185,CHAR(160)," ")))))&gt;0,LEFT(UPPER(TRIM(K185)),10)&lt;&gt;"UNRESOLVED",ISERROR(MATCH(UPPER(TRIM(CLEAN(SUBSTITUTE(K185,CHAR(160)," ")))),Start!$H$6:$H$22,0))),"","Reviewer/date missing; ")&amp;"")=0,"Documentation recorded; review required",IF(AND(LEN(UPPER(TRIM(CLEAN(SUBSTITUTE(C185,CHAR(160)," ")))))&gt;0,LEFT(UPPER(TRIM(C185)),10)&lt;&gt;"UNRESOLVED",ISERROR(MATCH(UPPER(TRIM(CLEAN(SUBSTITUTE(C185,CHAR(160)," ")))),Start!$H$6:$H$22,0))),"","Exact clause/version missing; ")&amp;IF(AND(LEN(UPPER(TRIM(CLEAN(SUBSTITUTE(D185,CHAR(160)," ")))))&gt;0,LEFT(UPPER(TRIM(D185)),10)&lt;&gt;"UNRESOLVED",ISERROR(MATCH(UPPER(TRIM(CLEAN(SUBSTITUTE(D185,CHAR(160)," ")))),Start!$H$6:$H$22,0))),"","Entity/system/period missing; ")&amp;IF(AND(LEN(UPPER(TRIM(CLEAN(SUBSTITUTE(F185,CHAR(160)," ")))))&gt;0,LEFT(UPPER(TRIM(F185)),10)&lt;&gt;"UNRESOLVED",ISERROR(MATCH(UPPER(TRIM(CLEAN(SUBSTITUTE(F185,CHAR(160)," ")))),Start!$H$6:$H$22,0))),"","Decision evidence/basis missing; ")&amp;IF(AND(LEN(UPPER(TRIM(CLEAN(SUBSTITUTE(G185,CHAR(160)," ")))))&gt;0,LEFT(UPPER(TRIM(G185)),10)&lt;&gt;"UNRESOLVED",ISERROR(MATCH(UPPER(TRIM(CLEAN(SUBSTITUTE(G185,CHAR(160)," ")))),Start!$H$6:$H$22,0))),"","Date/transition basis missing; ")&amp;IF(AND(LEN(UPPER(TRIM(CLEAN(SUBSTITUTE(H185,CHAR(160)," ")))))&gt;0,LEFT(UPPER(TRIM(H185)),10)&lt;&gt;"UNRESOLVED",ISERROR(MATCH(UPPER(TRIM(CLEAN(SUBSTITUTE(H185,CHAR(160)," ")))),Start!$H$6:$H$22,0))),"","Method/evidence basis missing; ")&amp;IF(AND(LEN(UPPER(TRIM(CLEAN(SUBSTITUTE(I185,CHAR(160)," ")))))&gt;0,LEFT(UPPER(TRIM(I185)),10)&lt;&gt;"UNRESOLVED",ISERROR(MATCH(UPPER(TRIM(CLEAN(SUBSTITUTE(I185,CHAR(160)," ")))),Start!$H$6:$H$22,0))),"","Mapping or justified exclusion missing; ")&amp;IF(AND(LEN(UPPER(TRIM(CLEAN(SUBSTITUTE(J185,CHAR(160)," ")))))&gt;0,LEFT(UPPER(TRIM(J185)),10)&lt;&gt;"UNRESOLVED",ISERROR(MATCH(UPPER(TRIM(CLEAN(SUBSTITUTE(J185,CHAR(160)," ")))),Start!$H$6:$H$22,0))),"","Conclusion/evidence missing; ")&amp;IF(AND(LEN(UPPER(TRIM(CLEAN(SUBSTITUTE(K185,CHAR(160)," ")))))&gt;0,LEFT(UPPER(TRIM(K185)),10)&lt;&gt;"UNRESOLVED",ISERROR(MATCH(UPPER(TRIM(CLEAN(SUBSTITUTE(K185,CHAR(160)," ")))),Start!$H$6:$H$22,0))),"","Reviewer/date missing; ")&amp;"")),"Invalid status; use a listed value")</f>
        <v>Applicability unresolved; assign an owner and next action</v>
      </c>
    </row>
    <row r="186" ht="70" customHeight="1">
      <c r="A186" s="58" t="str">
        <v>PSC-1200.20(a)(1)</v>
      </c>
      <c r="B186" s="58" t="str">
        <v>PSC</v>
      </c>
      <c r="C186" s="61" t="str">
        <v>P01 | 1200.20(a)(1)</v>
      </c>
      <c r="D186" s="61"/>
      <c r="E186" s="61" t="str">
        <v>Unresolved</v>
      </c>
      <c r="F186" s="61"/>
      <c r="G186" s="61" t="inlineStr">
        <is>
          <t xml:space="preserve">General 180 day transition; verify exact provision and Q01/Q10</t>
        </is>
      </c>
      <c r="H186" s="61" t="inlineStr">
        <is>
          <t xml:space="preserve">Candidate duty; applicability unresolved. Obtain exact required method and evidence from the controlling text. Context and definition rows explain control requirements.</t>
        </is>
      </c>
      <c r="I186" s="61" t="str">
        <v>P12</v>
      </c>
      <c r="J186" s="61"/>
      <c r="K186" s="61"/>
      <c r="L186" s="61" t="str">
        <v>Confirm entity/system coverage, obtain the current controlling instrument and map every applicable part before conclusions.</v>
      </c>
      <c r="M186" s="63" t="str">
        <f>IF(OR(EXACT(E186,"Unresolved"),EXACT(E186,"Applicable"),EXACT(E186,"Excluded with basis"),EXACT(E186,"Context only")),IF(E186="Unresolved","Applicability unresolved; assign an owner and next action",IF(LEN(IF(AND(LEN(UPPER(TRIM(CLEAN(SUBSTITUTE(C186,CHAR(160)," ")))))&gt;0,LEFT(UPPER(TRIM(C186)),10)&lt;&gt;"UNRESOLVED",ISERROR(MATCH(UPPER(TRIM(CLEAN(SUBSTITUTE(C186,CHAR(160)," ")))),Start!$H$6:$H$22,0))),"","Exact clause/version missing; ")&amp;IF(AND(LEN(UPPER(TRIM(CLEAN(SUBSTITUTE(D186,CHAR(160)," ")))))&gt;0,LEFT(UPPER(TRIM(D186)),10)&lt;&gt;"UNRESOLVED",ISERROR(MATCH(UPPER(TRIM(CLEAN(SUBSTITUTE(D186,CHAR(160)," ")))),Start!$H$6:$H$22,0))),"","Entity/system/period missing; ")&amp;IF(AND(LEN(UPPER(TRIM(CLEAN(SUBSTITUTE(F186,CHAR(160)," ")))))&gt;0,LEFT(UPPER(TRIM(F186)),10)&lt;&gt;"UNRESOLVED",ISERROR(MATCH(UPPER(TRIM(CLEAN(SUBSTITUTE(F186,CHAR(160)," ")))),Start!$H$6:$H$22,0))),"","Decision evidence/basis missing; ")&amp;IF(AND(LEN(UPPER(TRIM(CLEAN(SUBSTITUTE(G186,CHAR(160)," ")))))&gt;0,LEFT(UPPER(TRIM(G186)),10)&lt;&gt;"UNRESOLVED",ISERROR(MATCH(UPPER(TRIM(CLEAN(SUBSTITUTE(G186,CHAR(160)," ")))),Start!$H$6:$H$22,0))),"","Date/transition basis missing; ")&amp;IF(AND(LEN(UPPER(TRIM(CLEAN(SUBSTITUTE(H186,CHAR(160)," ")))))&gt;0,LEFT(UPPER(TRIM(H186)),10)&lt;&gt;"UNRESOLVED",ISERROR(MATCH(UPPER(TRIM(CLEAN(SUBSTITUTE(H186,CHAR(160)," ")))),Start!$H$6:$H$22,0))),"","Method/evidence basis missing; ")&amp;IF(AND(LEN(UPPER(TRIM(CLEAN(SUBSTITUTE(I186,CHAR(160)," ")))))&gt;0,LEFT(UPPER(TRIM(I186)),10)&lt;&gt;"UNRESOLVED",ISERROR(MATCH(UPPER(TRIM(CLEAN(SUBSTITUTE(I186,CHAR(160)," ")))),Start!$H$6:$H$22,0))),"","Mapping or justified exclusion missing; ")&amp;IF(AND(LEN(UPPER(TRIM(CLEAN(SUBSTITUTE(J186,CHAR(160)," ")))))&gt;0,LEFT(UPPER(TRIM(J186)),10)&lt;&gt;"UNRESOLVED",ISERROR(MATCH(UPPER(TRIM(CLEAN(SUBSTITUTE(J186,CHAR(160)," ")))),Start!$H$6:$H$22,0))),"","Conclusion/evidence missing; ")&amp;IF(AND(LEN(UPPER(TRIM(CLEAN(SUBSTITUTE(K186,CHAR(160)," ")))))&gt;0,LEFT(UPPER(TRIM(K186)),10)&lt;&gt;"UNRESOLVED",ISERROR(MATCH(UPPER(TRIM(CLEAN(SUBSTITUTE(K186,CHAR(160)," ")))),Start!$H$6:$H$22,0))),"","Reviewer/date missing; ")&amp;"")=0,"Documentation recorded; review required",IF(AND(LEN(UPPER(TRIM(CLEAN(SUBSTITUTE(C186,CHAR(160)," ")))))&gt;0,LEFT(UPPER(TRIM(C186)),10)&lt;&gt;"UNRESOLVED",ISERROR(MATCH(UPPER(TRIM(CLEAN(SUBSTITUTE(C186,CHAR(160)," ")))),Start!$H$6:$H$22,0))),"","Exact clause/version missing; ")&amp;IF(AND(LEN(UPPER(TRIM(CLEAN(SUBSTITUTE(D186,CHAR(160)," ")))))&gt;0,LEFT(UPPER(TRIM(D186)),10)&lt;&gt;"UNRESOLVED",ISERROR(MATCH(UPPER(TRIM(CLEAN(SUBSTITUTE(D186,CHAR(160)," ")))),Start!$H$6:$H$22,0))),"","Entity/system/period missing; ")&amp;IF(AND(LEN(UPPER(TRIM(CLEAN(SUBSTITUTE(F186,CHAR(160)," ")))))&gt;0,LEFT(UPPER(TRIM(F186)),10)&lt;&gt;"UNRESOLVED",ISERROR(MATCH(UPPER(TRIM(CLEAN(SUBSTITUTE(F186,CHAR(160)," ")))),Start!$H$6:$H$22,0))),"","Decision evidence/basis missing; ")&amp;IF(AND(LEN(UPPER(TRIM(CLEAN(SUBSTITUTE(G186,CHAR(160)," ")))))&gt;0,LEFT(UPPER(TRIM(G186)),10)&lt;&gt;"UNRESOLVED",ISERROR(MATCH(UPPER(TRIM(CLEAN(SUBSTITUTE(G186,CHAR(160)," ")))),Start!$H$6:$H$22,0))),"","Date/transition basis missing; ")&amp;IF(AND(LEN(UPPER(TRIM(CLEAN(SUBSTITUTE(H186,CHAR(160)," ")))))&gt;0,LEFT(UPPER(TRIM(H186)),10)&lt;&gt;"UNRESOLVED",ISERROR(MATCH(UPPER(TRIM(CLEAN(SUBSTITUTE(H186,CHAR(160)," ")))),Start!$H$6:$H$22,0))),"","Method/evidence basis missing; ")&amp;IF(AND(LEN(UPPER(TRIM(CLEAN(SUBSTITUTE(I186,CHAR(160)," ")))))&gt;0,LEFT(UPPER(TRIM(I186)),10)&lt;&gt;"UNRESOLVED",ISERROR(MATCH(UPPER(TRIM(CLEAN(SUBSTITUTE(I186,CHAR(160)," ")))),Start!$H$6:$H$22,0))),"","Mapping or justified exclusion missing; ")&amp;IF(AND(LEN(UPPER(TRIM(CLEAN(SUBSTITUTE(J186,CHAR(160)," ")))))&gt;0,LEFT(UPPER(TRIM(J186)),10)&lt;&gt;"UNRESOLVED",ISERROR(MATCH(UPPER(TRIM(CLEAN(SUBSTITUTE(J186,CHAR(160)," ")))),Start!$H$6:$H$22,0))),"","Conclusion/evidence missing; ")&amp;IF(AND(LEN(UPPER(TRIM(CLEAN(SUBSTITUTE(K186,CHAR(160)," ")))))&gt;0,LEFT(UPPER(TRIM(K186)),10)&lt;&gt;"UNRESOLVED",ISERROR(MATCH(UPPER(TRIM(CLEAN(SUBSTITUTE(K186,CHAR(160)," ")))),Start!$H$6:$H$22,0))),"","Reviewer/date missing; ")&amp;"")),"Invalid status; use a listed value")</f>
        <v>Applicability unresolved; assign an owner and next action</v>
      </c>
    </row>
    <row r="187" ht="70" customHeight="1">
      <c r="A187" s="56" t="str">
        <v>PSC-1200.20(a)(2)</v>
      </c>
      <c r="B187" s="56" t="str">
        <v>PSC</v>
      </c>
      <c r="C187" s="61" t="str">
        <v>P01 | 1200.20(a)(2)</v>
      </c>
      <c r="D187" s="61"/>
      <c r="E187" s="61" t="str">
        <v>Unresolved</v>
      </c>
      <c r="F187" s="61"/>
      <c r="G187" s="61" t="inlineStr">
        <is>
          <t xml:space="preserve">General 180 day transition; verify exact provision and Q01/Q10</t>
        </is>
      </c>
      <c r="H187" s="61" t="inlineStr">
        <is>
          <t xml:space="preserve">Candidate duty; applicability unresolved. Obtain exact required method and evidence from the controlling text. Context and definition rows explain control requirements.</t>
        </is>
      </c>
      <c r="I187" s="61" t="str">
        <v>P12</v>
      </c>
      <c r="J187" s="61"/>
      <c r="K187" s="61"/>
      <c r="L187" s="61" t="str">
        <v>Confirm entity/system coverage, obtain the current controlling instrument and map every applicable part before conclusions.</v>
      </c>
      <c r="M187" s="63" t="str">
        <f>IF(OR(EXACT(E187,"Unresolved"),EXACT(E187,"Applicable"),EXACT(E187,"Excluded with basis"),EXACT(E187,"Context only")),IF(E187="Unresolved","Applicability unresolved; assign an owner and next action",IF(LEN(IF(AND(LEN(UPPER(TRIM(CLEAN(SUBSTITUTE(C187,CHAR(160)," ")))))&gt;0,LEFT(UPPER(TRIM(C187)),10)&lt;&gt;"UNRESOLVED",ISERROR(MATCH(UPPER(TRIM(CLEAN(SUBSTITUTE(C187,CHAR(160)," ")))),Start!$H$6:$H$22,0))),"","Exact clause/version missing; ")&amp;IF(AND(LEN(UPPER(TRIM(CLEAN(SUBSTITUTE(D187,CHAR(160)," ")))))&gt;0,LEFT(UPPER(TRIM(D187)),10)&lt;&gt;"UNRESOLVED",ISERROR(MATCH(UPPER(TRIM(CLEAN(SUBSTITUTE(D187,CHAR(160)," ")))),Start!$H$6:$H$22,0))),"","Entity/system/period missing; ")&amp;IF(AND(LEN(UPPER(TRIM(CLEAN(SUBSTITUTE(F187,CHAR(160)," ")))))&gt;0,LEFT(UPPER(TRIM(F187)),10)&lt;&gt;"UNRESOLVED",ISERROR(MATCH(UPPER(TRIM(CLEAN(SUBSTITUTE(F187,CHAR(160)," ")))),Start!$H$6:$H$22,0))),"","Decision evidence/basis missing; ")&amp;IF(AND(LEN(UPPER(TRIM(CLEAN(SUBSTITUTE(G187,CHAR(160)," ")))))&gt;0,LEFT(UPPER(TRIM(G187)),10)&lt;&gt;"UNRESOLVED",ISERROR(MATCH(UPPER(TRIM(CLEAN(SUBSTITUTE(G187,CHAR(160)," ")))),Start!$H$6:$H$22,0))),"","Date/transition basis missing; ")&amp;IF(AND(LEN(UPPER(TRIM(CLEAN(SUBSTITUTE(H187,CHAR(160)," ")))))&gt;0,LEFT(UPPER(TRIM(H187)),10)&lt;&gt;"UNRESOLVED",ISERROR(MATCH(UPPER(TRIM(CLEAN(SUBSTITUTE(H187,CHAR(160)," ")))),Start!$H$6:$H$22,0))),"","Method/evidence basis missing; ")&amp;IF(AND(LEN(UPPER(TRIM(CLEAN(SUBSTITUTE(I187,CHAR(160)," ")))))&gt;0,LEFT(UPPER(TRIM(I187)),10)&lt;&gt;"UNRESOLVED",ISERROR(MATCH(UPPER(TRIM(CLEAN(SUBSTITUTE(I187,CHAR(160)," ")))),Start!$H$6:$H$22,0))),"","Mapping or justified exclusion missing; ")&amp;IF(AND(LEN(UPPER(TRIM(CLEAN(SUBSTITUTE(J187,CHAR(160)," ")))))&gt;0,LEFT(UPPER(TRIM(J187)),10)&lt;&gt;"UNRESOLVED",ISERROR(MATCH(UPPER(TRIM(CLEAN(SUBSTITUTE(J187,CHAR(160)," ")))),Start!$H$6:$H$22,0))),"","Conclusion/evidence missing; ")&amp;IF(AND(LEN(UPPER(TRIM(CLEAN(SUBSTITUTE(K187,CHAR(160)," ")))))&gt;0,LEFT(UPPER(TRIM(K187)),10)&lt;&gt;"UNRESOLVED",ISERROR(MATCH(UPPER(TRIM(CLEAN(SUBSTITUTE(K187,CHAR(160)," ")))),Start!$H$6:$H$22,0))),"","Reviewer/date missing; ")&amp;"")=0,"Documentation recorded; review required",IF(AND(LEN(UPPER(TRIM(CLEAN(SUBSTITUTE(C187,CHAR(160)," ")))))&gt;0,LEFT(UPPER(TRIM(C187)),10)&lt;&gt;"UNRESOLVED",ISERROR(MATCH(UPPER(TRIM(CLEAN(SUBSTITUTE(C187,CHAR(160)," ")))),Start!$H$6:$H$22,0))),"","Exact clause/version missing; ")&amp;IF(AND(LEN(UPPER(TRIM(CLEAN(SUBSTITUTE(D187,CHAR(160)," ")))))&gt;0,LEFT(UPPER(TRIM(D187)),10)&lt;&gt;"UNRESOLVED",ISERROR(MATCH(UPPER(TRIM(CLEAN(SUBSTITUTE(D187,CHAR(160)," ")))),Start!$H$6:$H$22,0))),"","Entity/system/period missing; ")&amp;IF(AND(LEN(UPPER(TRIM(CLEAN(SUBSTITUTE(F187,CHAR(160)," ")))))&gt;0,LEFT(UPPER(TRIM(F187)),10)&lt;&gt;"UNRESOLVED",ISERROR(MATCH(UPPER(TRIM(CLEAN(SUBSTITUTE(F187,CHAR(160)," ")))),Start!$H$6:$H$22,0))),"","Decision evidence/basis missing; ")&amp;IF(AND(LEN(UPPER(TRIM(CLEAN(SUBSTITUTE(G187,CHAR(160)," ")))))&gt;0,LEFT(UPPER(TRIM(G187)),10)&lt;&gt;"UNRESOLVED",ISERROR(MATCH(UPPER(TRIM(CLEAN(SUBSTITUTE(G187,CHAR(160)," ")))),Start!$H$6:$H$22,0))),"","Date/transition basis missing; ")&amp;IF(AND(LEN(UPPER(TRIM(CLEAN(SUBSTITUTE(H187,CHAR(160)," ")))))&gt;0,LEFT(UPPER(TRIM(H187)),10)&lt;&gt;"UNRESOLVED",ISERROR(MATCH(UPPER(TRIM(CLEAN(SUBSTITUTE(H187,CHAR(160)," ")))),Start!$H$6:$H$22,0))),"","Method/evidence basis missing; ")&amp;IF(AND(LEN(UPPER(TRIM(CLEAN(SUBSTITUTE(I187,CHAR(160)," ")))))&gt;0,LEFT(UPPER(TRIM(I187)),10)&lt;&gt;"UNRESOLVED",ISERROR(MATCH(UPPER(TRIM(CLEAN(SUBSTITUTE(I187,CHAR(160)," ")))),Start!$H$6:$H$22,0))),"","Mapping or justified exclusion missing; ")&amp;IF(AND(LEN(UPPER(TRIM(CLEAN(SUBSTITUTE(J187,CHAR(160)," ")))))&gt;0,LEFT(UPPER(TRIM(J187)),10)&lt;&gt;"UNRESOLVED",ISERROR(MATCH(UPPER(TRIM(CLEAN(SUBSTITUTE(J187,CHAR(160)," ")))),Start!$H$6:$H$22,0))),"","Conclusion/evidence missing; ")&amp;IF(AND(LEN(UPPER(TRIM(CLEAN(SUBSTITUTE(K187,CHAR(160)," ")))))&gt;0,LEFT(UPPER(TRIM(K187)),10)&lt;&gt;"UNRESOLVED",ISERROR(MATCH(UPPER(TRIM(CLEAN(SUBSTITUTE(K187,CHAR(160)," ")))),Start!$H$6:$H$22,0))),"","Reviewer/date missing; ")&amp;"")),"Invalid status; use a listed value")</f>
        <v>Applicability unresolved; assign an owner and next action</v>
      </c>
    </row>
    <row r="188" ht="70" customHeight="1">
      <c r="A188" s="58" t="str">
        <v>PSC-1200.20(a)(3)</v>
      </c>
      <c r="B188" s="58" t="str">
        <v>PSC</v>
      </c>
      <c r="C188" s="61" t="str">
        <v>P01 | 1200.20(a)(3)</v>
      </c>
      <c r="D188" s="61"/>
      <c r="E188" s="61" t="str">
        <v>Unresolved</v>
      </c>
      <c r="F188" s="61"/>
      <c r="G188" s="61" t="inlineStr">
        <is>
          <t xml:space="preserve">General 180 day transition; verify exact provision and Q01/Q10</t>
        </is>
      </c>
      <c r="H188" s="61" t="inlineStr">
        <is>
          <t xml:space="preserve">Candidate duty; applicability unresolved. Obtain exact required method and evidence from the controlling text. Context and definition rows explain control requirements.</t>
        </is>
      </c>
      <c r="I188" s="61" t="str">
        <v>P12</v>
      </c>
      <c r="J188" s="61"/>
      <c r="K188" s="61"/>
      <c r="L188" s="61" t="str">
        <v>Confirm entity/system coverage, obtain the current controlling instrument and map every applicable part before conclusions.</v>
      </c>
      <c r="M188" s="63" t="str">
        <f>IF(OR(EXACT(E188,"Unresolved"),EXACT(E188,"Applicable"),EXACT(E188,"Excluded with basis"),EXACT(E188,"Context only")),IF(E188="Unresolved","Applicability unresolved; assign an owner and next action",IF(LEN(IF(AND(LEN(UPPER(TRIM(CLEAN(SUBSTITUTE(C188,CHAR(160)," ")))))&gt;0,LEFT(UPPER(TRIM(C188)),10)&lt;&gt;"UNRESOLVED",ISERROR(MATCH(UPPER(TRIM(CLEAN(SUBSTITUTE(C188,CHAR(160)," ")))),Start!$H$6:$H$22,0))),"","Exact clause/version missing; ")&amp;IF(AND(LEN(UPPER(TRIM(CLEAN(SUBSTITUTE(D188,CHAR(160)," ")))))&gt;0,LEFT(UPPER(TRIM(D188)),10)&lt;&gt;"UNRESOLVED",ISERROR(MATCH(UPPER(TRIM(CLEAN(SUBSTITUTE(D188,CHAR(160)," ")))),Start!$H$6:$H$22,0))),"","Entity/system/period missing; ")&amp;IF(AND(LEN(UPPER(TRIM(CLEAN(SUBSTITUTE(F188,CHAR(160)," ")))))&gt;0,LEFT(UPPER(TRIM(F188)),10)&lt;&gt;"UNRESOLVED",ISERROR(MATCH(UPPER(TRIM(CLEAN(SUBSTITUTE(F188,CHAR(160)," ")))),Start!$H$6:$H$22,0))),"","Decision evidence/basis missing; ")&amp;IF(AND(LEN(UPPER(TRIM(CLEAN(SUBSTITUTE(G188,CHAR(160)," ")))))&gt;0,LEFT(UPPER(TRIM(G188)),10)&lt;&gt;"UNRESOLVED",ISERROR(MATCH(UPPER(TRIM(CLEAN(SUBSTITUTE(G188,CHAR(160)," ")))),Start!$H$6:$H$22,0))),"","Date/transition basis missing; ")&amp;IF(AND(LEN(UPPER(TRIM(CLEAN(SUBSTITUTE(H188,CHAR(160)," ")))))&gt;0,LEFT(UPPER(TRIM(H188)),10)&lt;&gt;"UNRESOLVED",ISERROR(MATCH(UPPER(TRIM(CLEAN(SUBSTITUTE(H188,CHAR(160)," ")))),Start!$H$6:$H$22,0))),"","Method/evidence basis missing; ")&amp;IF(AND(LEN(UPPER(TRIM(CLEAN(SUBSTITUTE(I188,CHAR(160)," ")))))&gt;0,LEFT(UPPER(TRIM(I188)),10)&lt;&gt;"UNRESOLVED",ISERROR(MATCH(UPPER(TRIM(CLEAN(SUBSTITUTE(I188,CHAR(160)," ")))),Start!$H$6:$H$22,0))),"","Mapping or justified exclusion missing; ")&amp;IF(AND(LEN(UPPER(TRIM(CLEAN(SUBSTITUTE(J188,CHAR(160)," ")))))&gt;0,LEFT(UPPER(TRIM(J188)),10)&lt;&gt;"UNRESOLVED",ISERROR(MATCH(UPPER(TRIM(CLEAN(SUBSTITUTE(J188,CHAR(160)," ")))),Start!$H$6:$H$22,0))),"","Conclusion/evidence missing; ")&amp;IF(AND(LEN(UPPER(TRIM(CLEAN(SUBSTITUTE(K188,CHAR(160)," ")))))&gt;0,LEFT(UPPER(TRIM(K188)),10)&lt;&gt;"UNRESOLVED",ISERROR(MATCH(UPPER(TRIM(CLEAN(SUBSTITUTE(K188,CHAR(160)," ")))),Start!$H$6:$H$22,0))),"","Reviewer/date missing; ")&amp;"")=0,"Documentation recorded; review required",IF(AND(LEN(UPPER(TRIM(CLEAN(SUBSTITUTE(C188,CHAR(160)," ")))))&gt;0,LEFT(UPPER(TRIM(C188)),10)&lt;&gt;"UNRESOLVED",ISERROR(MATCH(UPPER(TRIM(CLEAN(SUBSTITUTE(C188,CHAR(160)," ")))),Start!$H$6:$H$22,0))),"","Exact clause/version missing; ")&amp;IF(AND(LEN(UPPER(TRIM(CLEAN(SUBSTITUTE(D188,CHAR(160)," ")))))&gt;0,LEFT(UPPER(TRIM(D188)),10)&lt;&gt;"UNRESOLVED",ISERROR(MATCH(UPPER(TRIM(CLEAN(SUBSTITUTE(D188,CHAR(160)," ")))),Start!$H$6:$H$22,0))),"","Entity/system/period missing; ")&amp;IF(AND(LEN(UPPER(TRIM(CLEAN(SUBSTITUTE(F188,CHAR(160)," ")))))&gt;0,LEFT(UPPER(TRIM(F188)),10)&lt;&gt;"UNRESOLVED",ISERROR(MATCH(UPPER(TRIM(CLEAN(SUBSTITUTE(F188,CHAR(160)," ")))),Start!$H$6:$H$22,0))),"","Decision evidence/basis missing; ")&amp;IF(AND(LEN(UPPER(TRIM(CLEAN(SUBSTITUTE(G188,CHAR(160)," ")))))&gt;0,LEFT(UPPER(TRIM(G188)),10)&lt;&gt;"UNRESOLVED",ISERROR(MATCH(UPPER(TRIM(CLEAN(SUBSTITUTE(G188,CHAR(160)," ")))),Start!$H$6:$H$22,0))),"","Date/transition basis missing; ")&amp;IF(AND(LEN(UPPER(TRIM(CLEAN(SUBSTITUTE(H188,CHAR(160)," ")))))&gt;0,LEFT(UPPER(TRIM(H188)),10)&lt;&gt;"UNRESOLVED",ISERROR(MATCH(UPPER(TRIM(CLEAN(SUBSTITUTE(H188,CHAR(160)," ")))),Start!$H$6:$H$22,0))),"","Method/evidence basis missing; ")&amp;IF(AND(LEN(UPPER(TRIM(CLEAN(SUBSTITUTE(I188,CHAR(160)," ")))))&gt;0,LEFT(UPPER(TRIM(I188)),10)&lt;&gt;"UNRESOLVED",ISERROR(MATCH(UPPER(TRIM(CLEAN(SUBSTITUTE(I188,CHAR(160)," ")))),Start!$H$6:$H$22,0))),"","Mapping or justified exclusion missing; ")&amp;IF(AND(LEN(UPPER(TRIM(CLEAN(SUBSTITUTE(J188,CHAR(160)," ")))))&gt;0,LEFT(UPPER(TRIM(J188)),10)&lt;&gt;"UNRESOLVED",ISERROR(MATCH(UPPER(TRIM(CLEAN(SUBSTITUTE(J188,CHAR(160)," ")))),Start!$H$6:$H$22,0))),"","Conclusion/evidence missing; ")&amp;IF(AND(LEN(UPPER(TRIM(CLEAN(SUBSTITUTE(K188,CHAR(160)," ")))))&gt;0,LEFT(UPPER(TRIM(K188)),10)&lt;&gt;"UNRESOLVED",ISERROR(MATCH(UPPER(TRIM(CLEAN(SUBSTITUTE(K188,CHAR(160)," ")))),Start!$H$6:$H$22,0))),"","Reviewer/date missing; ")&amp;"")),"Invalid status; use a listed value")</f>
        <v>Applicability unresolved; assign an owner and next action</v>
      </c>
    </row>
    <row r="189" ht="70" customHeight="1">
      <c r="A189" s="56" t="str">
        <v>PSC-1200.20(a)(4)</v>
      </c>
      <c r="B189" s="56" t="str">
        <v>PSC</v>
      </c>
      <c r="C189" s="61" t="str">
        <v>P01 | 1200.20(a)(4)</v>
      </c>
      <c r="D189" s="61"/>
      <c r="E189" s="61" t="str">
        <v>Unresolved</v>
      </c>
      <c r="F189" s="61"/>
      <c r="G189" s="61" t="inlineStr">
        <is>
          <t xml:space="preserve">General 180 day transition; verify exact provision and Q01/Q10</t>
        </is>
      </c>
      <c r="H189" s="61" t="inlineStr">
        <is>
          <t xml:space="preserve">Candidate duty; applicability unresolved. Obtain exact required method and evidence from the controlling text. Context and definition rows explain control requirements.</t>
        </is>
      </c>
      <c r="I189" s="61" t="str">
        <v>P12</v>
      </c>
      <c r="J189" s="61"/>
      <c r="K189" s="61"/>
      <c r="L189" s="61" t="str">
        <v>Confirm entity/system coverage, obtain the current controlling instrument and map every applicable part before conclusions.</v>
      </c>
      <c r="M189" s="63" t="str">
        <f>IF(OR(EXACT(E189,"Unresolved"),EXACT(E189,"Applicable"),EXACT(E189,"Excluded with basis"),EXACT(E189,"Context only")),IF(E189="Unresolved","Applicability unresolved; assign an owner and next action",IF(LEN(IF(AND(LEN(UPPER(TRIM(CLEAN(SUBSTITUTE(C189,CHAR(160)," ")))))&gt;0,LEFT(UPPER(TRIM(C189)),10)&lt;&gt;"UNRESOLVED",ISERROR(MATCH(UPPER(TRIM(CLEAN(SUBSTITUTE(C189,CHAR(160)," ")))),Start!$H$6:$H$22,0))),"","Exact clause/version missing; ")&amp;IF(AND(LEN(UPPER(TRIM(CLEAN(SUBSTITUTE(D189,CHAR(160)," ")))))&gt;0,LEFT(UPPER(TRIM(D189)),10)&lt;&gt;"UNRESOLVED",ISERROR(MATCH(UPPER(TRIM(CLEAN(SUBSTITUTE(D189,CHAR(160)," ")))),Start!$H$6:$H$22,0))),"","Entity/system/period missing; ")&amp;IF(AND(LEN(UPPER(TRIM(CLEAN(SUBSTITUTE(F189,CHAR(160)," ")))))&gt;0,LEFT(UPPER(TRIM(F189)),10)&lt;&gt;"UNRESOLVED",ISERROR(MATCH(UPPER(TRIM(CLEAN(SUBSTITUTE(F189,CHAR(160)," ")))),Start!$H$6:$H$22,0))),"","Decision evidence/basis missing; ")&amp;IF(AND(LEN(UPPER(TRIM(CLEAN(SUBSTITUTE(G189,CHAR(160)," ")))))&gt;0,LEFT(UPPER(TRIM(G189)),10)&lt;&gt;"UNRESOLVED",ISERROR(MATCH(UPPER(TRIM(CLEAN(SUBSTITUTE(G189,CHAR(160)," ")))),Start!$H$6:$H$22,0))),"","Date/transition basis missing; ")&amp;IF(AND(LEN(UPPER(TRIM(CLEAN(SUBSTITUTE(H189,CHAR(160)," ")))))&gt;0,LEFT(UPPER(TRIM(H189)),10)&lt;&gt;"UNRESOLVED",ISERROR(MATCH(UPPER(TRIM(CLEAN(SUBSTITUTE(H189,CHAR(160)," ")))),Start!$H$6:$H$22,0))),"","Method/evidence basis missing; ")&amp;IF(AND(LEN(UPPER(TRIM(CLEAN(SUBSTITUTE(I189,CHAR(160)," ")))))&gt;0,LEFT(UPPER(TRIM(I189)),10)&lt;&gt;"UNRESOLVED",ISERROR(MATCH(UPPER(TRIM(CLEAN(SUBSTITUTE(I189,CHAR(160)," ")))),Start!$H$6:$H$22,0))),"","Mapping or justified exclusion missing; ")&amp;IF(AND(LEN(UPPER(TRIM(CLEAN(SUBSTITUTE(J189,CHAR(160)," ")))))&gt;0,LEFT(UPPER(TRIM(J189)),10)&lt;&gt;"UNRESOLVED",ISERROR(MATCH(UPPER(TRIM(CLEAN(SUBSTITUTE(J189,CHAR(160)," ")))),Start!$H$6:$H$22,0))),"","Conclusion/evidence missing; ")&amp;IF(AND(LEN(UPPER(TRIM(CLEAN(SUBSTITUTE(K189,CHAR(160)," ")))))&gt;0,LEFT(UPPER(TRIM(K189)),10)&lt;&gt;"UNRESOLVED",ISERROR(MATCH(UPPER(TRIM(CLEAN(SUBSTITUTE(K189,CHAR(160)," ")))),Start!$H$6:$H$22,0))),"","Reviewer/date missing; ")&amp;"")=0,"Documentation recorded; review required",IF(AND(LEN(UPPER(TRIM(CLEAN(SUBSTITUTE(C189,CHAR(160)," ")))))&gt;0,LEFT(UPPER(TRIM(C189)),10)&lt;&gt;"UNRESOLVED",ISERROR(MATCH(UPPER(TRIM(CLEAN(SUBSTITUTE(C189,CHAR(160)," ")))),Start!$H$6:$H$22,0))),"","Exact clause/version missing; ")&amp;IF(AND(LEN(UPPER(TRIM(CLEAN(SUBSTITUTE(D189,CHAR(160)," ")))))&gt;0,LEFT(UPPER(TRIM(D189)),10)&lt;&gt;"UNRESOLVED",ISERROR(MATCH(UPPER(TRIM(CLEAN(SUBSTITUTE(D189,CHAR(160)," ")))),Start!$H$6:$H$22,0))),"","Entity/system/period missing; ")&amp;IF(AND(LEN(UPPER(TRIM(CLEAN(SUBSTITUTE(F189,CHAR(160)," ")))))&gt;0,LEFT(UPPER(TRIM(F189)),10)&lt;&gt;"UNRESOLVED",ISERROR(MATCH(UPPER(TRIM(CLEAN(SUBSTITUTE(F189,CHAR(160)," ")))),Start!$H$6:$H$22,0))),"","Decision evidence/basis missing; ")&amp;IF(AND(LEN(UPPER(TRIM(CLEAN(SUBSTITUTE(G189,CHAR(160)," ")))))&gt;0,LEFT(UPPER(TRIM(G189)),10)&lt;&gt;"UNRESOLVED",ISERROR(MATCH(UPPER(TRIM(CLEAN(SUBSTITUTE(G189,CHAR(160)," ")))),Start!$H$6:$H$22,0))),"","Date/transition basis missing; ")&amp;IF(AND(LEN(UPPER(TRIM(CLEAN(SUBSTITUTE(H189,CHAR(160)," ")))))&gt;0,LEFT(UPPER(TRIM(H189)),10)&lt;&gt;"UNRESOLVED",ISERROR(MATCH(UPPER(TRIM(CLEAN(SUBSTITUTE(H189,CHAR(160)," ")))),Start!$H$6:$H$22,0))),"","Method/evidence basis missing; ")&amp;IF(AND(LEN(UPPER(TRIM(CLEAN(SUBSTITUTE(I189,CHAR(160)," ")))))&gt;0,LEFT(UPPER(TRIM(I189)),10)&lt;&gt;"UNRESOLVED",ISERROR(MATCH(UPPER(TRIM(CLEAN(SUBSTITUTE(I189,CHAR(160)," ")))),Start!$H$6:$H$22,0))),"","Mapping or justified exclusion missing; ")&amp;IF(AND(LEN(UPPER(TRIM(CLEAN(SUBSTITUTE(J189,CHAR(160)," ")))))&gt;0,LEFT(UPPER(TRIM(J189)),10)&lt;&gt;"UNRESOLVED",ISERROR(MATCH(UPPER(TRIM(CLEAN(SUBSTITUTE(J189,CHAR(160)," ")))),Start!$H$6:$H$22,0))),"","Conclusion/evidence missing; ")&amp;IF(AND(LEN(UPPER(TRIM(CLEAN(SUBSTITUTE(K189,CHAR(160)," ")))))&gt;0,LEFT(UPPER(TRIM(K189)),10)&lt;&gt;"UNRESOLVED",ISERROR(MATCH(UPPER(TRIM(CLEAN(SUBSTITUTE(K189,CHAR(160)," ")))),Start!$H$6:$H$22,0))),"","Reviewer/date missing; ")&amp;"")),"Invalid status; use a listed value")</f>
        <v>Applicability unresolved; assign an owner and next action</v>
      </c>
    </row>
    <row r="190" ht="70" customHeight="1">
      <c r="A190" s="58" t="str">
        <v>PSC-1200.20(b)</v>
      </c>
      <c r="B190" s="58" t="str">
        <v>PSC</v>
      </c>
      <c r="C190" s="61" t="str">
        <v>P01 | 1200.20(b)</v>
      </c>
      <c r="D190" s="61"/>
      <c r="E190" s="61" t="str">
        <v>Unresolved</v>
      </c>
      <c r="F190" s="61"/>
      <c r="G190" s="61" t="inlineStr">
        <is>
          <t xml:space="preserve">General 180 day transition; verify exact provision and Q01/Q10</t>
        </is>
      </c>
      <c r="H190" s="61" t="inlineStr">
        <is>
          <t xml:space="preserve">Candidate duty; applicability unresolved. Obtain exact required method and evidence from the controlling text. Context and definition rows explain control requirements.</t>
        </is>
      </c>
      <c r="I190" s="61" t="str">
        <v>P12</v>
      </c>
      <c r="J190" s="61"/>
      <c r="K190" s="61"/>
      <c r="L190" s="61" t="str">
        <v>Confirm entity/system coverage, obtain the current controlling instrument and map every applicable part before conclusions.</v>
      </c>
      <c r="M190" s="63" t="str">
        <f>IF(OR(EXACT(E190,"Unresolved"),EXACT(E190,"Applicable"),EXACT(E190,"Excluded with basis"),EXACT(E190,"Context only")),IF(E190="Unresolved","Applicability unresolved; assign an owner and next action",IF(LEN(IF(AND(LEN(UPPER(TRIM(CLEAN(SUBSTITUTE(C190,CHAR(160)," ")))))&gt;0,LEFT(UPPER(TRIM(C190)),10)&lt;&gt;"UNRESOLVED",ISERROR(MATCH(UPPER(TRIM(CLEAN(SUBSTITUTE(C190,CHAR(160)," ")))),Start!$H$6:$H$22,0))),"","Exact clause/version missing; ")&amp;IF(AND(LEN(UPPER(TRIM(CLEAN(SUBSTITUTE(D190,CHAR(160)," ")))))&gt;0,LEFT(UPPER(TRIM(D190)),10)&lt;&gt;"UNRESOLVED",ISERROR(MATCH(UPPER(TRIM(CLEAN(SUBSTITUTE(D190,CHAR(160)," ")))),Start!$H$6:$H$22,0))),"","Entity/system/period missing; ")&amp;IF(AND(LEN(UPPER(TRIM(CLEAN(SUBSTITUTE(F190,CHAR(160)," ")))))&gt;0,LEFT(UPPER(TRIM(F190)),10)&lt;&gt;"UNRESOLVED",ISERROR(MATCH(UPPER(TRIM(CLEAN(SUBSTITUTE(F190,CHAR(160)," ")))),Start!$H$6:$H$22,0))),"","Decision evidence/basis missing; ")&amp;IF(AND(LEN(UPPER(TRIM(CLEAN(SUBSTITUTE(G190,CHAR(160)," ")))))&gt;0,LEFT(UPPER(TRIM(G190)),10)&lt;&gt;"UNRESOLVED",ISERROR(MATCH(UPPER(TRIM(CLEAN(SUBSTITUTE(G190,CHAR(160)," ")))),Start!$H$6:$H$22,0))),"","Date/transition basis missing; ")&amp;IF(AND(LEN(UPPER(TRIM(CLEAN(SUBSTITUTE(H190,CHAR(160)," ")))))&gt;0,LEFT(UPPER(TRIM(H190)),10)&lt;&gt;"UNRESOLVED",ISERROR(MATCH(UPPER(TRIM(CLEAN(SUBSTITUTE(H190,CHAR(160)," ")))),Start!$H$6:$H$22,0))),"","Method/evidence basis missing; ")&amp;IF(AND(LEN(UPPER(TRIM(CLEAN(SUBSTITUTE(I190,CHAR(160)," ")))))&gt;0,LEFT(UPPER(TRIM(I190)),10)&lt;&gt;"UNRESOLVED",ISERROR(MATCH(UPPER(TRIM(CLEAN(SUBSTITUTE(I190,CHAR(160)," ")))),Start!$H$6:$H$22,0))),"","Mapping or justified exclusion missing; ")&amp;IF(AND(LEN(UPPER(TRIM(CLEAN(SUBSTITUTE(J190,CHAR(160)," ")))))&gt;0,LEFT(UPPER(TRIM(J190)),10)&lt;&gt;"UNRESOLVED",ISERROR(MATCH(UPPER(TRIM(CLEAN(SUBSTITUTE(J190,CHAR(160)," ")))),Start!$H$6:$H$22,0))),"","Conclusion/evidence missing; ")&amp;IF(AND(LEN(UPPER(TRIM(CLEAN(SUBSTITUTE(K190,CHAR(160)," ")))))&gt;0,LEFT(UPPER(TRIM(K190)),10)&lt;&gt;"UNRESOLVED",ISERROR(MATCH(UPPER(TRIM(CLEAN(SUBSTITUTE(K190,CHAR(160)," ")))),Start!$H$6:$H$22,0))),"","Reviewer/date missing; ")&amp;"")=0,"Documentation recorded; review required",IF(AND(LEN(UPPER(TRIM(CLEAN(SUBSTITUTE(C190,CHAR(160)," ")))))&gt;0,LEFT(UPPER(TRIM(C190)),10)&lt;&gt;"UNRESOLVED",ISERROR(MATCH(UPPER(TRIM(CLEAN(SUBSTITUTE(C190,CHAR(160)," ")))),Start!$H$6:$H$22,0))),"","Exact clause/version missing; ")&amp;IF(AND(LEN(UPPER(TRIM(CLEAN(SUBSTITUTE(D190,CHAR(160)," ")))))&gt;0,LEFT(UPPER(TRIM(D190)),10)&lt;&gt;"UNRESOLVED",ISERROR(MATCH(UPPER(TRIM(CLEAN(SUBSTITUTE(D190,CHAR(160)," ")))),Start!$H$6:$H$22,0))),"","Entity/system/period missing; ")&amp;IF(AND(LEN(UPPER(TRIM(CLEAN(SUBSTITUTE(F190,CHAR(160)," ")))))&gt;0,LEFT(UPPER(TRIM(F190)),10)&lt;&gt;"UNRESOLVED",ISERROR(MATCH(UPPER(TRIM(CLEAN(SUBSTITUTE(F190,CHAR(160)," ")))),Start!$H$6:$H$22,0))),"","Decision evidence/basis missing; ")&amp;IF(AND(LEN(UPPER(TRIM(CLEAN(SUBSTITUTE(G190,CHAR(160)," ")))))&gt;0,LEFT(UPPER(TRIM(G190)),10)&lt;&gt;"UNRESOLVED",ISERROR(MATCH(UPPER(TRIM(CLEAN(SUBSTITUTE(G190,CHAR(160)," ")))),Start!$H$6:$H$22,0))),"","Date/transition basis missing; ")&amp;IF(AND(LEN(UPPER(TRIM(CLEAN(SUBSTITUTE(H190,CHAR(160)," ")))))&gt;0,LEFT(UPPER(TRIM(H190)),10)&lt;&gt;"UNRESOLVED",ISERROR(MATCH(UPPER(TRIM(CLEAN(SUBSTITUTE(H190,CHAR(160)," ")))),Start!$H$6:$H$22,0))),"","Method/evidence basis missing; ")&amp;IF(AND(LEN(UPPER(TRIM(CLEAN(SUBSTITUTE(I190,CHAR(160)," ")))))&gt;0,LEFT(UPPER(TRIM(I190)),10)&lt;&gt;"UNRESOLVED",ISERROR(MATCH(UPPER(TRIM(CLEAN(SUBSTITUTE(I190,CHAR(160)," ")))),Start!$H$6:$H$22,0))),"","Mapping or justified exclusion missing; ")&amp;IF(AND(LEN(UPPER(TRIM(CLEAN(SUBSTITUTE(J190,CHAR(160)," ")))))&gt;0,LEFT(UPPER(TRIM(J190)),10)&lt;&gt;"UNRESOLVED",ISERROR(MATCH(UPPER(TRIM(CLEAN(SUBSTITUTE(J190,CHAR(160)," ")))),Start!$H$6:$H$22,0))),"","Conclusion/evidence missing; ")&amp;IF(AND(LEN(UPPER(TRIM(CLEAN(SUBSTITUTE(K190,CHAR(160)," ")))))&gt;0,LEFT(UPPER(TRIM(K190)),10)&lt;&gt;"UNRESOLVED",ISERROR(MATCH(UPPER(TRIM(CLEAN(SUBSTITUTE(K190,CHAR(160)," ")))),Start!$H$6:$H$22,0))),"","Reviewer/date missing; ")&amp;"")),"Invalid status; use a listed value")</f>
        <v>Applicability unresolved; assign an owner and next action</v>
      </c>
    </row>
    <row r="191" ht="70" customHeight="1">
      <c r="A191" s="56" t="str">
        <v>PSC-1200.20(c)</v>
      </c>
      <c r="B191" s="56" t="str">
        <v>PSC</v>
      </c>
      <c r="C191" s="61" t="str">
        <v>P01 | 1200.20(c)</v>
      </c>
      <c r="D191" s="61"/>
      <c r="E191" s="61" t="str">
        <v>Unresolved</v>
      </c>
      <c r="F191" s="61"/>
      <c r="G191" s="61" t="inlineStr">
        <is>
          <t xml:space="preserve">General 180 day transition; verify exact provision and Q01/Q10</t>
        </is>
      </c>
      <c r="H191" s="61" t="inlineStr">
        <is>
          <t xml:space="preserve">Candidate duty; applicability unresolved. Obtain exact required method and evidence from the controlling text. Context and definition rows explain control requirements.</t>
        </is>
      </c>
      <c r="I191" s="61" t="str">
        <v>P12</v>
      </c>
      <c r="J191" s="61"/>
      <c r="K191" s="61"/>
      <c r="L191" s="61" t="str">
        <v>Confirm entity/system coverage, obtain the current controlling instrument and map every applicable part before conclusions.</v>
      </c>
      <c r="M191" s="63" t="str">
        <f>IF(OR(EXACT(E191,"Unresolved"),EXACT(E191,"Applicable"),EXACT(E191,"Excluded with basis"),EXACT(E191,"Context only")),IF(E191="Unresolved","Applicability unresolved; assign an owner and next action",IF(LEN(IF(AND(LEN(UPPER(TRIM(CLEAN(SUBSTITUTE(C191,CHAR(160)," ")))))&gt;0,LEFT(UPPER(TRIM(C191)),10)&lt;&gt;"UNRESOLVED",ISERROR(MATCH(UPPER(TRIM(CLEAN(SUBSTITUTE(C191,CHAR(160)," ")))),Start!$H$6:$H$22,0))),"","Exact clause/version missing; ")&amp;IF(AND(LEN(UPPER(TRIM(CLEAN(SUBSTITUTE(D191,CHAR(160)," ")))))&gt;0,LEFT(UPPER(TRIM(D191)),10)&lt;&gt;"UNRESOLVED",ISERROR(MATCH(UPPER(TRIM(CLEAN(SUBSTITUTE(D191,CHAR(160)," ")))),Start!$H$6:$H$22,0))),"","Entity/system/period missing; ")&amp;IF(AND(LEN(UPPER(TRIM(CLEAN(SUBSTITUTE(F191,CHAR(160)," ")))))&gt;0,LEFT(UPPER(TRIM(F191)),10)&lt;&gt;"UNRESOLVED",ISERROR(MATCH(UPPER(TRIM(CLEAN(SUBSTITUTE(F191,CHAR(160)," ")))),Start!$H$6:$H$22,0))),"","Decision evidence/basis missing; ")&amp;IF(AND(LEN(UPPER(TRIM(CLEAN(SUBSTITUTE(G191,CHAR(160)," ")))))&gt;0,LEFT(UPPER(TRIM(G191)),10)&lt;&gt;"UNRESOLVED",ISERROR(MATCH(UPPER(TRIM(CLEAN(SUBSTITUTE(G191,CHAR(160)," ")))),Start!$H$6:$H$22,0))),"","Date/transition basis missing; ")&amp;IF(AND(LEN(UPPER(TRIM(CLEAN(SUBSTITUTE(H191,CHAR(160)," ")))))&gt;0,LEFT(UPPER(TRIM(H191)),10)&lt;&gt;"UNRESOLVED",ISERROR(MATCH(UPPER(TRIM(CLEAN(SUBSTITUTE(H191,CHAR(160)," ")))),Start!$H$6:$H$22,0))),"","Method/evidence basis missing; ")&amp;IF(AND(LEN(UPPER(TRIM(CLEAN(SUBSTITUTE(I191,CHAR(160)," ")))))&gt;0,LEFT(UPPER(TRIM(I191)),10)&lt;&gt;"UNRESOLVED",ISERROR(MATCH(UPPER(TRIM(CLEAN(SUBSTITUTE(I191,CHAR(160)," ")))),Start!$H$6:$H$22,0))),"","Mapping or justified exclusion missing; ")&amp;IF(AND(LEN(UPPER(TRIM(CLEAN(SUBSTITUTE(J191,CHAR(160)," ")))))&gt;0,LEFT(UPPER(TRIM(J191)),10)&lt;&gt;"UNRESOLVED",ISERROR(MATCH(UPPER(TRIM(CLEAN(SUBSTITUTE(J191,CHAR(160)," ")))),Start!$H$6:$H$22,0))),"","Conclusion/evidence missing; ")&amp;IF(AND(LEN(UPPER(TRIM(CLEAN(SUBSTITUTE(K191,CHAR(160)," ")))))&gt;0,LEFT(UPPER(TRIM(K191)),10)&lt;&gt;"UNRESOLVED",ISERROR(MATCH(UPPER(TRIM(CLEAN(SUBSTITUTE(K191,CHAR(160)," ")))),Start!$H$6:$H$22,0))),"","Reviewer/date missing; ")&amp;"")=0,"Documentation recorded; review required",IF(AND(LEN(UPPER(TRIM(CLEAN(SUBSTITUTE(C191,CHAR(160)," ")))))&gt;0,LEFT(UPPER(TRIM(C191)),10)&lt;&gt;"UNRESOLVED",ISERROR(MATCH(UPPER(TRIM(CLEAN(SUBSTITUTE(C191,CHAR(160)," ")))),Start!$H$6:$H$22,0))),"","Exact clause/version missing; ")&amp;IF(AND(LEN(UPPER(TRIM(CLEAN(SUBSTITUTE(D191,CHAR(160)," ")))))&gt;0,LEFT(UPPER(TRIM(D191)),10)&lt;&gt;"UNRESOLVED",ISERROR(MATCH(UPPER(TRIM(CLEAN(SUBSTITUTE(D191,CHAR(160)," ")))),Start!$H$6:$H$22,0))),"","Entity/system/period missing; ")&amp;IF(AND(LEN(UPPER(TRIM(CLEAN(SUBSTITUTE(F191,CHAR(160)," ")))))&gt;0,LEFT(UPPER(TRIM(F191)),10)&lt;&gt;"UNRESOLVED",ISERROR(MATCH(UPPER(TRIM(CLEAN(SUBSTITUTE(F191,CHAR(160)," ")))),Start!$H$6:$H$22,0))),"","Decision evidence/basis missing; ")&amp;IF(AND(LEN(UPPER(TRIM(CLEAN(SUBSTITUTE(G191,CHAR(160)," ")))))&gt;0,LEFT(UPPER(TRIM(G191)),10)&lt;&gt;"UNRESOLVED",ISERROR(MATCH(UPPER(TRIM(CLEAN(SUBSTITUTE(G191,CHAR(160)," ")))),Start!$H$6:$H$22,0))),"","Date/transition basis missing; ")&amp;IF(AND(LEN(UPPER(TRIM(CLEAN(SUBSTITUTE(H191,CHAR(160)," ")))))&gt;0,LEFT(UPPER(TRIM(H191)),10)&lt;&gt;"UNRESOLVED",ISERROR(MATCH(UPPER(TRIM(CLEAN(SUBSTITUTE(H191,CHAR(160)," ")))),Start!$H$6:$H$22,0))),"","Method/evidence basis missing; ")&amp;IF(AND(LEN(UPPER(TRIM(CLEAN(SUBSTITUTE(I191,CHAR(160)," ")))))&gt;0,LEFT(UPPER(TRIM(I191)),10)&lt;&gt;"UNRESOLVED",ISERROR(MATCH(UPPER(TRIM(CLEAN(SUBSTITUTE(I191,CHAR(160)," ")))),Start!$H$6:$H$22,0))),"","Mapping or justified exclusion missing; ")&amp;IF(AND(LEN(UPPER(TRIM(CLEAN(SUBSTITUTE(J191,CHAR(160)," ")))))&gt;0,LEFT(UPPER(TRIM(J191)),10)&lt;&gt;"UNRESOLVED",ISERROR(MATCH(UPPER(TRIM(CLEAN(SUBSTITUTE(J191,CHAR(160)," ")))),Start!$H$6:$H$22,0))),"","Conclusion/evidence missing; ")&amp;IF(AND(LEN(UPPER(TRIM(CLEAN(SUBSTITUTE(K191,CHAR(160)," ")))))&gt;0,LEFT(UPPER(TRIM(K191)),10)&lt;&gt;"UNRESOLVED",ISERROR(MATCH(UPPER(TRIM(CLEAN(SUBSTITUTE(K191,CHAR(160)," ")))),Start!$H$6:$H$22,0))),"","Reviewer/date missing; ")&amp;"")),"Invalid status; use a listed value")</f>
        <v>Applicability unresolved; assign an owner and next action</v>
      </c>
    </row>
    <row r="192" ht="70" customHeight="1">
      <c r="A192" s="58" t="str">
        <v>PSC-1200.21(a)</v>
      </c>
      <c r="B192" s="58" t="str">
        <v>PSC</v>
      </c>
      <c r="C192" s="61" t="str">
        <v>P01 | 1200.21(a)</v>
      </c>
      <c r="D192" s="61"/>
      <c r="E192" s="61" t="str">
        <v>Unresolved</v>
      </c>
      <c r="F192" s="61"/>
      <c r="G192" s="61" t="str">
        <v>No transition under 1200.25(b); certification starts June 30 2027; Q10</v>
      </c>
      <c r="H192" s="61" t="inlineStr">
        <is>
          <t xml:space="preserve">Candidate duty; applicability unresolved. Obtain exact required method and evidence from the controlling text. Context and definition rows explain control requirements.</t>
        </is>
      </c>
      <c r="I192" s="61" t="str">
        <v>C06,P11</v>
      </c>
      <c r="J192" s="61"/>
      <c r="K192" s="61"/>
      <c r="L192" s="61" t="str">
        <v>Confirm entity/system coverage, obtain the current controlling instrument and map every applicable part before conclusions.</v>
      </c>
      <c r="M192" s="63" t="str">
        <f>IF(OR(EXACT(E192,"Unresolved"),EXACT(E192,"Applicable"),EXACT(E192,"Excluded with basis"),EXACT(E192,"Context only")),IF(E192="Unresolved","Applicability unresolved; assign an owner and next action",IF(LEN(IF(AND(LEN(UPPER(TRIM(CLEAN(SUBSTITUTE(C192,CHAR(160)," ")))))&gt;0,LEFT(UPPER(TRIM(C192)),10)&lt;&gt;"UNRESOLVED",ISERROR(MATCH(UPPER(TRIM(CLEAN(SUBSTITUTE(C192,CHAR(160)," ")))),Start!$H$6:$H$22,0))),"","Exact clause/version missing; ")&amp;IF(AND(LEN(UPPER(TRIM(CLEAN(SUBSTITUTE(D192,CHAR(160)," ")))))&gt;0,LEFT(UPPER(TRIM(D192)),10)&lt;&gt;"UNRESOLVED",ISERROR(MATCH(UPPER(TRIM(CLEAN(SUBSTITUTE(D192,CHAR(160)," ")))),Start!$H$6:$H$22,0))),"","Entity/system/period missing; ")&amp;IF(AND(LEN(UPPER(TRIM(CLEAN(SUBSTITUTE(F192,CHAR(160)," ")))))&gt;0,LEFT(UPPER(TRIM(F192)),10)&lt;&gt;"UNRESOLVED",ISERROR(MATCH(UPPER(TRIM(CLEAN(SUBSTITUTE(F192,CHAR(160)," ")))),Start!$H$6:$H$22,0))),"","Decision evidence/basis missing; ")&amp;IF(AND(LEN(UPPER(TRIM(CLEAN(SUBSTITUTE(G192,CHAR(160)," ")))))&gt;0,LEFT(UPPER(TRIM(G192)),10)&lt;&gt;"UNRESOLVED",ISERROR(MATCH(UPPER(TRIM(CLEAN(SUBSTITUTE(G192,CHAR(160)," ")))),Start!$H$6:$H$22,0))),"","Date/transition basis missing; ")&amp;IF(AND(LEN(UPPER(TRIM(CLEAN(SUBSTITUTE(H192,CHAR(160)," ")))))&gt;0,LEFT(UPPER(TRIM(H192)),10)&lt;&gt;"UNRESOLVED",ISERROR(MATCH(UPPER(TRIM(CLEAN(SUBSTITUTE(H192,CHAR(160)," ")))),Start!$H$6:$H$22,0))),"","Method/evidence basis missing; ")&amp;IF(AND(LEN(UPPER(TRIM(CLEAN(SUBSTITUTE(I192,CHAR(160)," ")))))&gt;0,LEFT(UPPER(TRIM(I192)),10)&lt;&gt;"UNRESOLVED",ISERROR(MATCH(UPPER(TRIM(CLEAN(SUBSTITUTE(I192,CHAR(160)," ")))),Start!$H$6:$H$22,0))),"","Mapping or justified exclusion missing; ")&amp;IF(AND(LEN(UPPER(TRIM(CLEAN(SUBSTITUTE(J192,CHAR(160)," ")))))&gt;0,LEFT(UPPER(TRIM(J192)),10)&lt;&gt;"UNRESOLVED",ISERROR(MATCH(UPPER(TRIM(CLEAN(SUBSTITUTE(J192,CHAR(160)," ")))),Start!$H$6:$H$22,0))),"","Conclusion/evidence missing; ")&amp;IF(AND(LEN(UPPER(TRIM(CLEAN(SUBSTITUTE(K192,CHAR(160)," ")))))&gt;0,LEFT(UPPER(TRIM(K192)),10)&lt;&gt;"UNRESOLVED",ISERROR(MATCH(UPPER(TRIM(CLEAN(SUBSTITUTE(K192,CHAR(160)," ")))),Start!$H$6:$H$22,0))),"","Reviewer/date missing; ")&amp;"")=0,"Documentation recorded; review required",IF(AND(LEN(UPPER(TRIM(CLEAN(SUBSTITUTE(C192,CHAR(160)," ")))))&gt;0,LEFT(UPPER(TRIM(C192)),10)&lt;&gt;"UNRESOLVED",ISERROR(MATCH(UPPER(TRIM(CLEAN(SUBSTITUTE(C192,CHAR(160)," ")))),Start!$H$6:$H$22,0))),"","Exact clause/version missing; ")&amp;IF(AND(LEN(UPPER(TRIM(CLEAN(SUBSTITUTE(D192,CHAR(160)," ")))))&gt;0,LEFT(UPPER(TRIM(D192)),10)&lt;&gt;"UNRESOLVED",ISERROR(MATCH(UPPER(TRIM(CLEAN(SUBSTITUTE(D192,CHAR(160)," ")))),Start!$H$6:$H$22,0))),"","Entity/system/period missing; ")&amp;IF(AND(LEN(UPPER(TRIM(CLEAN(SUBSTITUTE(F192,CHAR(160)," ")))))&gt;0,LEFT(UPPER(TRIM(F192)),10)&lt;&gt;"UNRESOLVED",ISERROR(MATCH(UPPER(TRIM(CLEAN(SUBSTITUTE(F192,CHAR(160)," ")))),Start!$H$6:$H$22,0))),"","Decision evidence/basis missing; ")&amp;IF(AND(LEN(UPPER(TRIM(CLEAN(SUBSTITUTE(G192,CHAR(160)," ")))))&gt;0,LEFT(UPPER(TRIM(G192)),10)&lt;&gt;"UNRESOLVED",ISERROR(MATCH(UPPER(TRIM(CLEAN(SUBSTITUTE(G192,CHAR(160)," ")))),Start!$H$6:$H$22,0))),"","Date/transition basis missing; ")&amp;IF(AND(LEN(UPPER(TRIM(CLEAN(SUBSTITUTE(H192,CHAR(160)," ")))))&gt;0,LEFT(UPPER(TRIM(H192)),10)&lt;&gt;"UNRESOLVED",ISERROR(MATCH(UPPER(TRIM(CLEAN(SUBSTITUTE(H192,CHAR(160)," ")))),Start!$H$6:$H$22,0))),"","Method/evidence basis missing; ")&amp;IF(AND(LEN(UPPER(TRIM(CLEAN(SUBSTITUTE(I192,CHAR(160)," ")))))&gt;0,LEFT(UPPER(TRIM(I192)),10)&lt;&gt;"UNRESOLVED",ISERROR(MATCH(UPPER(TRIM(CLEAN(SUBSTITUTE(I192,CHAR(160)," ")))),Start!$H$6:$H$22,0))),"","Mapping or justified exclusion missing; ")&amp;IF(AND(LEN(UPPER(TRIM(CLEAN(SUBSTITUTE(J192,CHAR(160)," ")))))&gt;0,LEFT(UPPER(TRIM(J192)),10)&lt;&gt;"UNRESOLVED",ISERROR(MATCH(UPPER(TRIM(CLEAN(SUBSTITUTE(J192,CHAR(160)," ")))),Start!$H$6:$H$22,0))),"","Conclusion/evidence missing; ")&amp;IF(AND(LEN(UPPER(TRIM(CLEAN(SUBSTITUTE(K192,CHAR(160)," ")))))&gt;0,LEFT(UPPER(TRIM(K192)),10)&lt;&gt;"UNRESOLVED",ISERROR(MATCH(UPPER(TRIM(CLEAN(SUBSTITUTE(K192,CHAR(160)," ")))),Start!$H$6:$H$22,0))),"","Reviewer/date missing; ")&amp;"")),"Invalid status; use a listed value")</f>
        <v>Applicability unresolved; assign an owner and next action</v>
      </c>
    </row>
    <row r="193" ht="70" customHeight="1">
      <c r="A193" s="56" t="str">
        <v>PSC-1200.21(b)</v>
      </c>
      <c r="B193" s="56" t="str">
        <v>PSC</v>
      </c>
      <c r="C193" s="61" t="str">
        <v>P01 | 1200.21(b)</v>
      </c>
      <c r="D193" s="61"/>
      <c r="E193" s="61" t="str">
        <v>Unresolved</v>
      </c>
      <c r="F193" s="61"/>
      <c r="G193" s="61" t="str">
        <v>No transition under 1200.25(b); certification starts June 30 2027; Q10</v>
      </c>
      <c r="H193" s="61" t="inlineStr">
        <is>
          <t xml:space="preserve">Candidate duty; applicability unresolved. Obtain exact required method and evidence from the controlling text. Context and definition rows explain control requirements.</t>
        </is>
      </c>
      <c r="I193" s="61" t="str">
        <v>C06,P11</v>
      </c>
      <c r="J193" s="61"/>
      <c r="K193" s="61"/>
      <c r="L193" s="61" t="str">
        <v>Confirm entity/system coverage, obtain the current controlling instrument and map every applicable part before conclusions.</v>
      </c>
      <c r="M193" s="63" t="str">
        <f>IF(OR(EXACT(E193,"Unresolved"),EXACT(E193,"Applicable"),EXACT(E193,"Excluded with basis"),EXACT(E193,"Context only")),IF(E193="Unresolved","Applicability unresolved; assign an owner and next action",IF(LEN(IF(AND(LEN(UPPER(TRIM(CLEAN(SUBSTITUTE(C193,CHAR(160)," ")))))&gt;0,LEFT(UPPER(TRIM(C193)),10)&lt;&gt;"UNRESOLVED",ISERROR(MATCH(UPPER(TRIM(CLEAN(SUBSTITUTE(C193,CHAR(160)," ")))),Start!$H$6:$H$22,0))),"","Exact clause/version missing; ")&amp;IF(AND(LEN(UPPER(TRIM(CLEAN(SUBSTITUTE(D193,CHAR(160)," ")))))&gt;0,LEFT(UPPER(TRIM(D193)),10)&lt;&gt;"UNRESOLVED",ISERROR(MATCH(UPPER(TRIM(CLEAN(SUBSTITUTE(D193,CHAR(160)," ")))),Start!$H$6:$H$22,0))),"","Entity/system/period missing; ")&amp;IF(AND(LEN(UPPER(TRIM(CLEAN(SUBSTITUTE(F193,CHAR(160)," ")))))&gt;0,LEFT(UPPER(TRIM(F193)),10)&lt;&gt;"UNRESOLVED",ISERROR(MATCH(UPPER(TRIM(CLEAN(SUBSTITUTE(F193,CHAR(160)," ")))),Start!$H$6:$H$22,0))),"","Decision evidence/basis missing; ")&amp;IF(AND(LEN(UPPER(TRIM(CLEAN(SUBSTITUTE(G193,CHAR(160)," ")))))&gt;0,LEFT(UPPER(TRIM(G193)),10)&lt;&gt;"UNRESOLVED",ISERROR(MATCH(UPPER(TRIM(CLEAN(SUBSTITUTE(G193,CHAR(160)," ")))),Start!$H$6:$H$22,0))),"","Date/transition basis missing; ")&amp;IF(AND(LEN(UPPER(TRIM(CLEAN(SUBSTITUTE(H193,CHAR(160)," ")))))&gt;0,LEFT(UPPER(TRIM(H193)),10)&lt;&gt;"UNRESOLVED",ISERROR(MATCH(UPPER(TRIM(CLEAN(SUBSTITUTE(H193,CHAR(160)," ")))),Start!$H$6:$H$22,0))),"","Method/evidence basis missing; ")&amp;IF(AND(LEN(UPPER(TRIM(CLEAN(SUBSTITUTE(I193,CHAR(160)," ")))))&gt;0,LEFT(UPPER(TRIM(I193)),10)&lt;&gt;"UNRESOLVED",ISERROR(MATCH(UPPER(TRIM(CLEAN(SUBSTITUTE(I193,CHAR(160)," ")))),Start!$H$6:$H$22,0))),"","Mapping or justified exclusion missing; ")&amp;IF(AND(LEN(UPPER(TRIM(CLEAN(SUBSTITUTE(J193,CHAR(160)," ")))))&gt;0,LEFT(UPPER(TRIM(J193)),10)&lt;&gt;"UNRESOLVED",ISERROR(MATCH(UPPER(TRIM(CLEAN(SUBSTITUTE(J193,CHAR(160)," ")))),Start!$H$6:$H$22,0))),"","Conclusion/evidence missing; ")&amp;IF(AND(LEN(UPPER(TRIM(CLEAN(SUBSTITUTE(K193,CHAR(160)," ")))))&gt;0,LEFT(UPPER(TRIM(K193)),10)&lt;&gt;"UNRESOLVED",ISERROR(MATCH(UPPER(TRIM(CLEAN(SUBSTITUTE(K193,CHAR(160)," ")))),Start!$H$6:$H$22,0))),"","Reviewer/date missing; ")&amp;"")=0,"Documentation recorded; review required",IF(AND(LEN(UPPER(TRIM(CLEAN(SUBSTITUTE(C193,CHAR(160)," ")))))&gt;0,LEFT(UPPER(TRIM(C193)),10)&lt;&gt;"UNRESOLVED",ISERROR(MATCH(UPPER(TRIM(CLEAN(SUBSTITUTE(C193,CHAR(160)," ")))),Start!$H$6:$H$22,0))),"","Exact clause/version missing; ")&amp;IF(AND(LEN(UPPER(TRIM(CLEAN(SUBSTITUTE(D193,CHAR(160)," ")))))&gt;0,LEFT(UPPER(TRIM(D193)),10)&lt;&gt;"UNRESOLVED",ISERROR(MATCH(UPPER(TRIM(CLEAN(SUBSTITUTE(D193,CHAR(160)," ")))),Start!$H$6:$H$22,0))),"","Entity/system/period missing; ")&amp;IF(AND(LEN(UPPER(TRIM(CLEAN(SUBSTITUTE(F193,CHAR(160)," ")))))&gt;0,LEFT(UPPER(TRIM(F193)),10)&lt;&gt;"UNRESOLVED",ISERROR(MATCH(UPPER(TRIM(CLEAN(SUBSTITUTE(F193,CHAR(160)," ")))),Start!$H$6:$H$22,0))),"","Decision evidence/basis missing; ")&amp;IF(AND(LEN(UPPER(TRIM(CLEAN(SUBSTITUTE(G193,CHAR(160)," ")))))&gt;0,LEFT(UPPER(TRIM(G193)),10)&lt;&gt;"UNRESOLVED",ISERROR(MATCH(UPPER(TRIM(CLEAN(SUBSTITUTE(G193,CHAR(160)," ")))),Start!$H$6:$H$22,0))),"","Date/transition basis missing; ")&amp;IF(AND(LEN(UPPER(TRIM(CLEAN(SUBSTITUTE(H193,CHAR(160)," ")))))&gt;0,LEFT(UPPER(TRIM(H193)),10)&lt;&gt;"UNRESOLVED",ISERROR(MATCH(UPPER(TRIM(CLEAN(SUBSTITUTE(H193,CHAR(160)," ")))),Start!$H$6:$H$22,0))),"","Method/evidence basis missing; ")&amp;IF(AND(LEN(UPPER(TRIM(CLEAN(SUBSTITUTE(I193,CHAR(160)," ")))))&gt;0,LEFT(UPPER(TRIM(I193)),10)&lt;&gt;"UNRESOLVED",ISERROR(MATCH(UPPER(TRIM(CLEAN(SUBSTITUTE(I193,CHAR(160)," ")))),Start!$H$6:$H$22,0))),"","Mapping or justified exclusion missing; ")&amp;IF(AND(LEN(UPPER(TRIM(CLEAN(SUBSTITUTE(J193,CHAR(160)," ")))))&gt;0,LEFT(UPPER(TRIM(J193)),10)&lt;&gt;"UNRESOLVED",ISERROR(MATCH(UPPER(TRIM(CLEAN(SUBSTITUTE(J193,CHAR(160)," ")))),Start!$H$6:$H$22,0))),"","Conclusion/evidence missing; ")&amp;IF(AND(LEN(UPPER(TRIM(CLEAN(SUBSTITUTE(K193,CHAR(160)," ")))))&gt;0,LEFT(UPPER(TRIM(K193)),10)&lt;&gt;"UNRESOLVED",ISERROR(MATCH(UPPER(TRIM(CLEAN(SUBSTITUTE(K193,CHAR(160)," ")))),Start!$H$6:$H$22,0))),"","Reviewer/date missing; ")&amp;"")),"Invalid status; use a listed value")</f>
        <v>Applicability unresolved; assign an owner and next action</v>
      </c>
    </row>
    <row r="194" ht="70" customHeight="1">
      <c r="A194" s="58" t="str">
        <v>PSC-1200.21(c)</v>
      </c>
      <c r="B194" s="58" t="str">
        <v>PSC</v>
      </c>
      <c r="C194" s="61" t="str">
        <v>P01 | 1200.21(c)</v>
      </c>
      <c r="D194" s="61"/>
      <c r="E194" s="61" t="str">
        <v>Unresolved</v>
      </c>
      <c r="F194" s="61"/>
      <c r="G194" s="61" t="str">
        <v>No transition under 1200.25(b); certification starts June 30 2027; Q10</v>
      </c>
      <c r="H194" s="61" t="inlineStr">
        <is>
          <t xml:space="preserve">Candidate duty; applicability unresolved. Obtain exact required method and evidence from the controlling text. Context and definition rows explain control requirements.</t>
        </is>
      </c>
      <c r="I194" s="61" t="str">
        <v>C06,P11</v>
      </c>
      <c r="J194" s="61"/>
      <c r="K194" s="61"/>
      <c r="L194" s="61" t="str">
        <v>Confirm entity/system coverage, obtain the current controlling instrument and map every applicable part before conclusions.</v>
      </c>
      <c r="M194" s="63" t="str">
        <f>IF(OR(EXACT(E194,"Unresolved"),EXACT(E194,"Applicable"),EXACT(E194,"Excluded with basis"),EXACT(E194,"Context only")),IF(E194="Unresolved","Applicability unresolved; assign an owner and next action",IF(LEN(IF(AND(LEN(UPPER(TRIM(CLEAN(SUBSTITUTE(C194,CHAR(160)," ")))))&gt;0,LEFT(UPPER(TRIM(C194)),10)&lt;&gt;"UNRESOLVED",ISERROR(MATCH(UPPER(TRIM(CLEAN(SUBSTITUTE(C194,CHAR(160)," ")))),Start!$H$6:$H$22,0))),"","Exact clause/version missing; ")&amp;IF(AND(LEN(UPPER(TRIM(CLEAN(SUBSTITUTE(D194,CHAR(160)," ")))))&gt;0,LEFT(UPPER(TRIM(D194)),10)&lt;&gt;"UNRESOLVED",ISERROR(MATCH(UPPER(TRIM(CLEAN(SUBSTITUTE(D194,CHAR(160)," ")))),Start!$H$6:$H$22,0))),"","Entity/system/period missing; ")&amp;IF(AND(LEN(UPPER(TRIM(CLEAN(SUBSTITUTE(F194,CHAR(160)," ")))))&gt;0,LEFT(UPPER(TRIM(F194)),10)&lt;&gt;"UNRESOLVED",ISERROR(MATCH(UPPER(TRIM(CLEAN(SUBSTITUTE(F194,CHAR(160)," ")))),Start!$H$6:$H$22,0))),"","Decision evidence/basis missing; ")&amp;IF(AND(LEN(UPPER(TRIM(CLEAN(SUBSTITUTE(G194,CHAR(160)," ")))))&gt;0,LEFT(UPPER(TRIM(G194)),10)&lt;&gt;"UNRESOLVED",ISERROR(MATCH(UPPER(TRIM(CLEAN(SUBSTITUTE(G194,CHAR(160)," ")))),Start!$H$6:$H$22,0))),"","Date/transition basis missing; ")&amp;IF(AND(LEN(UPPER(TRIM(CLEAN(SUBSTITUTE(H194,CHAR(160)," ")))))&gt;0,LEFT(UPPER(TRIM(H194)),10)&lt;&gt;"UNRESOLVED",ISERROR(MATCH(UPPER(TRIM(CLEAN(SUBSTITUTE(H194,CHAR(160)," ")))),Start!$H$6:$H$22,0))),"","Method/evidence basis missing; ")&amp;IF(AND(LEN(UPPER(TRIM(CLEAN(SUBSTITUTE(I194,CHAR(160)," ")))))&gt;0,LEFT(UPPER(TRIM(I194)),10)&lt;&gt;"UNRESOLVED",ISERROR(MATCH(UPPER(TRIM(CLEAN(SUBSTITUTE(I194,CHAR(160)," ")))),Start!$H$6:$H$22,0))),"","Mapping or justified exclusion missing; ")&amp;IF(AND(LEN(UPPER(TRIM(CLEAN(SUBSTITUTE(J194,CHAR(160)," ")))))&gt;0,LEFT(UPPER(TRIM(J194)),10)&lt;&gt;"UNRESOLVED",ISERROR(MATCH(UPPER(TRIM(CLEAN(SUBSTITUTE(J194,CHAR(160)," ")))),Start!$H$6:$H$22,0))),"","Conclusion/evidence missing; ")&amp;IF(AND(LEN(UPPER(TRIM(CLEAN(SUBSTITUTE(K194,CHAR(160)," ")))))&gt;0,LEFT(UPPER(TRIM(K194)),10)&lt;&gt;"UNRESOLVED",ISERROR(MATCH(UPPER(TRIM(CLEAN(SUBSTITUTE(K194,CHAR(160)," ")))),Start!$H$6:$H$22,0))),"","Reviewer/date missing; ")&amp;"")=0,"Documentation recorded; review required",IF(AND(LEN(UPPER(TRIM(CLEAN(SUBSTITUTE(C194,CHAR(160)," ")))))&gt;0,LEFT(UPPER(TRIM(C194)),10)&lt;&gt;"UNRESOLVED",ISERROR(MATCH(UPPER(TRIM(CLEAN(SUBSTITUTE(C194,CHAR(160)," ")))),Start!$H$6:$H$22,0))),"","Exact clause/version missing; ")&amp;IF(AND(LEN(UPPER(TRIM(CLEAN(SUBSTITUTE(D194,CHAR(160)," ")))))&gt;0,LEFT(UPPER(TRIM(D194)),10)&lt;&gt;"UNRESOLVED",ISERROR(MATCH(UPPER(TRIM(CLEAN(SUBSTITUTE(D194,CHAR(160)," ")))),Start!$H$6:$H$22,0))),"","Entity/system/period missing; ")&amp;IF(AND(LEN(UPPER(TRIM(CLEAN(SUBSTITUTE(F194,CHAR(160)," ")))))&gt;0,LEFT(UPPER(TRIM(F194)),10)&lt;&gt;"UNRESOLVED",ISERROR(MATCH(UPPER(TRIM(CLEAN(SUBSTITUTE(F194,CHAR(160)," ")))),Start!$H$6:$H$22,0))),"","Decision evidence/basis missing; ")&amp;IF(AND(LEN(UPPER(TRIM(CLEAN(SUBSTITUTE(G194,CHAR(160)," ")))))&gt;0,LEFT(UPPER(TRIM(G194)),10)&lt;&gt;"UNRESOLVED",ISERROR(MATCH(UPPER(TRIM(CLEAN(SUBSTITUTE(G194,CHAR(160)," ")))),Start!$H$6:$H$22,0))),"","Date/transition basis missing; ")&amp;IF(AND(LEN(UPPER(TRIM(CLEAN(SUBSTITUTE(H194,CHAR(160)," ")))))&gt;0,LEFT(UPPER(TRIM(H194)),10)&lt;&gt;"UNRESOLVED",ISERROR(MATCH(UPPER(TRIM(CLEAN(SUBSTITUTE(H194,CHAR(160)," ")))),Start!$H$6:$H$22,0))),"","Method/evidence basis missing; ")&amp;IF(AND(LEN(UPPER(TRIM(CLEAN(SUBSTITUTE(I194,CHAR(160)," ")))))&gt;0,LEFT(UPPER(TRIM(I194)),10)&lt;&gt;"UNRESOLVED",ISERROR(MATCH(UPPER(TRIM(CLEAN(SUBSTITUTE(I194,CHAR(160)," ")))),Start!$H$6:$H$22,0))),"","Mapping or justified exclusion missing; ")&amp;IF(AND(LEN(UPPER(TRIM(CLEAN(SUBSTITUTE(J194,CHAR(160)," ")))))&gt;0,LEFT(UPPER(TRIM(J194)),10)&lt;&gt;"UNRESOLVED",ISERROR(MATCH(UPPER(TRIM(CLEAN(SUBSTITUTE(J194,CHAR(160)," ")))),Start!$H$6:$H$22,0))),"","Conclusion/evidence missing; ")&amp;IF(AND(LEN(UPPER(TRIM(CLEAN(SUBSTITUTE(K194,CHAR(160)," ")))))&gt;0,LEFT(UPPER(TRIM(K194)),10)&lt;&gt;"UNRESOLVED",ISERROR(MATCH(UPPER(TRIM(CLEAN(SUBSTITUTE(K194,CHAR(160)," ")))),Start!$H$6:$H$22,0))),"","Reviewer/date missing; ")&amp;"")),"Invalid status; use a listed value")</f>
        <v>Applicability unresolved; assign an owner and next action</v>
      </c>
    </row>
    <row r="195" ht="70" customHeight="1">
      <c r="A195" s="56" t="str">
        <v>PSC-1200.22</v>
      </c>
      <c r="B195" s="56" t="str">
        <v>PSC</v>
      </c>
      <c r="C195" s="61" t="str">
        <v>P01 | 1200.22</v>
      </c>
      <c r="D195" s="61"/>
      <c r="E195" s="61" t="str">
        <v>Unresolved</v>
      </c>
      <c r="F195" s="61"/>
      <c r="G195" s="61" t="inlineStr">
        <is>
          <t xml:space="preserve">General 180 day transition; verify exact provision and Q01/Q10</t>
        </is>
      </c>
      <c r="H195" s="61" t="inlineStr">
        <is>
          <t xml:space="preserve">Section heading/context. Obtain exact required method and evidence from the controlling text. Context and definition rows explain control requirements.</t>
        </is>
      </c>
      <c r="I195" s="61" t="str">
        <v>C07</v>
      </c>
      <c r="J195" s="61"/>
      <c r="K195" s="61"/>
      <c r="L195" s="61" t="str">
        <v>Confirm entity/system coverage, obtain the current controlling instrument and map every applicable part before conclusions.</v>
      </c>
      <c r="M195" s="63" t="str">
        <f>IF(OR(EXACT(E195,"Unresolved"),EXACT(E195,"Applicable"),EXACT(E195,"Excluded with basis"),EXACT(E195,"Context only")),IF(E195="Unresolved","Applicability unresolved; assign an owner and next action",IF(LEN(IF(AND(LEN(UPPER(TRIM(CLEAN(SUBSTITUTE(C195,CHAR(160)," ")))))&gt;0,LEFT(UPPER(TRIM(C195)),10)&lt;&gt;"UNRESOLVED",ISERROR(MATCH(UPPER(TRIM(CLEAN(SUBSTITUTE(C195,CHAR(160)," ")))),Start!$H$6:$H$22,0))),"","Exact clause/version missing; ")&amp;IF(AND(LEN(UPPER(TRIM(CLEAN(SUBSTITUTE(D195,CHAR(160)," ")))))&gt;0,LEFT(UPPER(TRIM(D195)),10)&lt;&gt;"UNRESOLVED",ISERROR(MATCH(UPPER(TRIM(CLEAN(SUBSTITUTE(D195,CHAR(160)," ")))),Start!$H$6:$H$22,0))),"","Entity/system/period missing; ")&amp;IF(AND(LEN(UPPER(TRIM(CLEAN(SUBSTITUTE(F195,CHAR(160)," ")))))&gt;0,LEFT(UPPER(TRIM(F195)),10)&lt;&gt;"UNRESOLVED",ISERROR(MATCH(UPPER(TRIM(CLEAN(SUBSTITUTE(F195,CHAR(160)," ")))),Start!$H$6:$H$22,0))),"","Decision evidence/basis missing; ")&amp;IF(AND(LEN(UPPER(TRIM(CLEAN(SUBSTITUTE(G195,CHAR(160)," ")))))&gt;0,LEFT(UPPER(TRIM(G195)),10)&lt;&gt;"UNRESOLVED",ISERROR(MATCH(UPPER(TRIM(CLEAN(SUBSTITUTE(G195,CHAR(160)," ")))),Start!$H$6:$H$22,0))),"","Date/transition basis missing; ")&amp;IF(AND(LEN(UPPER(TRIM(CLEAN(SUBSTITUTE(H195,CHAR(160)," ")))))&gt;0,LEFT(UPPER(TRIM(H195)),10)&lt;&gt;"UNRESOLVED",ISERROR(MATCH(UPPER(TRIM(CLEAN(SUBSTITUTE(H195,CHAR(160)," ")))),Start!$H$6:$H$22,0))),"","Method/evidence basis missing; ")&amp;IF(AND(LEN(UPPER(TRIM(CLEAN(SUBSTITUTE(I195,CHAR(160)," ")))))&gt;0,LEFT(UPPER(TRIM(I195)),10)&lt;&gt;"UNRESOLVED",ISERROR(MATCH(UPPER(TRIM(CLEAN(SUBSTITUTE(I195,CHAR(160)," ")))),Start!$H$6:$H$22,0))),"","Mapping or justified exclusion missing; ")&amp;IF(AND(LEN(UPPER(TRIM(CLEAN(SUBSTITUTE(J195,CHAR(160)," ")))))&gt;0,LEFT(UPPER(TRIM(J195)),10)&lt;&gt;"UNRESOLVED",ISERROR(MATCH(UPPER(TRIM(CLEAN(SUBSTITUTE(J195,CHAR(160)," ")))),Start!$H$6:$H$22,0))),"","Conclusion/evidence missing; ")&amp;IF(AND(LEN(UPPER(TRIM(CLEAN(SUBSTITUTE(K195,CHAR(160)," ")))))&gt;0,LEFT(UPPER(TRIM(K195)),10)&lt;&gt;"UNRESOLVED",ISERROR(MATCH(UPPER(TRIM(CLEAN(SUBSTITUTE(K195,CHAR(160)," ")))),Start!$H$6:$H$22,0))),"","Reviewer/date missing; ")&amp;"")=0,"Documentation recorded; review required",IF(AND(LEN(UPPER(TRIM(CLEAN(SUBSTITUTE(C195,CHAR(160)," ")))))&gt;0,LEFT(UPPER(TRIM(C195)),10)&lt;&gt;"UNRESOLVED",ISERROR(MATCH(UPPER(TRIM(CLEAN(SUBSTITUTE(C195,CHAR(160)," ")))),Start!$H$6:$H$22,0))),"","Exact clause/version missing; ")&amp;IF(AND(LEN(UPPER(TRIM(CLEAN(SUBSTITUTE(D195,CHAR(160)," ")))))&gt;0,LEFT(UPPER(TRIM(D195)),10)&lt;&gt;"UNRESOLVED",ISERROR(MATCH(UPPER(TRIM(CLEAN(SUBSTITUTE(D195,CHAR(160)," ")))),Start!$H$6:$H$22,0))),"","Entity/system/period missing; ")&amp;IF(AND(LEN(UPPER(TRIM(CLEAN(SUBSTITUTE(F195,CHAR(160)," ")))))&gt;0,LEFT(UPPER(TRIM(F195)),10)&lt;&gt;"UNRESOLVED",ISERROR(MATCH(UPPER(TRIM(CLEAN(SUBSTITUTE(F195,CHAR(160)," ")))),Start!$H$6:$H$22,0))),"","Decision evidence/basis missing; ")&amp;IF(AND(LEN(UPPER(TRIM(CLEAN(SUBSTITUTE(G195,CHAR(160)," ")))))&gt;0,LEFT(UPPER(TRIM(G195)),10)&lt;&gt;"UNRESOLVED",ISERROR(MATCH(UPPER(TRIM(CLEAN(SUBSTITUTE(G195,CHAR(160)," ")))),Start!$H$6:$H$22,0))),"","Date/transition basis missing; ")&amp;IF(AND(LEN(UPPER(TRIM(CLEAN(SUBSTITUTE(H195,CHAR(160)," ")))))&gt;0,LEFT(UPPER(TRIM(H195)),10)&lt;&gt;"UNRESOLVED",ISERROR(MATCH(UPPER(TRIM(CLEAN(SUBSTITUTE(H195,CHAR(160)," ")))),Start!$H$6:$H$22,0))),"","Method/evidence basis missing; ")&amp;IF(AND(LEN(UPPER(TRIM(CLEAN(SUBSTITUTE(I195,CHAR(160)," ")))))&gt;0,LEFT(UPPER(TRIM(I195)),10)&lt;&gt;"UNRESOLVED",ISERROR(MATCH(UPPER(TRIM(CLEAN(SUBSTITUTE(I195,CHAR(160)," ")))),Start!$H$6:$H$22,0))),"","Mapping or justified exclusion missing; ")&amp;IF(AND(LEN(UPPER(TRIM(CLEAN(SUBSTITUTE(J195,CHAR(160)," ")))))&gt;0,LEFT(UPPER(TRIM(J195)),10)&lt;&gt;"UNRESOLVED",ISERROR(MATCH(UPPER(TRIM(CLEAN(SUBSTITUTE(J195,CHAR(160)," ")))),Start!$H$6:$H$22,0))),"","Conclusion/evidence missing; ")&amp;IF(AND(LEN(UPPER(TRIM(CLEAN(SUBSTITUTE(K195,CHAR(160)," ")))))&gt;0,LEFT(UPPER(TRIM(K195)),10)&lt;&gt;"UNRESOLVED",ISERROR(MATCH(UPPER(TRIM(CLEAN(SUBSTITUTE(K195,CHAR(160)," ")))),Start!$H$6:$H$22,0))),"","Reviewer/date missing; ")&amp;"")),"Invalid status; use a listed value")</f>
        <v>Applicability unresolved; assign an owner and next action</v>
      </c>
    </row>
    <row r="196" ht="70" customHeight="1">
      <c r="A196" s="58" t="str">
        <v>PSC-1200.23(a)</v>
      </c>
      <c r="B196" s="58" t="str">
        <v>PSC</v>
      </c>
      <c r="C196" s="61" t="str">
        <v>P01 | 1200.23(a)</v>
      </c>
      <c r="D196" s="61"/>
      <c r="E196" s="61" t="str">
        <v>Unresolved</v>
      </c>
      <c r="F196" s="61"/>
      <c r="G196" s="61" t="inlineStr">
        <is>
          <t xml:space="preserve">General 180 day transition; verify exact provision and Q01/Q10</t>
        </is>
      </c>
      <c r="H196" s="61" t="inlineStr">
        <is>
          <t xml:space="preserve">Candidate duty; applicability unresolved. Obtain exact required method and evidence from the controlling text. Context and definition rows explain control requirements.</t>
        </is>
      </c>
      <c r="I196" s="61" t="str">
        <v>C01</v>
      </c>
      <c r="J196" s="61"/>
      <c r="K196" s="61"/>
      <c r="L196" s="61" t="str">
        <v>Confirm entity/system coverage, obtain the current controlling instrument and map every applicable part before conclusions.</v>
      </c>
      <c r="M196" s="63" t="str">
        <f>IF(OR(EXACT(E196,"Unresolved"),EXACT(E196,"Applicable"),EXACT(E196,"Excluded with basis"),EXACT(E196,"Context only")),IF(E196="Unresolved","Applicability unresolved; assign an owner and next action",IF(LEN(IF(AND(LEN(UPPER(TRIM(CLEAN(SUBSTITUTE(C196,CHAR(160)," ")))))&gt;0,LEFT(UPPER(TRIM(C196)),10)&lt;&gt;"UNRESOLVED",ISERROR(MATCH(UPPER(TRIM(CLEAN(SUBSTITUTE(C196,CHAR(160)," ")))),Start!$H$6:$H$22,0))),"","Exact clause/version missing; ")&amp;IF(AND(LEN(UPPER(TRIM(CLEAN(SUBSTITUTE(D196,CHAR(160)," ")))))&gt;0,LEFT(UPPER(TRIM(D196)),10)&lt;&gt;"UNRESOLVED",ISERROR(MATCH(UPPER(TRIM(CLEAN(SUBSTITUTE(D196,CHAR(160)," ")))),Start!$H$6:$H$22,0))),"","Entity/system/period missing; ")&amp;IF(AND(LEN(UPPER(TRIM(CLEAN(SUBSTITUTE(F196,CHAR(160)," ")))))&gt;0,LEFT(UPPER(TRIM(F196)),10)&lt;&gt;"UNRESOLVED",ISERROR(MATCH(UPPER(TRIM(CLEAN(SUBSTITUTE(F196,CHAR(160)," ")))),Start!$H$6:$H$22,0))),"","Decision evidence/basis missing; ")&amp;IF(AND(LEN(UPPER(TRIM(CLEAN(SUBSTITUTE(G196,CHAR(160)," ")))))&gt;0,LEFT(UPPER(TRIM(G196)),10)&lt;&gt;"UNRESOLVED",ISERROR(MATCH(UPPER(TRIM(CLEAN(SUBSTITUTE(G196,CHAR(160)," ")))),Start!$H$6:$H$22,0))),"","Date/transition basis missing; ")&amp;IF(AND(LEN(UPPER(TRIM(CLEAN(SUBSTITUTE(H196,CHAR(160)," ")))))&gt;0,LEFT(UPPER(TRIM(H196)),10)&lt;&gt;"UNRESOLVED",ISERROR(MATCH(UPPER(TRIM(CLEAN(SUBSTITUTE(H196,CHAR(160)," ")))),Start!$H$6:$H$22,0))),"","Method/evidence basis missing; ")&amp;IF(AND(LEN(UPPER(TRIM(CLEAN(SUBSTITUTE(I196,CHAR(160)," ")))))&gt;0,LEFT(UPPER(TRIM(I196)),10)&lt;&gt;"UNRESOLVED",ISERROR(MATCH(UPPER(TRIM(CLEAN(SUBSTITUTE(I196,CHAR(160)," ")))),Start!$H$6:$H$22,0))),"","Mapping or justified exclusion missing; ")&amp;IF(AND(LEN(UPPER(TRIM(CLEAN(SUBSTITUTE(J196,CHAR(160)," ")))))&gt;0,LEFT(UPPER(TRIM(J196)),10)&lt;&gt;"UNRESOLVED",ISERROR(MATCH(UPPER(TRIM(CLEAN(SUBSTITUTE(J196,CHAR(160)," ")))),Start!$H$6:$H$22,0))),"","Conclusion/evidence missing; ")&amp;IF(AND(LEN(UPPER(TRIM(CLEAN(SUBSTITUTE(K196,CHAR(160)," ")))))&gt;0,LEFT(UPPER(TRIM(K196)),10)&lt;&gt;"UNRESOLVED",ISERROR(MATCH(UPPER(TRIM(CLEAN(SUBSTITUTE(K196,CHAR(160)," ")))),Start!$H$6:$H$22,0))),"","Reviewer/date missing; ")&amp;"")=0,"Documentation recorded; review required",IF(AND(LEN(UPPER(TRIM(CLEAN(SUBSTITUTE(C196,CHAR(160)," ")))))&gt;0,LEFT(UPPER(TRIM(C196)),10)&lt;&gt;"UNRESOLVED",ISERROR(MATCH(UPPER(TRIM(CLEAN(SUBSTITUTE(C196,CHAR(160)," ")))),Start!$H$6:$H$22,0))),"","Exact clause/version missing; ")&amp;IF(AND(LEN(UPPER(TRIM(CLEAN(SUBSTITUTE(D196,CHAR(160)," ")))))&gt;0,LEFT(UPPER(TRIM(D196)),10)&lt;&gt;"UNRESOLVED",ISERROR(MATCH(UPPER(TRIM(CLEAN(SUBSTITUTE(D196,CHAR(160)," ")))),Start!$H$6:$H$22,0))),"","Entity/system/period missing; ")&amp;IF(AND(LEN(UPPER(TRIM(CLEAN(SUBSTITUTE(F196,CHAR(160)," ")))))&gt;0,LEFT(UPPER(TRIM(F196)),10)&lt;&gt;"UNRESOLVED",ISERROR(MATCH(UPPER(TRIM(CLEAN(SUBSTITUTE(F196,CHAR(160)," ")))),Start!$H$6:$H$22,0))),"","Decision evidence/basis missing; ")&amp;IF(AND(LEN(UPPER(TRIM(CLEAN(SUBSTITUTE(G196,CHAR(160)," ")))))&gt;0,LEFT(UPPER(TRIM(G196)),10)&lt;&gt;"UNRESOLVED",ISERROR(MATCH(UPPER(TRIM(CLEAN(SUBSTITUTE(G196,CHAR(160)," ")))),Start!$H$6:$H$22,0))),"","Date/transition basis missing; ")&amp;IF(AND(LEN(UPPER(TRIM(CLEAN(SUBSTITUTE(H196,CHAR(160)," ")))))&gt;0,LEFT(UPPER(TRIM(H196)),10)&lt;&gt;"UNRESOLVED",ISERROR(MATCH(UPPER(TRIM(CLEAN(SUBSTITUTE(H196,CHAR(160)," ")))),Start!$H$6:$H$22,0))),"","Method/evidence basis missing; ")&amp;IF(AND(LEN(UPPER(TRIM(CLEAN(SUBSTITUTE(I196,CHAR(160)," ")))))&gt;0,LEFT(UPPER(TRIM(I196)),10)&lt;&gt;"UNRESOLVED",ISERROR(MATCH(UPPER(TRIM(CLEAN(SUBSTITUTE(I196,CHAR(160)," ")))),Start!$H$6:$H$22,0))),"","Mapping or justified exclusion missing; ")&amp;IF(AND(LEN(UPPER(TRIM(CLEAN(SUBSTITUTE(J196,CHAR(160)," ")))))&gt;0,LEFT(UPPER(TRIM(J196)),10)&lt;&gt;"UNRESOLVED",ISERROR(MATCH(UPPER(TRIM(CLEAN(SUBSTITUTE(J196,CHAR(160)," ")))),Start!$H$6:$H$22,0))),"","Conclusion/evidence missing; ")&amp;IF(AND(LEN(UPPER(TRIM(CLEAN(SUBSTITUTE(K196,CHAR(160)," ")))))&gt;0,LEFT(UPPER(TRIM(K196)),10)&lt;&gt;"UNRESOLVED",ISERROR(MATCH(UPPER(TRIM(CLEAN(SUBSTITUTE(K196,CHAR(160)," ")))),Start!$H$6:$H$22,0))),"","Reviewer/date missing; ")&amp;"")),"Invalid status; use a listed value")</f>
        <v>Applicability unresolved; assign an owner and next action</v>
      </c>
    </row>
    <row r="197" ht="70" customHeight="1">
      <c r="A197" s="56" t="str">
        <v>PSC-1200.23(a)(1)</v>
      </c>
      <c r="B197" s="56" t="str">
        <v>PSC</v>
      </c>
      <c r="C197" s="61" t="str">
        <v>P01 | 1200.23(a)(1)</v>
      </c>
      <c r="D197" s="61"/>
      <c r="E197" s="61" t="str">
        <v>Unresolved</v>
      </c>
      <c r="F197" s="61"/>
      <c r="G197" s="61" t="inlineStr">
        <is>
          <t xml:space="preserve">General 180 day transition; verify exact provision and Q01/Q10</t>
        </is>
      </c>
      <c r="H197" s="61" t="inlineStr">
        <is>
          <t xml:space="preserve">Candidate duty; applicability unresolved. Obtain exact required method and evidence from the controlling text. Context and definition rows explain control requirements.</t>
        </is>
      </c>
      <c r="I197" s="61" t="str">
        <v>C01</v>
      </c>
      <c r="J197" s="61"/>
      <c r="K197" s="61"/>
      <c r="L197" s="61" t="str">
        <v>Confirm entity/system coverage, obtain the current controlling instrument and map every applicable part before conclusions.</v>
      </c>
      <c r="M197" s="63" t="str">
        <f>IF(OR(EXACT(E197,"Unresolved"),EXACT(E197,"Applicable"),EXACT(E197,"Excluded with basis"),EXACT(E197,"Context only")),IF(E197="Unresolved","Applicability unresolved; assign an owner and next action",IF(LEN(IF(AND(LEN(UPPER(TRIM(CLEAN(SUBSTITUTE(C197,CHAR(160)," ")))))&gt;0,LEFT(UPPER(TRIM(C197)),10)&lt;&gt;"UNRESOLVED",ISERROR(MATCH(UPPER(TRIM(CLEAN(SUBSTITUTE(C197,CHAR(160)," ")))),Start!$H$6:$H$22,0))),"","Exact clause/version missing; ")&amp;IF(AND(LEN(UPPER(TRIM(CLEAN(SUBSTITUTE(D197,CHAR(160)," ")))))&gt;0,LEFT(UPPER(TRIM(D197)),10)&lt;&gt;"UNRESOLVED",ISERROR(MATCH(UPPER(TRIM(CLEAN(SUBSTITUTE(D197,CHAR(160)," ")))),Start!$H$6:$H$22,0))),"","Entity/system/period missing; ")&amp;IF(AND(LEN(UPPER(TRIM(CLEAN(SUBSTITUTE(F197,CHAR(160)," ")))))&gt;0,LEFT(UPPER(TRIM(F197)),10)&lt;&gt;"UNRESOLVED",ISERROR(MATCH(UPPER(TRIM(CLEAN(SUBSTITUTE(F197,CHAR(160)," ")))),Start!$H$6:$H$22,0))),"","Decision evidence/basis missing; ")&amp;IF(AND(LEN(UPPER(TRIM(CLEAN(SUBSTITUTE(G197,CHAR(160)," ")))))&gt;0,LEFT(UPPER(TRIM(G197)),10)&lt;&gt;"UNRESOLVED",ISERROR(MATCH(UPPER(TRIM(CLEAN(SUBSTITUTE(G197,CHAR(160)," ")))),Start!$H$6:$H$22,0))),"","Date/transition basis missing; ")&amp;IF(AND(LEN(UPPER(TRIM(CLEAN(SUBSTITUTE(H197,CHAR(160)," ")))))&gt;0,LEFT(UPPER(TRIM(H197)),10)&lt;&gt;"UNRESOLVED",ISERROR(MATCH(UPPER(TRIM(CLEAN(SUBSTITUTE(H197,CHAR(160)," ")))),Start!$H$6:$H$22,0))),"","Method/evidence basis missing; ")&amp;IF(AND(LEN(UPPER(TRIM(CLEAN(SUBSTITUTE(I197,CHAR(160)," ")))))&gt;0,LEFT(UPPER(TRIM(I197)),10)&lt;&gt;"UNRESOLVED",ISERROR(MATCH(UPPER(TRIM(CLEAN(SUBSTITUTE(I197,CHAR(160)," ")))),Start!$H$6:$H$22,0))),"","Mapping or justified exclusion missing; ")&amp;IF(AND(LEN(UPPER(TRIM(CLEAN(SUBSTITUTE(J197,CHAR(160)," ")))))&gt;0,LEFT(UPPER(TRIM(J197)),10)&lt;&gt;"UNRESOLVED",ISERROR(MATCH(UPPER(TRIM(CLEAN(SUBSTITUTE(J197,CHAR(160)," ")))),Start!$H$6:$H$22,0))),"","Conclusion/evidence missing; ")&amp;IF(AND(LEN(UPPER(TRIM(CLEAN(SUBSTITUTE(K197,CHAR(160)," ")))))&gt;0,LEFT(UPPER(TRIM(K197)),10)&lt;&gt;"UNRESOLVED",ISERROR(MATCH(UPPER(TRIM(CLEAN(SUBSTITUTE(K197,CHAR(160)," ")))),Start!$H$6:$H$22,0))),"","Reviewer/date missing; ")&amp;"")=0,"Documentation recorded; review required",IF(AND(LEN(UPPER(TRIM(CLEAN(SUBSTITUTE(C197,CHAR(160)," ")))))&gt;0,LEFT(UPPER(TRIM(C197)),10)&lt;&gt;"UNRESOLVED",ISERROR(MATCH(UPPER(TRIM(CLEAN(SUBSTITUTE(C197,CHAR(160)," ")))),Start!$H$6:$H$22,0))),"","Exact clause/version missing; ")&amp;IF(AND(LEN(UPPER(TRIM(CLEAN(SUBSTITUTE(D197,CHAR(160)," ")))))&gt;0,LEFT(UPPER(TRIM(D197)),10)&lt;&gt;"UNRESOLVED",ISERROR(MATCH(UPPER(TRIM(CLEAN(SUBSTITUTE(D197,CHAR(160)," ")))),Start!$H$6:$H$22,0))),"","Entity/system/period missing; ")&amp;IF(AND(LEN(UPPER(TRIM(CLEAN(SUBSTITUTE(F197,CHAR(160)," ")))))&gt;0,LEFT(UPPER(TRIM(F197)),10)&lt;&gt;"UNRESOLVED",ISERROR(MATCH(UPPER(TRIM(CLEAN(SUBSTITUTE(F197,CHAR(160)," ")))),Start!$H$6:$H$22,0))),"","Decision evidence/basis missing; ")&amp;IF(AND(LEN(UPPER(TRIM(CLEAN(SUBSTITUTE(G197,CHAR(160)," ")))))&gt;0,LEFT(UPPER(TRIM(G197)),10)&lt;&gt;"UNRESOLVED",ISERROR(MATCH(UPPER(TRIM(CLEAN(SUBSTITUTE(G197,CHAR(160)," ")))),Start!$H$6:$H$22,0))),"","Date/transition basis missing; ")&amp;IF(AND(LEN(UPPER(TRIM(CLEAN(SUBSTITUTE(H197,CHAR(160)," ")))))&gt;0,LEFT(UPPER(TRIM(H197)),10)&lt;&gt;"UNRESOLVED",ISERROR(MATCH(UPPER(TRIM(CLEAN(SUBSTITUTE(H197,CHAR(160)," ")))),Start!$H$6:$H$22,0))),"","Method/evidence basis missing; ")&amp;IF(AND(LEN(UPPER(TRIM(CLEAN(SUBSTITUTE(I197,CHAR(160)," ")))))&gt;0,LEFT(UPPER(TRIM(I197)),10)&lt;&gt;"UNRESOLVED",ISERROR(MATCH(UPPER(TRIM(CLEAN(SUBSTITUTE(I197,CHAR(160)," ")))),Start!$H$6:$H$22,0))),"","Mapping or justified exclusion missing; ")&amp;IF(AND(LEN(UPPER(TRIM(CLEAN(SUBSTITUTE(J197,CHAR(160)," ")))))&gt;0,LEFT(UPPER(TRIM(J197)),10)&lt;&gt;"UNRESOLVED",ISERROR(MATCH(UPPER(TRIM(CLEAN(SUBSTITUTE(J197,CHAR(160)," ")))),Start!$H$6:$H$22,0))),"","Conclusion/evidence missing; ")&amp;IF(AND(LEN(UPPER(TRIM(CLEAN(SUBSTITUTE(K197,CHAR(160)," ")))))&gt;0,LEFT(UPPER(TRIM(K197)),10)&lt;&gt;"UNRESOLVED",ISERROR(MATCH(UPPER(TRIM(CLEAN(SUBSTITUTE(K197,CHAR(160)," ")))),Start!$H$6:$H$22,0))),"","Reviewer/date missing; ")&amp;"")),"Invalid status; use a listed value")</f>
        <v>Applicability unresolved; assign an owner and next action</v>
      </c>
    </row>
    <row r="198" ht="70" customHeight="1">
      <c r="A198" s="58" t="str">
        <v>PSC-1200.23(a)(2)</v>
      </c>
      <c r="B198" s="58" t="str">
        <v>PSC</v>
      </c>
      <c r="C198" s="61" t="str">
        <v>P01 | 1200.23(a)(2)</v>
      </c>
      <c r="D198" s="61"/>
      <c r="E198" s="61" t="str">
        <v>Unresolved</v>
      </c>
      <c r="F198" s="61"/>
      <c r="G198" s="61" t="inlineStr">
        <is>
          <t xml:space="preserve">General 180 day transition; verify exact provision and Q01/Q10</t>
        </is>
      </c>
      <c r="H198" s="61" t="inlineStr">
        <is>
          <t xml:space="preserve">Candidate duty; applicability unresolved. Obtain exact required method and evidence from the controlling text. Context and definition rows explain control requirements.</t>
        </is>
      </c>
      <c r="I198" s="61" t="str">
        <v>C01</v>
      </c>
      <c r="J198" s="61"/>
      <c r="K198" s="61"/>
      <c r="L198" s="61" t="str">
        <v>Confirm entity/system coverage, obtain the current controlling instrument and map every applicable part before conclusions.</v>
      </c>
      <c r="M198" s="63" t="str">
        <f>IF(OR(EXACT(E198,"Unresolved"),EXACT(E198,"Applicable"),EXACT(E198,"Excluded with basis"),EXACT(E198,"Context only")),IF(E198="Unresolved","Applicability unresolved; assign an owner and next action",IF(LEN(IF(AND(LEN(UPPER(TRIM(CLEAN(SUBSTITUTE(C198,CHAR(160)," ")))))&gt;0,LEFT(UPPER(TRIM(C198)),10)&lt;&gt;"UNRESOLVED",ISERROR(MATCH(UPPER(TRIM(CLEAN(SUBSTITUTE(C198,CHAR(160)," ")))),Start!$H$6:$H$22,0))),"","Exact clause/version missing; ")&amp;IF(AND(LEN(UPPER(TRIM(CLEAN(SUBSTITUTE(D198,CHAR(160)," ")))))&gt;0,LEFT(UPPER(TRIM(D198)),10)&lt;&gt;"UNRESOLVED",ISERROR(MATCH(UPPER(TRIM(CLEAN(SUBSTITUTE(D198,CHAR(160)," ")))),Start!$H$6:$H$22,0))),"","Entity/system/period missing; ")&amp;IF(AND(LEN(UPPER(TRIM(CLEAN(SUBSTITUTE(F198,CHAR(160)," ")))))&gt;0,LEFT(UPPER(TRIM(F198)),10)&lt;&gt;"UNRESOLVED",ISERROR(MATCH(UPPER(TRIM(CLEAN(SUBSTITUTE(F198,CHAR(160)," ")))),Start!$H$6:$H$22,0))),"","Decision evidence/basis missing; ")&amp;IF(AND(LEN(UPPER(TRIM(CLEAN(SUBSTITUTE(G198,CHAR(160)," ")))))&gt;0,LEFT(UPPER(TRIM(G198)),10)&lt;&gt;"UNRESOLVED",ISERROR(MATCH(UPPER(TRIM(CLEAN(SUBSTITUTE(G198,CHAR(160)," ")))),Start!$H$6:$H$22,0))),"","Date/transition basis missing; ")&amp;IF(AND(LEN(UPPER(TRIM(CLEAN(SUBSTITUTE(H198,CHAR(160)," ")))))&gt;0,LEFT(UPPER(TRIM(H198)),10)&lt;&gt;"UNRESOLVED",ISERROR(MATCH(UPPER(TRIM(CLEAN(SUBSTITUTE(H198,CHAR(160)," ")))),Start!$H$6:$H$22,0))),"","Method/evidence basis missing; ")&amp;IF(AND(LEN(UPPER(TRIM(CLEAN(SUBSTITUTE(I198,CHAR(160)," ")))))&gt;0,LEFT(UPPER(TRIM(I198)),10)&lt;&gt;"UNRESOLVED",ISERROR(MATCH(UPPER(TRIM(CLEAN(SUBSTITUTE(I198,CHAR(160)," ")))),Start!$H$6:$H$22,0))),"","Mapping or justified exclusion missing; ")&amp;IF(AND(LEN(UPPER(TRIM(CLEAN(SUBSTITUTE(J198,CHAR(160)," ")))))&gt;0,LEFT(UPPER(TRIM(J198)),10)&lt;&gt;"UNRESOLVED",ISERROR(MATCH(UPPER(TRIM(CLEAN(SUBSTITUTE(J198,CHAR(160)," ")))),Start!$H$6:$H$22,0))),"","Conclusion/evidence missing; ")&amp;IF(AND(LEN(UPPER(TRIM(CLEAN(SUBSTITUTE(K198,CHAR(160)," ")))))&gt;0,LEFT(UPPER(TRIM(K198)),10)&lt;&gt;"UNRESOLVED",ISERROR(MATCH(UPPER(TRIM(CLEAN(SUBSTITUTE(K198,CHAR(160)," ")))),Start!$H$6:$H$22,0))),"","Reviewer/date missing; ")&amp;"")=0,"Documentation recorded; review required",IF(AND(LEN(UPPER(TRIM(CLEAN(SUBSTITUTE(C198,CHAR(160)," ")))))&gt;0,LEFT(UPPER(TRIM(C198)),10)&lt;&gt;"UNRESOLVED",ISERROR(MATCH(UPPER(TRIM(CLEAN(SUBSTITUTE(C198,CHAR(160)," ")))),Start!$H$6:$H$22,0))),"","Exact clause/version missing; ")&amp;IF(AND(LEN(UPPER(TRIM(CLEAN(SUBSTITUTE(D198,CHAR(160)," ")))))&gt;0,LEFT(UPPER(TRIM(D198)),10)&lt;&gt;"UNRESOLVED",ISERROR(MATCH(UPPER(TRIM(CLEAN(SUBSTITUTE(D198,CHAR(160)," ")))),Start!$H$6:$H$22,0))),"","Entity/system/period missing; ")&amp;IF(AND(LEN(UPPER(TRIM(CLEAN(SUBSTITUTE(F198,CHAR(160)," ")))))&gt;0,LEFT(UPPER(TRIM(F198)),10)&lt;&gt;"UNRESOLVED",ISERROR(MATCH(UPPER(TRIM(CLEAN(SUBSTITUTE(F198,CHAR(160)," ")))),Start!$H$6:$H$22,0))),"","Decision evidence/basis missing; ")&amp;IF(AND(LEN(UPPER(TRIM(CLEAN(SUBSTITUTE(G198,CHAR(160)," ")))))&gt;0,LEFT(UPPER(TRIM(G198)),10)&lt;&gt;"UNRESOLVED",ISERROR(MATCH(UPPER(TRIM(CLEAN(SUBSTITUTE(G198,CHAR(160)," ")))),Start!$H$6:$H$22,0))),"","Date/transition basis missing; ")&amp;IF(AND(LEN(UPPER(TRIM(CLEAN(SUBSTITUTE(H198,CHAR(160)," ")))))&gt;0,LEFT(UPPER(TRIM(H198)),10)&lt;&gt;"UNRESOLVED",ISERROR(MATCH(UPPER(TRIM(CLEAN(SUBSTITUTE(H198,CHAR(160)," ")))),Start!$H$6:$H$22,0))),"","Method/evidence basis missing; ")&amp;IF(AND(LEN(UPPER(TRIM(CLEAN(SUBSTITUTE(I198,CHAR(160)," ")))))&gt;0,LEFT(UPPER(TRIM(I198)),10)&lt;&gt;"UNRESOLVED",ISERROR(MATCH(UPPER(TRIM(CLEAN(SUBSTITUTE(I198,CHAR(160)," ")))),Start!$H$6:$H$22,0))),"","Mapping or justified exclusion missing; ")&amp;IF(AND(LEN(UPPER(TRIM(CLEAN(SUBSTITUTE(J198,CHAR(160)," ")))))&gt;0,LEFT(UPPER(TRIM(J198)),10)&lt;&gt;"UNRESOLVED",ISERROR(MATCH(UPPER(TRIM(CLEAN(SUBSTITUTE(J198,CHAR(160)," ")))),Start!$H$6:$H$22,0))),"","Conclusion/evidence missing; ")&amp;IF(AND(LEN(UPPER(TRIM(CLEAN(SUBSTITUTE(K198,CHAR(160)," ")))))&gt;0,LEFT(UPPER(TRIM(K198)),10)&lt;&gt;"UNRESOLVED",ISERROR(MATCH(UPPER(TRIM(CLEAN(SUBSTITUTE(K198,CHAR(160)," ")))),Start!$H$6:$H$22,0))),"","Reviewer/date missing; ")&amp;"")),"Invalid status; use a listed value")</f>
        <v>Applicability unresolved; assign an owner and next action</v>
      </c>
    </row>
    <row r="199" ht="70" customHeight="1">
      <c r="A199" s="56" t="str">
        <v>PSC-1200.24</v>
      </c>
      <c r="B199" s="56" t="str">
        <v>PSC</v>
      </c>
      <c r="C199" s="61" t="str">
        <v>P01 | 1200.24</v>
      </c>
      <c r="D199" s="61"/>
      <c r="E199" s="61" t="str">
        <v>Unresolved</v>
      </c>
      <c r="F199" s="61"/>
      <c r="G199" s="61" t="inlineStr">
        <is>
          <t xml:space="preserve">General 180 day transition; verify exact provision and Q01/Q10</t>
        </is>
      </c>
      <c r="H199" s="61" t="inlineStr">
        <is>
          <t xml:space="preserve">Section heading/context. Obtain exact required method and evidence from the controlling text. Context and definition rows explain control requirements.</t>
        </is>
      </c>
      <c r="I199" s="61" t="str">
        <v>P11</v>
      </c>
      <c r="J199" s="61"/>
      <c r="K199" s="61"/>
      <c r="L199" s="61" t="str">
        <v>Confirm entity/system coverage, obtain the current controlling instrument and map every applicable part before conclusions.</v>
      </c>
      <c r="M199" s="63" t="str">
        <f>IF(OR(EXACT(E199,"Unresolved"),EXACT(E199,"Applicable"),EXACT(E199,"Excluded with basis"),EXACT(E199,"Context only")),IF(E199="Unresolved","Applicability unresolved; assign an owner and next action",IF(LEN(IF(AND(LEN(UPPER(TRIM(CLEAN(SUBSTITUTE(C199,CHAR(160)," ")))))&gt;0,LEFT(UPPER(TRIM(C199)),10)&lt;&gt;"UNRESOLVED",ISERROR(MATCH(UPPER(TRIM(CLEAN(SUBSTITUTE(C199,CHAR(160)," ")))),Start!$H$6:$H$22,0))),"","Exact clause/version missing; ")&amp;IF(AND(LEN(UPPER(TRIM(CLEAN(SUBSTITUTE(D199,CHAR(160)," ")))))&gt;0,LEFT(UPPER(TRIM(D199)),10)&lt;&gt;"UNRESOLVED",ISERROR(MATCH(UPPER(TRIM(CLEAN(SUBSTITUTE(D199,CHAR(160)," ")))),Start!$H$6:$H$22,0))),"","Entity/system/period missing; ")&amp;IF(AND(LEN(UPPER(TRIM(CLEAN(SUBSTITUTE(F199,CHAR(160)," ")))))&gt;0,LEFT(UPPER(TRIM(F199)),10)&lt;&gt;"UNRESOLVED",ISERROR(MATCH(UPPER(TRIM(CLEAN(SUBSTITUTE(F199,CHAR(160)," ")))),Start!$H$6:$H$22,0))),"","Decision evidence/basis missing; ")&amp;IF(AND(LEN(UPPER(TRIM(CLEAN(SUBSTITUTE(G199,CHAR(160)," ")))))&gt;0,LEFT(UPPER(TRIM(G199)),10)&lt;&gt;"UNRESOLVED",ISERROR(MATCH(UPPER(TRIM(CLEAN(SUBSTITUTE(G199,CHAR(160)," ")))),Start!$H$6:$H$22,0))),"","Date/transition basis missing; ")&amp;IF(AND(LEN(UPPER(TRIM(CLEAN(SUBSTITUTE(H199,CHAR(160)," ")))))&gt;0,LEFT(UPPER(TRIM(H199)),10)&lt;&gt;"UNRESOLVED",ISERROR(MATCH(UPPER(TRIM(CLEAN(SUBSTITUTE(H199,CHAR(160)," ")))),Start!$H$6:$H$22,0))),"","Method/evidence basis missing; ")&amp;IF(AND(LEN(UPPER(TRIM(CLEAN(SUBSTITUTE(I199,CHAR(160)," ")))))&gt;0,LEFT(UPPER(TRIM(I199)),10)&lt;&gt;"UNRESOLVED",ISERROR(MATCH(UPPER(TRIM(CLEAN(SUBSTITUTE(I199,CHAR(160)," ")))),Start!$H$6:$H$22,0))),"","Mapping or justified exclusion missing; ")&amp;IF(AND(LEN(UPPER(TRIM(CLEAN(SUBSTITUTE(J199,CHAR(160)," ")))))&gt;0,LEFT(UPPER(TRIM(J199)),10)&lt;&gt;"UNRESOLVED",ISERROR(MATCH(UPPER(TRIM(CLEAN(SUBSTITUTE(J199,CHAR(160)," ")))),Start!$H$6:$H$22,0))),"","Conclusion/evidence missing; ")&amp;IF(AND(LEN(UPPER(TRIM(CLEAN(SUBSTITUTE(K199,CHAR(160)," ")))))&gt;0,LEFT(UPPER(TRIM(K199)),10)&lt;&gt;"UNRESOLVED",ISERROR(MATCH(UPPER(TRIM(CLEAN(SUBSTITUTE(K199,CHAR(160)," ")))),Start!$H$6:$H$22,0))),"","Reviewer/date missing; ")&amp;"")=0,"Documentation recorded; review required",IF(AND(LEN(UPPER(TRIM(CLEAN(SUBSTITUTE(C199,CHAR(160)," ")))))&gt;0,LEFT(UPPER(TRIM(C199)),10)&lt;&gt;"UNRESOLVED",ISERROR(MATCH(UPPER(TRIM(CLEAN(SUBSTITUTE(C199,CHAR(160)," ")))),Start!$H$6:$H$22,0))),"","Exact clause/version missing; ")&amp;IF(AND(LEN(UPPER(TRIM(CLEAN(SUBSTITUTE(D199,CHAR(160)," ")))))&gt;0,LEFT(UPPER(TRIM(D199)),10)&lt;&gt;"UNRESOLVED",ISERROR(MATCH(UPPER(TRIM(CLEAN(SUBSTITUTE(D199,CHAR(160)," ")))),Start!$H$6:$H$22,0))),"","Entity/system/period missing; ")&amp;IF(AND(LEN(UPPER(TRIM(CLEAN(SUBSTITUTE(F199,CHAR(160)," ")))))&gt;0,LEFT(UPPER(TRIM(F199)),10)&lt;&gt;"UNRESOLVED",ISERROR(MATCH(UPPER(TRIM(CLEAN(SUBSTITUTE(F199,CHAR(160)," ")))),Start!$H$6:$H$22,0))),"","Decision evidence/basis missing; ")&amp;IF(AND(LEN(UPPER(TRIM(CLEAN(SUBSTITUTE(G199,CHAR(160)," ")))))&gt;0,LEFT(UPPER(TRIM(G199)),10)&lt;&gt;"UNRESOLVED",ISERROR(MATCH(UPPER(TRIM(CLEAN(SUBSTITUTE(G199,CHAR(160)," ")))),Start!$H$6:$H$22,0))),"","Date/transition basis missing; ")&amp;IF(AND(LEN(UPPER(TRIM(CLEAN(SUBSTITUTE(H199,CHAR(160)," ")))))&gt;0,LEFT(UPPER(TRIM(H199)),10)&lt;&gt;"UNRESOLVED",ISERROR(MATCH(UPPER(TRIM(CLEAN(SUBSTITUTE(H199,CHAR(160)," ")))),Start!$H$6:$H$22,0))),"","Method/evidence basis missing; ")&amp;IF(AND(LEN(UPPER(TRIM(CLEAN(SUBSTITUTE(I199,CHAR(160)," ")))))&gt;0,LEFT(UPPER(TRIM(I199)),10)&lt;&gt;"UNRESOLVED",ISERROR(MATCH(UPPER(TRIM(CLEAN(SUBSTITUTE(I199,CHAR(160)," ")))),Start!$H$6:$H$22,0))),"","Mapping or justified exclusion missing; ")&amp;IF(AND(LEN(UPPER(TRIM(CLEAN(SUBSTITUTE(J199,CHAR(160)," ")))))&gt;0,LEFT(UPPER(TRIM(J199)),10)&lt;&gt;"UNRESOLVED",ISERROR(MATCH(UPPER(TRIM(CLEAN(SUBSTITUTE(J199,CHAR(160)," ")))),Start!$H$6:$H$22,0))),"","Conclusion/evidence missing; ")&amp;IF(AND(LEN(UPPER(TRIM(CLEAN(SUBSTITUTE(K199,CHAR(160)," ")))))&gt;0,LEFT(UPPER(TRIM(K199)),10)&lt;&gt;"UNRESOLVED",ISERROR(MATCH(UPPER(TRIM(CLEAN(SUBSTITUTE(K199,CHAR(160)," ")))),Start!$H$6:$H$22,0))),"","Reviewer/date missing; ")&amp;"")),"Invalid status; use a listed value")</f>
        <v>Applicability unresolved; assign an owner and next action</v>
      </c>
    </row>
    <row r="200" ht="70" customHeight="1">
      <c r="A200" s="58" t="str">
        <v>PSC-1200.25</v>
      </c>
      <c r="B200" s="58" t="str">
        <v>PSC</v>
      </c>
      <c r="C200" s="61" t="str">
        <v>P01 | 1200.25</v>
      </c>
      <c r="D200" s="61"/>
      <c r="E200" s="61" t="str">
        <v>Unresolved</v>
      </c>
      <c r="F200" s="61"/>
      <c r="G200" s="61" t="inlineStr">
        <is>
          <t xml:space="preserve">General 180 day transition; verify exact provision and Q01/Q10</t>
        </is>
      </c>
      <c r="H200" s="61" t="inlineStr">
        <is>
          <t xml:space="preserve">Section heading/context. Obtain exact required method and evidence from the controlling text. Context and definition rows explain control requirements.</t>
        </is>
      </c>
      <c r="I200" s="61" t="str">
        <v>P11</v>
      </c>
      <c r="J200" s="61"/>
      <c r="K200" s="61"/>
      <c r="L200" s="61" t="str">
        <v>Confirm entity/system coverage, obtain the current controlling instrument and map every applicable part before conclusions.</v>
      </c>
      <c r="M200" s="63" t="str">
        <f>IF(OR(EXACT(E200,"Unresolved"),EXACT(E200,"Applicable"),EXACT(E200,"Excluded with basis"),EXACT(E200,"Context only")),IF(E200="Unresolved","Applicability unresolved; assign an owner and next action",IF(LEN(IF(AND(LEN(UPPER(TRIM(CLEAN(SUBSTITUTE(C200,CHAR(160)," ")))))&gt;0,LEFT(UPPER(TRIM(C200)),10)&lt;&gt;"UNRESOLVED",ISERROR(MATCH(UPPER(TRIM(CLEAN(SUBSTITUTE(C200,CHAR(160)," ")))),Start!$H$6:$H$22,0))),"","Exact clause/version missing; ")&amp;IF(AND(LEN(UPPER(TRIM(CLEAN(SUBSTITUTE(D200,CHAR(160)," ")))))&gt;0,LEFT(UPPER(TRIM(D200)),10)&lt;&gt;"UNRESOLVED",ISERROR(MATCH(UPPER(TRIM(CLEAN(SUBSTITUTE(D200,CHAR(160)," ")))),Start!$H$6:$H$22,0))),"","Entity/system/period missing; ")&amp;IF(AND(LEN(UPPER(TRIM(CLEAN(SUBSTITUTE(F200,CHAR(160)," ")))))&gt;0,LEFT(UPPER(TRIM(F200)),10)&lt;&gt;"UNRESOLVED",ISERROR(MATCH(UPPER(TRIM(CLEAN(SUBSTITUTE(F200,CHAR(160)," ")))),Start!$H$6:$H$22,0))),"","Decision evidence/basis missing; ")&amp;IF(AND(LEN(UPPER(TRIM(CLEAN(SUBSTITUTE(G200,CHAR(160)," ")))))&gt;0,LEFT(UPPER(TRIM(G200)),10)&lt;&gt;"UNRESOLVED",ISERROR(MATCH(UPPER(TRIM(CLEAN(SUBSTITUTE(G200,CHAR(160)," ")))),Start!$H$6:$H$22,0))),"","Date/transition basis missing; ")&amp;IF(AND(LEN(UPPER(TRIM(CLEAN(SUBSTITUTE(H200,CHAR(160)," ")))))&gt;0,LEFT(UPPER(TRIM(H200)),10)&lt;&gt;"UNRESOLVED",ISERROR(MATCH(UPPER(TRIM(CLEAN(SUBSTITUTE(H200,CHAR(160)," ")))),Start!$H$6:$H$22,0))),"","Method/evidence basis missing; ")&amp;IF(AND(LEN(UPPER(TRIM(CLEAN(SUBSTITUTE(I200,CHAR(160)," ")))))&gt;0,LEFT(UPPER(TRIM(I200)),10)&lt;&gt;"UNRESOLVED",ISERROR(MATCH(UPPER(TRIM(CLEAN(SUBSTITUTE(I200,CHAR(160)," ")))),Start!$H$6:$H$22,0))),"","Mapping or justified exclusion missing; ")&amp;IF(AND(LEN(UPPER(TRIM(CLEAN(SUBSTITUTE(J200,CHAR(160)," ")))))&gt;0,LEFT(UPPER(TRIM(J200)),10)&lt;&gt;"UNRESOLVED",ISERROR(MATCH(UPPER(TRIM(CLEAN(SUBSTITUTE(J200,CHAR(160)," ")))),Start!$H$6:$H$22,0))),"","Conclusion/evidence missing; ")&amp;IF(AND(LEN(UPPER(TRIM(CLEAN(SUBSTITUTE(K200,CHAR(160)," ")))))&gt;0,LEFT(UPPER(TRIM(K200)),10)&lt;&gt;"UNRESOLVED",ISERROR(MATCH(UPPER(TRIM(CLEAN(SUBSTITUTE(K200,CHAR(160)," ")))),Start!$H$6:$H$22,0))),"","Reviewer/date missing; ")&amp;"")=0,"Documentation recorded; review required",IF(AND(LEN(UPPER(TRIM(CLEAN(SUBSTITUTE(C200,CHAR(160)," ")))))&gt;0,LEFT(UPPER(TRIM(C200)),10)&lt;&gt;"UNRESOLVED",ISERROR(MATCH(UPPER(TRIM(CLEAN(SUBSTITUTE(C200,CHAR(160)," ")))),Start!$H$6:$H$22,0))),"","Exact clause/version missing; ")&amp;IF(AND(LEN(UPPER(TRIM(CLEAN(SUBSTITUTE(D200,CHAR(160)," ")))))&gt;0,LEFT(UPPER(TRIM(D200)),10)&lt;&gt;"UNRESOLVED",ISERROR(MATCH(UPPER(TRIM(CLEAN(SUBSTITUTE(D200,CHAR(160)," ")))),Start!$H$6:$H$22,0))),"","Entity/system/period missing; ")&amp;IF(AND(LEN(UPPER(TRIM(CLEAN(SUBSTITUTE(F200,CHAR(160)," ")))))&gt;0,LEFT(UPPER(TRIM(F200)),10)&lt;&gt;"UNRESOLVED",ISERROR(MATCH(UPPER(TRIM(CLEAN(SUBSTITUTE(F200,CHAR(160)," ")))),Start!$H$6:$H$22,0))),"","Decision evidence/basis missing; ")&amp;IF(AND(LEN(UPPER(TRIM(CLEAN(SUBSTITUTE(G200,CHAR(160)," ")))))&gt;0,LEFT(UPPER(TRIM(G200)),10)&lt;&gt;"UNRESOLVED",ISERROR(MATCH(UPPER(TRIM(CLEAN(SUBSTITUTE(G200,CHAR(160)," ")))),Start!$H$6:$H$22,0))),"","Date/transition basis missing; ")&amp;IF(AND(LEN(UPPER(TRIM(CLEAN(SUBSTITUTE(H200,CHAR(160)," ")))))&gt;0,LEFT(UPPER(TRIM(H200)),10)&lt;&gt;"UNRESOLVED",ISERROR(MATCH(UPPER(TRIM(CLEAN(SUBSTITUTE(H200,CHAR(160)," ")))),Start!$H$6:$H$22,0))),"","Method/evidence basis missing; ")&amp;IF(AND(LEN(UPPER(TRIM(CLEAN(SUBSTITUTE(I200,CHAR(160)," ")))))&gt;0,LEFT(UPPER(TRIM(I200)),10)&lt;&gt;"UNRESOLVED",ISERROR(MATCH(UPPER(TRIM(CLEAN(SUBSTITUTE(I200,CHAR(160)," ")))),Start!$H$6:$H$22,0))),"","Mapping or justified exclusion missing; ")&amp;IF(AND(LEN(UPPER(TRIM(CLEAN(SUBSTITUTE(J200,CHAR(160)," ")))))&gt;0,LEFT(UPPER(TRIM(J200)),10)&lt;&gt;"UNRESOLVED",ISERROR(MATCH(UPPER(TRIM(CLEAN(SUBSTITUTE(J200,CHAR(160)," ")))),Start!$H$6:$H$22,0))),"","Conclusion/evidence missing; ")&amp;IF(AND(LEN(UPPER(TRIM(CLEAN(SUBSTITUTE(K200,CHAR(160)," ")))))&gt;0,LEFT(UPPER(TRIM(K200)),10)&lt;&gt;"UNRESOLVED",ISERROR(MATCH(UPPER(TRIM(CLEAN(SUBSTITUTE(K200,CHAR(160)," ")))),Start!$H$6:$H$22,0))),"","Reviewer/date missing; ")&amp;"")),"Invalid status; use a listed value")</f>
        <v>Applicability unresolved; assign an owner and next action</v>
      </c>
    </row>
    <row r="201" ht="70" customHeight="1">
      <c r="A201" s="56" t="str">
        <v>PSC-1200.25(a)</v>
      </c>
      <c r="B201" s="56" t="str">
        <v>PSC</v>
      </c>
      <c r="C201" s="61" t="str">
        <v>P01 | 1200.25(a)</v>
      </c>
      <c r="D201" s="61"/>
      <c r="E201" s="61" t="str">
        <v>Unresolved</v>
      </c>
      <c r="F201" s="61"/>
      <c r="G201" s="61" t="inlineStr">
        <is>
          <t xml:space="preserve">General 180 day transition; verify exact provision and Q01/Q10</t>
        </is>
      </c>
      <c r="H201" s="61" t="inlineStr">
        <is>
          <t xml:space="preserve">Interpretation/administration. Obtain exact required method and evidence from the controlling text. Context and definition rows explain control requirements.</t>
        </is>
      </c>
      <c r="I201" s="61" t="str">
        <v>P11</v>
      </c>
      <c r="J201" s="61"/>
      <c r="K201" s="61"/>
      <c r="L201" s="61" t="str">
        <v>Confirm entity/system coverage, obtain the current controlling instrument and map every applicable part before conclusions.</v>
      </c>
      <c r="M201" s="63" t="str">
        <f>IF(OR(EXACT(E201,"Unresolved"),EXACT(E201,"Applicable"),EXACT(E201,"Excluded with basis"),EXACT(E201,"Context only")),IF(E201="Unresolved","Applicability unresolved; assign an owner and next action",IF(LEN(IF(AND(LEN(UPPER(TRIM(CLEAN(SUBSTITUTE(C201,CHAR(160)," ")))))&gt;0,LEFT(UPPER(TRIM(C201)),10)&lt;&gt;"UNRESOLVED",ISERROR(MATCH(UPPER(TRIM(CLEAN(SUBSTITUTE(C201,CHAR(160)," ")))),Start!$H$6:$H$22,0))),"","Exact clause/version missing; ")&amp;IF(AND(LEN(UPPER(TRIM(CLEAN(SUBSTITUTE(D201,CHAR(160)," ")))))&gt;0,LEFT(UPPER(TRIM(D201)),10)&lt;&gt;"UNRESOLVED",ISERROR(MATCH(UPPER(TRIM(CLEAN(SUBSTITUTE(D201,CHAR(160)," ")))),Start!$H$6:$H$22,0))),"","Entity/system/period missing; ")&amp;IF(AND(LEN(UPPER(TRIM(CLEAN(SUBSTITUTE(F201,CHAR(160)," ")))))&gt;0,LEFT(UPPER(TRIM(F201)),10)&lt;&gt;"UNRESOLVED",ISERROR(MATCH(UPPER(TRIM(CLEAN(SUBSTITUTE(F201,CHAR(160)," ")))),Start!$H$6:$H$22,0))),"","Decision evidence/basis missing; ")&amp;IF(AND(LEN(UPPER(TRIM(CLEAN(SUBSTITUTE(G201,CHAR(160)," ")))))&gt;0,LEFT(UPPER(TRIM(G201)),10)&lt;&gt;"UNRESOLVED",ISERROR(MATCH(UPPER(TRIM(CLEAN(SUBSTITUTE(G201,CHAR(160)," ")))),Start!$H$6:$H$22,0))),"","Date/transition basis missing; ")&amp;IF(AND(LEN(UPPER(TRIM(CLEAN(SUBSTITUTE(H201,CHAR(160)," ")))))&gt;0,LEFT(UPPER(TRIM(H201)),10)&lt;&gt;"UNRESOLVED",ISERROR(MATCH(UPPER(TRIM(CLEAN(SUBSTITUTE(H201,CHAR(160)," ")))),Start!$H$6:$H$22,0))),"","Method/evidence basis missing; ")&amp;IF(AND(LEN(UPPER(TRIM(CLEAN(SUBSTITUTE(I201,CHAR(160)," ")))))&gt;0,LEFT(UPPER(TRIM(I201)),10)&lt;&gt;"UNRESOLVED",ISERROR(MATCH(UPPER(TRIM(CLEAN(SUBSTITUTE(I201,CHAR(160)," ")))),Start!$H$6:$H$22,0))),"","Mapping or justified exclusion missing; ")&amp;IF(AND(LEN(UPPER(TRIM(CLEAN(SUBSTITUTE(J201,CHAR(160)," ")))))&gt;0,LEFT(UPPER(TRIM(J201)),10)&lt;&gt;"UNRESOLVED",ISERROR(MATCH(UPPER(TRIM(CLEAN(SUBSTITUTE(J201,CHAR(160)," ")))),Start!$H$6:$H$22,0))),"","Conclusion/evidence missing; ")&amp;IF(AND(LEN(UPPER(TRIM(CLEAN(SUBSTITUTE(K201,CHAR(160)," ")))))&gt;0,LEFT(UPPER(TRIM(K201)),10)&lt;&gt;"UNRESOLVED",ISERROR(MATCH(UPPER(TRIM(CLEAN(SUBSTITUTE(K201,CHAR(160)," ")))),Start!$H$6:$H$22,0))),"","Reviewer/date missing; ")&amp;"")=0,"Documentation recorded; review required",IF(AND(LEN(UPPER(TRIM(CLEAN(SUBSTITUTE(C201,CHAR(160)," ")))))&gt;0,LEFT(UPPER(TRIM(C201)),10)&lt;&gt;"UNRESOLVED",ISERROR(MATCH(UPPER(TRIM(CLEAN(SUBSTITUTE(C201,CHAR(160)," ")))),Start!$H$6:$H$22,0))),"","Exact clause/version missing; ")&amp;IF(AND(LEN(UPPER(TRIM(CLEAN(SUBSTITUTE(D201,CHAR(160)," ")))))&gt;0,LEFT(UPPER(TRIM(D201)),10)&lt;&gt;"UNRESOLVED",ISERROR(MATCH(UPPER(TRIM(CLEAN(SUBSTITUTE(D201,CHAR(160)," ")))),Start!$H$6:$H$22,0))),"","Entity/system/period missing; ")&amp;IF(AND(LEN(UPPER(TRIM(CLEAN(SUBSTITUTE(F201,CHAR(160)," ")))))&gt;0,LEFT(UPPER(TRIM(F201)),10)&lt;&gt;"UNRESOLVED",ISERROR(MATCH(UPPER(TRIM(CLEAN(SUBSTITUTE(F201,CHAR(160)," ")))),Start!$H$6:$H$22,0))),"","Decision evidence/basis missing; ")&amp;IF(AND(LEN(UPPER(TRIM(CLEAN(SUBSTITUTE(G201,CHAR(160)," ")))))&gt;0,LEFT(UPPER(TRIM(G201)),10)&lt;&gt;"UNRESOLVED",ISERROR(MATCH(UPPER(TRIM(CLEAN(SUBSTITUTE(G201,CHAR(160)," ")))),Start!$H$6:$H$22,0))),"","Date/transition basis missing; ")&amp;IF(AND(LEN(UPPER(TRIM(CLEAN(SUBSTITUTE(H201,CHAR(160)," ")))))&gt;0,LEFT(UPPER(TRIM(H201)),10)&lt;&gt;"UNRESOLVED",ISERROR(MATCH(UPPER(TRIM(CLEAN(SUBSTITUTE(H201,CHAR(160)," ")))),Start!$H$6:$H$22,0))),"","Method/evidence basis missing; ")&amp;IF(AND(LEN(UPPER(TRIM(CLEAN(SUBSTITUTE(I201,CHAR(160)," ")))))&gt;0,LEFT(UPPER(TRIM(I201)),10)&lt;&gt;"UNRESOLVED",ISERROR(MATCH(UPPER(TRIM(CLEAN(SUBSTITUTE(I201,CHAR(160)," ")))),Start!$H$6:$H$22,0))),"","Mapping or justified exclusion missing; ")&amp;IF(AND(LEN(UPPER(TRIM(CLEAN(SUBSTITUTE(J201,CHAR(160)," ")))))&gt;0,LEFT(UPPER(TRIM(J201)),10)&lt;&gt;"UNRESOLVED",ISERROR(MATCH(UPPER(TRIM(CLEAN(SUBSTITUTE(J201,CHAR(160)," ")))),Start!$H$6:$H$22,0))),"","Conclusion/evidence missing; ")&amp;IF(AND(LEN(UPPER(TRIM(CLEAN(SUBSTITUTE(K201,CHAR(160)," ")))))&gt;0,LEFT(UPPER(TRIM(K201)),10)&lt;&gt;"UNRESOLVED",ISERROR(MATCH(UPPER(TRIM(CLEAN(SUBSTITUTE(K201,CHAR(160)," ")))),Start!$H$6:$H$22,0))),"","Reviewer/date missing; ")&amp;"")),"Invalid status; use a listed value")</f>
        <v>Applicability unresolved; assign an owner and next action</v>
      </c>
    </row>
    <row r="202" ht="70" customHeight="1">
      <c r="A202" s="58" t="str">
        <v>PSC-1200.25(b)</v>
      </c>
      <c r="B202" s="58" t="str">
        <v>PSC</v>
      </c>
      <c r="C202" s="61" t="str">
        <v>P01 | 1200.25(b)</v>
      </c>
      <c r="D202" s="61"/>
      <c r="E202" s="61" t="str">
        <v>Unresolved</v>
      </c>
      <c r="F202" s="61"/>
      <c r="G202" s="61" t="inlineStr">
        <is>
          <t xml:space="preserve">General 180 day transition; verify exact provision and Q01/Q10</t>
        </is>
      </c>
      <c r="H202" s="61" t="inlineStr">
        <is>
          <t xml:space="preserve">Interpretation/administration. Obtain exact required method and evidence from the controlling text. Context and definition rows explain control requirements.</t>
        </is>
      </c>
      <c r="I202" s="61" t="str">
        <v>P11</v>
      </c>
      <c r="J202" s="61"/>
      <c r="K202" s="61"/>
      <c r="L202" s="61" t="str">
        <v>Confirm entity/system coverage, obtain the current controlling instrument and map every applicable part before conclusions.</v>
      </c>
      <c r="M202" s="63" t="str">
        <f>IF(OR(EXACT(E202,"Unresolved"),EXACT(E202,"Applicable"),EXACT(E202,"Excluded with basis"),EXACT(E202,"Context only")),IF(E202="Unresolved","Applicability unresolved; assign an owner and next action",IF(LEN(IF(AND(LEN(UPPER(TRIM(CLEAN(SUBSTITUTE(C202,CHAR(160)," ")))))&gt;0,LEFT(UPPER(TRIM(C202)),10)&lt;&gt;"UNRESOLVED",ISERROR(MATCH(UPPER(TRIM(CLEAN(SUBSTITUTE(C202,CHAR(160)," ")))),Start!$H$6:$H$22,0))),"","Exact clause/version missing; ")&amp;IF(AND(LEN(UPPER(TRIM(CLEAN(SUBSTITUTE(D202,CHAR(160)," ")))))&gt;0,LEFT(UPPER(TRIM(D202)),10)&lt;&gt;"UNRESOLVED",ISERROR(MATCH(UPPER(TRIM(CLEAN(SUBSTITUTE(D202,CHAR(160)," ")))),Start!$H$6:$H$22,0))),"","Entity/system/period missing; ")&amp;IF(AND(LEN(UPPER(TRIM(CLEAN(SUBSTITUTE(F202,CHAR(160)," ")))))&gt;0,LEFT(UPPER(TRIM(F202)),10)&lt;&gt;"UNRESOLVED",ISERROR(MATCH(UPPER(TRIM(CLEAN(SUBSTITUTE(F202,CHAR(160)," ")))),Start!$H$6:$H$22,0))),"","Decision evidence/basis missing; ")&amp;IF(AND(LEN(UPPER(TRIM(CLEAN(SUBSTITUTE(G202,CHAR(160)," ")))))&gt;0,LEFT(UPPER(TRIM(G202)),10)&lt;&gt;"UNRESOLVED",ISERROR(MATCH(UPPER(TRIM(CLEAN(SUBSTITUTE(G202,CHAR(160)," ")))),Start!$H$6:$H$22,0))),"","Date/transition basis missing; ")&amp;IF(AND(LEN(UPPER(TRIM(CLEAN(SUBSTITUTE(H202,CHAR(160)," ")))))&gt;0,LEFT(UPPER(TRIM(H202)),10)&lt;&gt;"UNRESOLVED",ISERROR(MATCH(UPPER(TRIM(CLEAN(SUBSTITUTE(H202,CHAR(160)," ")))),Start!$H$6:$H$22,0))),"","Method/evidence basis missing; ")&amp;IF(AND(LEN(UPPER(TRIM(CLEAN(SUBSTITUTE(I202,CHAR(160)," ")))))&gt;0,LEFT(UPPER(TRIM(I202)),10)&lt;&gt;"UNRESOLVED",ISERROR(MATCH(UPPER(TRIM(CLEAN(SUBSTITUTE(I202,CHAR(160)," ")))),Start!$H$6:$H$22,0))),"","Mapping or justified exclusion missing; ")&amp;IF(AND(LEN(UPPER(TRIM(CLEAN(SUBSTITUTE(J202,CHAR(160)," ")))))&gt;0,LEFT(UPPER(TRIM(J202)),10)&lt;&gt;"UNRESOLVED",ISERROR(MATCH(UPPER(TRIM(CLEAN(SUBSTITUTE(J202,CHAR(160)," ")))),Start!$H$6:$H$22,0))),"","Conclusion/evidence missing; ")&amp;IF(AND(LEN(UPPER(TRIM(CLEAN(SUBSTITUTE(K202,CHAR(160)," ")))))&gt;0,LEFT(UPPER(TRIM(K202)),10)&lt;&gt;"UNRESOLVED",ISERROR(MATCH(UPPER(TRIM(CLEAN(SUBSTITUTE(K202,CHAR(160)," ")))),Start!$H$6:$H$22,0))),"","Reviewer/date missing; ")&amp;"")=0,"Documentation recorded; review required",IF(AND(LEN(UPPER(TRIM(CLEAN(SUBSTITUTE(C202,CHAR(160)," ")))))&gt;0,LEFT(UPPER(TRIM(C202)),10)&lt;&gt;"UNRESOLVED",ISERROR(MATCH(UPPER(TRIM(CLEAN(SUBSTITUTE(C202,CHAR(160)," ")))),Start!$H$6:$H$22,0))),"","Exact clause/version missing; ")&amp;IF(AND(LEN(UPPER(TRIM(CLEAN(SUBSTITUTE(D202,CHAR(160)," ")))))&gt;0,LEFT(UPPER(TRIM(D202)),10)&lt;&gt;"UNRESOLVED",ISERROR(MATCH(UPPER(TRIM(CLEAN(SUBSTITUTE(D202,CHAR(160)," ")))),Start!$H$6:$H$22,0))),"","Entity/system/period missing; ")&amp;IF(AND(LEN(UPPER(TRIM(CLEAN(SUBSTITUTE(F202,CHAR(160)," ")))))&gt;0,LEFT(UPPER(TRIM(F202)),10)&lt;&gt;"UNRESOLVED",ISERROR(MATCH(UPPER(TRIM(CLEAN(SUBSTITUTE(F202,CHAR(160)," ")))),Start!$H$6:$H$22,0))),"","Decision evidence/basis missing; ")&amp;IF(AND(LEN(UPPER(TRIM(CLEAN(SUBSTITUTE(G202,CHAR(160)," ")))))&gt;0,LEFT(UPPER(TRIM(G202)),10)&lt;&gt;"UNRESOLVED",ISERROR(MATCH(UPPER(TRIM(CLEAN(SUBSTITUTE(G202,CHAR(160)," ")))),Start!$H$6:$H$22,0))),"","Date/transition basis missing; ")&amp;IF(AND(LEN(UPPER(TRIM(CLEAN(SUBSTITUTE(H202,CHAR(160)," ")))))&gt;0,LEFT(UPPER(TRIM(H202)),10)&lt;&gt;"UNRESOLVED",ISERROR(MATCH(UPPER(TRIM(CLEAN(SUBSTITUTE(H202,CHAR(160)," ")))),Start!$H$6:$H$22,0))),"","Method/evidence basis missing; ")&amp;IF(AND(LEN(UPPER(TRIM(CLEAN(SUBSTITUTE(I202,CHAR(160)," ")))))&gt;0,LEFT(UPPER(TRIM(I202)),10)&lt;&gt;"UNRESOLVED",ISERROR(MATCH(UPPER(TRIM(CLEAN(SUBSTITUTE(I202,CHAR(160)," ")))),Start!$H$6:$H$22,0))),"","Mapping or justified exclusion missing; ")&amp;IF(AND(LEN(UPPER(TRIM(CLEAN(SUBSTITUTE(J202,CHAR(160)," ")))))&gt;0,LEFT(UPPER(TRIM(J202)),10)&lt;&gt;"UNRESOLVED",ISERROR(MATCH(UPPER(TRIM(CLEAN(SUBSTITUTE(J202,CHAR(160)," ")))),Start!$H$6:$H$22,0))),"","Conclusion/evidence missing; ")&amp;IF(AND(LEN(UPPER(TRIM(CLEAN(SUBSTITUTE(K202,CHAR(160)," ")))))&gt;0,LEFT(UPPER(TRIM(K202)),10)&lt;&gt;"UNRESOLVED",ISERROR(MATCH(UPPER(TRIM(CLEAN(SUBSTITUTE(K202,CHAR(160)," ")))),Start!$H$6:$H$22,0))),"","Reviewer/date missing; ")&amp;"")),"Invalid status; use a listed value")</f>
        <v>Applicability unresolved; assign an owner and next action</v>
      </c>
    </row>
    <row r="203" ht="70" customHeight="1">
      <c r="A203" s="56" t="str">
        <v>PSC-1200.25(c)</v>
      </c>
      <c r="B203" s="56" t="str">
        <v>PSC</v>
      </c>
      <c r="C203" s="61" t="str">
        <v>P01 | 1200.25(c)</v>
      </c>
      <c r="D203" s="61"/>
      <c r="E203" s="61" t="str">
        <v>Unresolved</v>
      </c>
      <c r="F203" s="61"/>
      <c r="G203" s="61" t="inlineStr">
        <is>
          <t xml:space="preserve">General 180 day transition; verify exact provision and Q01/Q10</t>
        </is>
      </c>
      <c r="H203" s="61" t="inlineStr">
        <is>
          <t xml:space="preserve">Interpretation/administration. Obtain exact required method and evidence from the controlling text. Context and definition rows explain control requirements.</t>
        </is>
      </c>
      <c r="I203" s="61" t="str">
        <v>P11</v>
      </c>
      <c r="J203" s="61"/>
      <c r="K203" s="61"/>
      <c r="L203" s="61" t="str">
        <v>Confirm entity/system coverage, obtain the current controlling instrument and map every applicable part before conclusions.</v>
      </c>
      <c r="M203" s="63" t="str">
        <f>IF(OR(EXACT(E203,"Unresolved"),EXACT(E203,"Applicable"),EXACT(E203,"Excluded with basis"),EXACT(E203,"Context only")),IF(E203="Unresolved","Applicability unresolved; assign an owner and next action",IF(LEN(IF(AND(LEN(UPPER(TRIM(CLEAN(SUBSTITUTE(C203,CHAR(160)," ")))))&gt;0,LEFT(UPPER(TRIM(C203)),10)&lt;&gt;"UNRESOLVED",ISERROR(MATCH(UPPER(TRIM(CLEAN(SUBSTITUTE(C203,CHAR(160)," ")))),Start!$H$6:$H$22,0))),"","Exact clause/version missing; ")&amp;IF(AND(LEN(UPPER(TRIM(CLEAN(SUBSTITUTE(D203,CHAR(160)," ")))))&gt;0,LEFT(UPPER(TRIM(D203)),10)&lt;&gt;"UNRESOLVED",ISERROR(MATCH(UPPER(TRIM(CLEAN(SUBSTITUTE(D203,CHAR(160)," ")))),Start!$H$6:$H$22,0))),"","Entity/system/period missing; ")&amp;IF(AND(LEN(UPPER(TRIM(CLEAN(SUBSTITUTE(F203,CHAR(160)," ")))))&gt;0,LEFT(UPPER(TRIM(F203)),10)&lt;&gt;"UNRESOLVED",ISERROR(MATCH(UPPER(TRIM(CLEAN(SUBSTITUTE(F203,CHAR(160)," ")))),Start!$H$6:$H$22,0))),"","Decision evidence/basis missing; ")&amp;IF(AND(LEN(UPPER(TRIM(CLEAN(SUBSTITUTE(G203,CHAR(160)," ")))))&gt;0,LEFT(UPPER(TRIM(G203)),10)&lt;&gt;"UNRESOLVED",ISERROR(MATCH(UPPER(TRIM(CLEAN(SUBSTITUTE(G203,CHAR(160)," ")))),Start!$H$6:$H$22,0))),"","Date/transition basis missing; ")&amp;IF(AND(LEN(UPPER(TRIM(CLEAN(SUBSTITUTE(H203,CHAR(160)," ")))))&gt;0,LEFT(UPPER(TRIM(H203)),10)&lt;&gt;"UNRESOLVED",ISERROR(MATCH(UPPER(TRIM(CLEAN(SUBSTITUTE(H203,CHAR(160)," ")))),Start!$H$6:$H$22,0))),"","Method/evidence basis missing; ")&amp;IF(AND(LEN(UPPER(TRIM(CLEAN(SUBSTITUTE(I203,CHAR(160)," ")))))&gt;0,LEFT(UPPER(TRIM(I203)),10)&lt;&gt;"UNRESOLVED",ISERROR(MATCH(UPPER(TRIM(CLEAN(SUBSTITUTE(I203,CHAR(160)," ")))),Start!$H$6:$H$22,0))),"","Mapping or justified exclusion missing; ")&amp;IF(AND(LEN(UPPER(TRIM(CLEAN(SUBSTITUTE(J203,CHAR(160)," ")))))&gt;0,LEFT(UPPER(TRIM(J203)),10)&lt;&gt;"UNRESOLVED",ISERROR(MATCH(UPPER(TRIM(CLEAN(SUBSTITUTE(J203,CHAR(160)," ")))),Start!$H$6:$H$22,0))),"","Conclusion/evidence missing; ")&amp;IF(AND(LEN(UPPER(TRIM(CLEAN(SUBSTITUTE(K203,CHAR(160)," ")))))&gt;0,LEFT(UPPER(TRIM(K203)),10)&lt;&gt;"UNRESOLVED",ISERROR(MATCH(UPPER(TRIM(CLEAN(SUBSTITUTE(K203,CHAR(160)," ")))),Start!$H$6:$H$22,0))),"","Reviewer/date missing; ")&amp;"")=0,"Documentation recorded; review required",IF(AND(LEN(UPPER(TRIM(CLEAN(SUBSTITUTE(C203,CHAR(160)," ")))))&gt;0,LEFT(UPPER(TRIM(C203)),10)&lt;&gt;"UNRESOLVED",ISERROR(MATCH(UPPER(TRIM(CLEAN(SUBSTITUTE(C203,CHAR(160)," ")))),Start!$H$6:$H$22,0))),"","Exact clause/version missing; ")&amp;IF(AND(LEN(UPPER(TRIM(CLEAN(SUBSTITUTE(D203,CHAR(160)," ")))))&gt;0,LEFT(UPPER(TRIM(D203)),10)&lt;&gt;"UNRESOLVED",ISERROR(MATCH(UPPER(TRIM(CLEAN(SUBSTITUTE(D203,CHAR(160)," ")))),Start!$H$6:$H$22,0))),"","Entity/system/period missing; ")&amp;IF(AND(LEN(UPPER(TRIM(CLEAN(SUBSTITUTE(F203,CHAR(160)," ")))))&gt;0,LEFT(UPPER(TRIM(F203)),10)&lt;&gt;"UNRESOLVED",ISERROR(MATCH(UPPER(TRIM(CLEAN(SUBSTITUTE(F203,CHAR(160)," ")))),Start!$H$6:$H$22,0))),"","Decision evidence/basis missing; ")&amp;IF(AND(LEN(UPPER(TRIM(CLEAN(SUBSTITUTE(G203,CHAR(160)," ")))))&gt;0,LEFT(UPPER(TRIM(G203)),10)&lt;&gt;"UNRESOLVED",ISERROR(MATCH(UPPER(TRIM(CLEAN(SUBSTITUTE(G203,CHAR(160)," ")))),Start!$H$6:$H$22,0))),"","Date/transition basis missing; ")&amp;IF(AND(LEN(UPPER(TRIM(CLEAN(SUBSTITUTE(H203,CHAR(160)," ")))))&gt;0,LEFT(UPPER(TRIM(H203)),10)&lt;&gt;"UNRESOLVED",ISERROR(MATCH(UPPER(TRIM(CLEAN(SUBSTITUTE(H203,CHAR(160)," ")))),Start!$H$6:$H$22,0))),"","Method/evidence basis missing; ")&amp;IF(AND(LEN(UPPER(TRIM(CLEAN(SUBSTITUTE(I203,CHAR(160)," ")))))&gt;0,LEFT(UPPER(TRIM(I203)),10)&lt;&gt;"UNRESOLVED",ISERROR(MATCH(UPPER(TRIM(CLEAN(SUBSTITUTE(I203,CHAR(160)," ")))),Start!$H$6:$H$22,0))),"","Mapping or justified exclusion missing; ")&amp;IF(AND(LEN(UPPER(TRIM(CLEAN(SUBSTITUTE(J203,CHAR(160)," ")))))&gt;0,LEFT(UPPER(TRIM(J203)),10)&lt;&gt;"UNRESOLVED",ISERROR(MATCH(UPPER(TRIM(CLEAN(SUBSTITUTE(J203,CHAR(160)," ")))),Start!$H$6:$H$22,0))),"","Conclusion/evidence missing; ")&amp;IF(AND(LEN(UPPER(TRIM(CLEAN(SUBSTITUTE(K203,CHAR(160)," ")))))&gt;0,LEFT(UPPER(TRIM(K203)),10)&lt;&gt;"UNRESOLVED",ISERROR(MATCH(UPPER(TRIM(CLEAN(SUBSTITUTE(K203,CHAR(160)," ")))),Start!$H$6:$H$22,0))),"","Reviewer/date missing; ")&amp;"")),"Invalid status; use a listed value")</f>
        <v>Applicability unresolved; assign an owner and next action</v>
      </c>
    </row>
    <row r="204" ht="70" customHeight="1">
      <c r="A204" s="58" t="str">
        <v>PSC-1200.25(c)(1)</v>
      </c>
      <c r="B204" s="58" t="str">
        <v>PSC</v>
      </c>
      <c r="C204" s="61" t="str">
        <v>P01 | 1200.25(c)(1)</v>
      </c>
      <c r="D204" s="61"/>
      <c r="E204" s="61" t="str">
        <v>Unresolved</v>
      </c>
      <c r="F204" s="61"/>
      <c r="G204" s="61" t="inlineStr">
        <is>
          <t xml:space="preserve">General 180 day transition; verify exact provision and Q01/Q10</t>
        </is>
      </c>
      <c r="H204" s="61" t="inlineStr">
        <is>
          <t xml:space="preserve">Interpretation/administration. Obtain exact required method and evidence from the controlling text. Context and definition rows explain control requirements.</t>
        </is>
      </c>
      <c r="I204" s="61" t="str">
        <v>P11</v>
      </c>
      <c r="J204" s="61"/>
      <c r="K204" s="61"/>
      <c r="L204" s="61" t="str">
        <v>Confirm entity/system coverage, obtain the current controlling instrument and map every applicable part before conclusions.</v>
      </c>
      <c r="M204" s="63" t="str">
        <f>IF(OR(EXACT(E204,"Unresolved"),EXACT(E204,"Applicable"),EXACT(E204,"Excluded with basis"),EXACT(E204,"Context only")),IF(E204="Unresolved","Applicability unresolved; assign an owner and next action",IF(LEN(IF(AND(LEN(UPPER(TRIM(CLEAN(SUBSTITUTE(C204,CHAR(160)," ")))))&gt;0,LEFT(UPPER(TRIM(C204)),10)&lt;&gt;"UNRESOLVED",ISERROR(MATCH(UPPER(TRIM(CLEAN(SUBSTITUTE(C204,CHAR(160)," ")))),Start!$H$6:$H$22,0))),"","Exact clause/version missing; ")&amp;IF(AND(LEN(UPPER(TRIM(CLEAN(SUBSTITUTE(D204,CHAR(160)," ")))))&gt;0,LEFT(UPPER(TRIM(D204)),10)&lt;&gt;"UNRESOLVED",ISERROR(MATCH(UPPER(TRIM(CLEAN(SUBSTITUTE(D204,CHAR(160)," ")))),Start!$H$6:$H$22,0))),"","Entity/system/period missing; ")&amp;IF(AND(LEN(UPPER(TRIM(CLEAN(SUBSTITUTE(F204,CHAR(160)," ")))))&gt;0,LEFT(UPPER(TRIM(F204)),10)&lt;&gt;"UNRESOLVED",ISERROR(MATCH(UPPER(TRIM(CLEAN(SUBSTITUTE(F204,CHAR(160)," ")))),Start!$H$6:$H$22,0))),"","Decision evidence/basis missing; ")&amp;IF(AND(LEN(UPPER(TRIM(CLEAN(SUBSTITUTE(G204,CHAR(160)," ")))))&gt;0,LEFT(UPPER(TRIM(G204)),10)&lt;&gt;"UNRESOLVED",ISERROR(MATCH(UPPER(TRIM(CLEAN(SUBSTITUTE(G204,CHAR(160)," ")))),Start!$H$6:$H$22,0))),"","Date/transition basis missing; ")&amp;IF(AND(LEN(UPPER(TRIM(CLEAN(SUBSTITUTE(H204,CHAR(160)," ")))))&gt;0,LEFT(UPPER(TRIM(H204)),10)&lt;&gt;"UNRESOLVED",ISERROR(MATCH(UPPER(TRIM(CLEAN(SUBSTITUTE(H204,CHAR(160)," ")))),Start!$H$6:$H$22,0))),"","Method/evidence basis missing; ")&amp;IF(AND(LEN(UPPER(TRIM(CLEAN(SUBSTITUTE(I204,CHAR(160)," ")))))&gt;0,LEFT(UPPER(TRIM(I204)),10)&lt;&gt;"UNRESOLVED",ISERROR(MATCH(UPPER(TRIM(CLEAN(SUBSTITUTE(I204,CHAR(160)," ")))),Start!$H$6:$H$22,0))),"","Mapping or justified exclusion missing; ")&amp;IF(AND(LEN(UPPER(TRIM(CLEAN(SUBSTITUTE(J204,CHAR(160)," ")))))&gt;0,LEFT(UPPER(TRIM(J204)),10)&lt;&gt;"UNRESOLVED",ISERROR(MATCH(UPPER(TRIM(CLEAN(SUBSTITUTE(J204,CHAR(160)," ")))),Start!$H$6:$H$22,0))),"","Conclusion/evidence missing; ")&amp;IF(AND(LEN(UPPER(TRIM(CLEAN(SUBSTITUTE(K204,CHAR(160)," ")))))&gt;0,LEFT(UPPER(TRIM(K204)),10)&lt;&gt;"UNRESOLVED",ISERROR(MATCH(UPPER(TRIM(CLEAN(SUBSTITUTE(K204,CHAR(160)," ")))),Start!$H$6:$H$22,0))),"","Reviewer/date missing; ")&amp;"")=0,"Documentation recorded; review required",IF(AND(LEN(UPPER(TRIM(CLEAN(SUBSTITUTE(C204,CHAR(160)," ")))))&gt;0,LEFT(UPPER(TRIM(C204)),10)&lt;&gt;"UNRESOLVED",ISERROR(MATCH(UPPER(TRIM(CLEAN(SUBSTITUTE(C204,CHAR(160)," ")))),Start!$H$6:$H$22,0))),"","Exact clause/version missing; ")&amp;IF(AND(LEN(UPPER(TRIM(CLEAN(SUBSTITUTE(D204,CHAR(160)," ")))))&gt;0,LEFT(UPPER(TRIM(D204)),10)&lt;&gt;"UNRESOLVED",ISERROR(MATCH(UPPER(TRIM(CLEAN(SUBSTITUTE(D204,CHAR(160)," ")))),Start!$H$6:$H$22,0))),"","Entity/system/period missing; ")&amp;IF(AND(LEN(UPPER(TRIM(CLEAN(SUBSTITUTE(F204,CHAR(160)," ")))))&gt;0,LEFT(UPPER(TRIM(F204)),10)&lt;&gt;"UNRESOLVED",ISERROR(MATCH(UPPER(TRIM(CLEAN(SUBSTITUTE(F204,CHAR(160)," ")))),Start!$H$6:$H$22,0))),"","Decision evidence/basis missing; ")&amp;IF(AND(LEN(UPPER(TRIM(CLEAN(SUBSTITUTE(G204,CHAR(160)," ")))))&gt;0,LEFT(UPPER(TRIM(G204)),10)&lt;&gt;"UNRESOLVED",ISERROR(MATCH(UPPER(TRIM(CLEAN(SUBSTITUTE(G204,CHAR(160)," ")))),Start!$H$6:$H$22,0))),"","Date/transition basis missing; ")&amp;IF(AND(LEN(UPPER(TRIM(CLEAN(SUBSTITUTE(H204,CHAR(160)," ")))))&gt;0,LEFT(UPPER(TRIM(H204)),10)&lt;&gt;"UNRESOLVED",ISERROR(MATCH(UPPER(TRIM(CLEAN(SUBSTITUTE(H204,CHAR(160)," ")))),Start!$H$6:$H$22,0))),"","Method/evidence basis missing; ")&amp;IF(AND(LEN(UPPER(TRIM(CLEAN(SUBSTITUTE(I204,CHAR(160)," ")))))&gt;0,LEFT(UPPER(TRIM(I204)),10)&lt;&gt;"UNRESOLVED",ISERROR(MATCH(UPPER(TRIM(CLEAN(SUBSTITUTE(I204,CHAR(160)," ")))),Start!$H$6:$H$22,0))),"","Mapping or justified exclusion missing; ")&amp;IF(AND(LEN(UPPER(TRIM(CLEAN(SUBSTITUTE(J204,CHAR(160)," ")))))&gt;0,LEFT(UPPER(TRIM(J204)),10)&lt;&gt;"UNRESOLVED",ISERROR(MATCH(UPPER(TRIM(CLEAN(SUBSTITUTE(J204,CHAR(160)," ")))),Start!$H$6:$H$22,0))),"","Conclusion/evidence missing; ")&amp;IF(AND(LEN(UPPER(TRIM(CLEAN(SUBSTITUTE(K204,CHAR(160)," ")))))&gt;0,LEFT(UPPER(TRIM(K204)),10)&lt;&gt;"UNRESOLVED",ISERROR(MATCH(UPPER(TRIM(CLEAN(SUBSTITUTE(K204,CHAR(160)," ")))),Start!$H$6:$H$22,0))),"","Reviewer/date missing; ")&amp;"")),"Invalid status; use a listed value")</f>
        <v>Applicability unresolved; assign an owner and next action</v>
      </c>
    </row>
    <row r="205" ht="70" customHeight="1">
      <c r="A205" s="56" t="str">
        <v>PSC-1200.25(c)(2)</v>
      </c>
      <c r="B205" s="56" t="str">
        <v>PSC</v>
      </c>
      <c r="C205" s="61" t="str">
        <v>P01 | 1200.25(c)(2)</v>
      </c>
      <c r="D205" s="61"/>
      <c r="E205" s="61" t="str">
        <v>Unresolved</v>
      </c>
      <c r="F205" s="61"/>
      <c r="G205" s="61" t="inlineStr">
        <is>
          <t xml:space="preserve">General 180 day transition; verify exact provision and Q01/Q10</t>
        </is>
      </c>
      <c r="H205" s="61" t="inlineStr">
        <is>
          <t xml:space="preserve">Interpretation/administration. Obtain exact required method and evidence from the controlling text. Context and definition rows explain control requirements.</t>
        </is>
      </c>
      <c r="I205" s="61" t="str">
        <v>P11</v>
      </c>
      <c r="J205" s="61"/>
      <c r="K205" s="61"/>
      <c r="L205" s="61" t="str">
        <v>Confirm entity/system coverage, obtain the current controlling instrument and map every applicable part before conclusions.</v>
      </c>
      <c r="M205" s="63" t="str">
        <f>IF(OR(EXACT(E205,"Unresolved"),EXACT(E205,"Applicable"),EXACT(E205,"Excluded with basis"),EXACT(E205,"Context only")),IF(E205="Unresolved","Applicability unresolved; assign an owner and next action",IF(LEN(IF(AND(LEN(UPPER(TRIM(CLEAN(SUBSTITUTE(C205,CHAR(160)," ")))))&gt;0,LEFT(UPPER(TRIM(C205)),10)&lt;&gt;"UNRESOLVED",ISERROR(MATCH(UPPER(TRIM(CLEAN(SUBSTITUTE(C205,CHAR(160)," ")))),Start!$H$6:$H$22,0))),"","Exact clause/version missing; ")&amp;IF(AND(LEN(UPPER(TRIM(CLEAN(SUBSTITUTE(D205,CHAR(160)," ")))))&gt;0,LEFT(UPPER(TRIM(D205)),10)&lt;&gt;"UNRESOLVED",ISERROR(MATCH(UPPER(TRIM(CLEAN(SUBSTITUTE(D205,CHAR(160)," ")))),Start!$H$6:$H$22,0))),"","Entity/system/period missing; ")&amp;IF(AND(LEN(UPPER(TRIM(CLEAN(SUBSTITUTE(F205,CHAR(160)," ")))))&gt;0,LEFT(UPPER(TRIM(F205)),10)&lt;&gt;"UNRESOLVED",ISERROR(MATCH(UPPER(TRIM(CLEAN(SUBSTITUTE(F205,CHAR(160)," ")))),Start!$H$6:$H$22,0))),"","Decision evidence/basis missing; ")&amp;IF(AND(LEN(UPPER(TRIM(CLEAN(SUBSTITUTE(G205,CHAR(160)," ")))))&gt;0,LEFT(UPPER(TRIM(G205)),10)&lt;&gt;"UNRESOLVED",ISERROR(MATCH(UPPER(TRIM(CLEAN(SUBSTITUTE(G205,CHAR(160)," ")))),Start!$H$6:$H$22,0))),"","Date/transition basis missing; ")&amp;IF(AND(LEN(UPPER(TRIM(CLEAN(SUBSTITUTE(H205,CHAR(160)," ")))))&gt;0,LEFT(UPPER(TRIM(H205)),10)&lt;&gt;"UNRESOLVED",ISERROR(MATCH(UPPER(TRIM(CLEAN(SUBSTITUTE(H205,CHAR(160)," ")))),Start!$H$6:$H$22,0))),"","Method/evidence basis missing; ")&amp;IF(AND(LEN(UPPER(TRIM(CLEAN(SUBSTITUTE(I205,CHAR(160)," ")))))&gt;0,LEFT(UPPER(TRIM(I205)),10)&lt;&gt;"UNRESOLVED",ISERROR(MATCH(UPPER(TRIM(CLEAN(SUBSTITUTE(I205,CHAR(160)," ")))),Start!$H$6:$H$22,0))),"","Mapping or justified exclusion missing; ")&amp;IF(AND(LEN(UPPER(TRIM(CLEAN(SUBSTITUTE(J205,CHAR(160)," ")))))&gt;0,LEFT(UPPER(TRIM(J205)),10)&lt;&gt;"UNRESOLVED",ISERROR(MATCH(UPPER(TRIM(CLEAN(SUBSTITUTE(J205,CHAR(160)," ")))),Start!$H$6:$H$22,0))),"","Conclusion/evidence missing; ")&amp;IF(AND(LEN(UPPER(TRIM(CLEAN(SUBSTITUTE(K205,CHAR(160)," ")))))&gt;0,LEFT(UPPER(TRIM(K205)),10)&lt;&gt;"UNRESOLVED",ISERROR(MATCH(UPPER(TRIM(CLEAN(SUBSTITUTE(K205,CHAR(160)," ")))),Start!$H$6:$H$22,0))),"","Reviewer/date missing; ")&amp;"")=0,"Documentation recorded; review required",IF(AND(LEN(UPPER(TRIM(CLEAN(SUBSTITUTE(C205,CHAR(160)," ")))))&gt;0,LEFT(UPPER(TRIM(C205)),10)&lt;&gt;"UNRESOLVED",ISERROR(MATCH(UPPER(TRIM(CLEAN(SUBSTITUTE(C205,CHAR(160)," ")))),Start!$H$6:$H$22,0))),"","Exact clause/version missing; ")&amp;IF(AND(LEN(UPPER(TRIM(CLEAN(SUBSTITUTE(D205,CHAR(160)," ")))))&gt;0,LEFT(UPPER(TRIM(D205)),10)&lt;&gt;"UNRESOLVED",ISERROR(MATCH(UPPER(TRIM(CLEAN(SUBSTITUTE(D205,CHAR(160)," ")))),Start!$H$6:$H$22,0))),"","Entity/system/period missing; ")&amp;IF(AND(LEN(UPPER(TRIM(CLEAN(SUBSTITUTE(F205,CHAR(160)," ")))))&gt;0,LEFT(UPPER(TRIM(F205)),10)&lt;&gt;"UNRESOLVED",ISERROR(MATCH(UPPER(TRIM(CLEAN(SUBSTITUTE(F205,CHAR(160)," ")))),Start!$H$6:$H$22,0))),"","Decision evidence/basis missing; ")&amp;IF(AND(LEN(UPPER(TRIM(CLEAN(SUBSTITUTE(G205,CHAR(160)," ")))))&gt;0,LEFT(UPPER(TRIM(G205)),10)&lt;&gt;"UNRESOLVED",ISERROR(MATCH(UPPER(TRIM(CLEAN(SUBSTITUTE(G205,CHAR(160)," ")))),Start!$H$6:$H$22,0))),"","Date/transition basis missing; ")&amp;IF(AND(LEN(UPPER(TRIM(CLEAN(SUBSTITUTE(H205,CHAR(160)," ")))))&gt;0,LEFT(UPPER(TRIM(H205)),10)&lt;&gt;"UNRESOLVED",ISERROR(MATCH(UPPER(TRIM(CLEAN(SUBSTITUTE(H205,CHAR(160)," ")))),Start!$H$6:$H$22,0))),"","Method/evidence basis missing; ")&amp;IF(AND(LEN(UPPER(TRIM(CLEAN(SUBSTITUTE(I205,CHAR(160)," ")))))&gt;0,LEFT(UPPER(TRIM(I205)),10)&lt;&gt;"UNRESOLVED",ISERROR(MATCH(UPPER(TRIM(CLEAN(SUBSTITUTE(I205,CHAR(160)," ")))),Start!$H$6:$H$22,0))),"","Mapping or justified exclusion missing; ")&amp;IF(AND(LEN(UPPER(TRIM(CLEAN(SUBSTITUTE(J205,CHAR(160)," ")))))&gt;0,LEFT(UPPER(TRIM(J205)),10)&lt;&gt;"UNRESOLVED",ISERROR(MATCH(UPPER(TRIM(CLEAN(SUBSTITUTE(J205,CHAR(160)," ")))),Start!$H$6:$H$22,0))),"","Conclusion/evidence missing; ")&amp;IF(AND(LEN(UPPER(TRIM(CLEAN(SUBSTITUTE(K205,CHAR(160)," ")))))&gt;0,LEFT(UPPER(TRIM(K205)),10)&lt;&gt;"UNRESOLVED",ISERROR(MATCH(UPPER(TRIM(CLEAN(SUBSTITUTE(K205,CHAR(160)," ")))),Start!$H$6:$H$22,0))),"","Reviewer/date missing; ")&amp;"")),"Invalid status; use a listed value")</f>
        <v>Applicability unresolved; assign an owner and next action</v>
      </c>
    </row>
    <row r="206" ht="70" customHeight="1">
      <c r="A206" s="58" t="str">
        <v>PSC-1200.26</v>
      </c>
      <c r="B206" s="58" t="str">
        <v>PSC</v>
      </c>
      <c r="C206" s="61" t="str">
        <v>P01 | 1200.26</v>
      </c>
      <c r="D206" s="61"/>
      <c r="E206" s="61" t="str">
        <v>Unresolved</v>
      </c>
      <c r="F206" s="61"/>
      <c r="G206" s="61" t="inlineStr">
        <is>
          <t xml:space="preserve">General 180 day transition; verify exact provision and Q01/Q10</t>
        </is>
      </c>
      <c r="H206" s="61" t="inlineStr">
        <is>
          <t xml:space="preserve">Section heading/context. Obtain exact required method and evidence from the controlling text. Context and definition rows explain control requirements.</t>
        </is>
      </c>
      <c r="I206" s="61" t="str">
        <v>C01</v>
      </c>
      <c r="J206" s="61"/>
      <c r="K206" s="61"/>
      <c r="L206" s="61" t="str">
        <v>Confirm entity/system coverage, obtain the current controlling instrument and map every applicable part before conclusions.</v>
      </c>
      <c r="M206" s="63" t="str">
        <f>IF(OR(EXACT(E206,"Unresolved"),EXACT(E206,"Applicable"),EXACT(E206,"Excluded with basis"),EXACT(E206,"Context only")),IF(E206="Unresolved","Applicability unresolved; assign an owner and next action",IF(LEN(IF(AND(LEN(UPPER(TRIM(CLEAN(SUBSTITUTE(C206,CHAR(160)," ")))))&gt;0,LEFT(UPPER(TRIM(C206)),10)&lt;&gt;"UNRESOLVED",ISERROR(MATCH(UPPER(TRIM(CLEAN(SUBSTITUTE(C206,CHAR(160)," ")))),Start!$H$6:$H$22,0))),"","Exact clause/version missing; ")&amp;IF(AND(LEN(UPPER(TRIM(CLEAN(SUBSTITUTE(D206,CHAR(160)," ")))))&gt;0,LEFT(UPPER(TRIM(D206)),10)&lt;&gt;"UNRESOLVED",ISERROR(MATCH(UPPER(TRIM(CLEAN(SUBSTITUTE(D206,CHAR(160)," ")))),Start!$H$6:$H$22,0))),"","Entity/system/period missing; ")&amp;IF(AND(LEN(UPPER(TRIM(CLEAN(SUBSTITUTE(F206,CHAR(160)," ")))))&gt;0,LEFT(UPPER(TRIM(F206)),10)&lt;&gt;"UNRESOLVED",ISERROR(MATCH(UPPER(TRIM(CLEAN(SUBSTITUTE(F206,CHAR(160)," ")))),Start!$H$6:$H$22,0))),"","Decision evidence/basis missing; ")&amp;IF(AND(LEN(UPPER(TRIM(CLEAN(SUBSTITUTE(G206,CHAR(160)," ")))))&gt;0,LEFT(UPPER(TRIM(G206)),10)&lt;&gt;"UNRESOLVED",ISERROR(MATCH(UPPER(TRIM(CLEAN(SUBSTITUTE(G206,CHAR(160)," ")))),Start!$H$6:$H$22,0))),"","Date/transition basis missing; ")&amp;IF(AND(LEN(UPPER(TRIM(CLEAN(SUBSTITUTE(H206,CHAR(160)," ")))))&gt;0,LEFT(UPPER(TRIM(H206)),10)&lt;&gt;"UNRESOLVED",ISERROR(MATCH(UPPER(TRIM(CLEAN(SUBSTITUTE(H206,CHAR(160)," ")))),Start!$H$6:$H$22,0))),"","Method/evidence basis missing; ")&amp;IF(AND(LEN(UPPER(TRIM(CLEAN(SUBSTITUTE(I206,CHAR(160)," ")))))&gt;0,LEFT(UPPER(TRIM(I206)),10)&lt;&gt;"UNRESOLVED",ISERROR(MATCH(UPPER(TRIM(CLEAN(SUBSTITUTE(I206,CHAR(160)," ")))),Start!$H$6:$H$22,0))),"","Mapping or justified exclusion missing; ")&amp;IF(AND(LEN(UPPER(TRIM(CLEAN(SUBSTITUTE(J206,CHAR(160)," ")))))&gt;0,LEFT(UPPER(TRIM(J206)),10)&lt;&gt;"UNRESOLVED",ISERROR(MATCH(UPPER(TRIM(CLEAN(SUBSTITUTE(J206,CHAR(160)," ")))),Start!$H$6:$H$22,0))),"","Conclusion/evidence missing; ")&amp;IF(AND(LEN(UPPER(TRIM(CLEAN(SUBSTITUTE(K206,CHAR(160)," ")))))&gt;0,LEFT(UPPER(TRIM(K206)),10)&lt;&gt;"UNRESOLVED",ISERROR(MATCH(UPPER(TRIM(CLEAN(SUBSTITUTE(K206,CHAR(160)," ")))),Start!$H$6:$H$22,0))),"","Reviewer/date missing; ")&amp;"")=0,"Documentation recorded; review required",IF(AND(LEN(UPPER(TRIM(CLEAN(SUBSTITUTE(C206,CHAR(160)," ")))))&gt;0,LEFT(UPPER(TRIM(C206)),10)&lt;&gt;"UNRESOLVED",ISERROR(MATCH(UPPER(TRIM(CLEAN(SUBSTITUTE(C206,CHAR(160)," ")))),Start!$H$6:$H$22,0))),"","Exact clause/version missing; ")&amp;IF(AND(LEN(UPPER(TRIM(CLEAN(SUBSTITUTE(D206,CHAR(160)," ")))))&gt;0,LEFT(UPPER(TRIM(D206)),10)&lt;&gt;"UNRESOLVED",ISERROR(MATCH(UPPER(TRIM(CLEAN(SUBSTITUTE(D206,CHAR(160)," ")))),Start!$H$6:$H$22,0))),"","Entity/system/period missing; ")&amp;IF(AND(LEN(UPPER(TRIM(CLEAN(SUBSTITUTE(F206,CHAR(160)," ")))))&gt;0,LEFT(UPPER(TRIM(F206)),10)&lt;&gt;"UNRESOLVED",ISERROR(MATCH(UPPER(TRIM(CLEAN(SUBSTITUTE(F206,CHAR(160)," ")))),Start!$H$6:$H$22,0))),"","Decision evidence/basis missing; ")&amp;IF(AND(LEN(UPPER(TRIM(CLEAN(SUBSTITUTE(G206,CHAR(160)," ")))))&gt;0,LEFT(UPPER(TRIM(G206)),10)&lt;&gt;"UNRESOLVED",ISERROR(MATCH(UPPER(TRIM(CLEAN(SUBSTITUTE(G206,CHAR(160)," ")))),Start!$H$6:$H$22,0))),"","Date/transition basis missing; ")&amp;IF(AND(LEN(UPPER(TRIM(CLEAN(SUBSTITUTE(H206,CHAR(160)," ")))))&gt;0,LEFT(UPPER(TRIM(H206)),10)&lt;&gt;"UNRESOLVED",ISERROR(MATCH(UPPER(TRIM(CLEAN(SUBSTITUTE(H206,CHAR(160)," ")))),Start!$H$6:$H$22,0))),"","Method/evidence basis missing; ")&amp;IF(AND(LEN(UPPER(TRIM(CLEAN(SUBSTITUTE(I206,CHAR(160)," ")))))&gt;0,LEFT(UPPER(TRIM(I206)),10)&lt;&gt;"UNRESOLVED",ISERROR(MATCH(UPPER(TRIM(CLEAN(SUBSTITUTE(I206,CHAR(160)," ")))),Start!$H$6:$H$22,0))),"","Mapping or justified exclusion missing; ")&amp;IF(AND(LEN(UPPER(TRIM(CLEAN(SUBSTITUTE(J206,CHAR(160)," ")))))&gt;0,LEFT(UPPER(TRIM(J206)),10)&lt;&gt;"UNRESOLVED",ISERROR(MATCH(UPPER(TRIM(CLEAN(SUBSTITUTE(J206,CHAR(160)," ")))),Start!$H$6:$H$22,0))),"","Conclusion/evidence missing; ")&amp;IF(AND(LEN(UPPER(TRIM(CLEAN(SUBSTITUTE(K206,CHAR(160)," ")))))&gt;0,LEFT(UPPER(TRIM(K206)),10)&lt;&gt;"UNRESOLVED",ISERROR(MATCH(UPPER(TRIM(CLEAN(SUBSTITUTE(K206,CHAR(160)," ")))),Start!$H$6:$H$22,0))),"","Reviewer/date missing; ")&amp;"")),"Invalid status; use a listed value")</f>
        <v>Applicability unresolved; assign an owner and next action</v>
      </c>
    </row>
    <row r="207" ht="70" customHeight="1">
      <c r="A207" s="56" t="str">
        <v>PSC-Appendix18</v>
      </c>
      <c r="B207" s="56" t="str">
        <v>PSC</v>
      </c>
      <c r="C207" s="61" t="str">
        <v>P01 | Appendix 18 to Part 1200</v>
      </c>
      <c r="D207" s="61"/>
      <c r="E207" s="61" t="str">
        <v>Unresolved</v>
      </c>
      <c r="F207" s="61"/>
      <c r="G207" s="61" t="str">
        <v>Verify operative filing instructions; Q03 and Q10</v>
      </c>
      <c r="H207" s="61" t="inlineStr">
        <is>
          <t xml:space="preserve">Form/context; not a subclause of 1200.26. Obtain exact required method and evidence from the controlling text. Context and definition rows explain control requirements.</t>
        </is>
      </c>
      <c r="I207" s="61" t="str">
        <v>P11</v>
      </c>
      <c r="J207" s="61"/>
      <c r="K207" s="61"/>
      <c r="L207" s="61" t="str">
        <v>Confirm entity/system coverage, obtain the current controlling instrument and map every applicable part before conclusions.</v>
      </c>
      <c r="M207" s="63" t="str">
        <f>IF(OR(EXACT(E207,"Unresolved"),EXACT(E207,"Applicable"),EXACT(E207,"Excluded with basis"),EXACT(E207,"Context only")),IF(E207="Unresolved","Applicability unresolved; assign an owner and next action",IF(LEN(IF(AND(LEN(UPPER(TRIM(CLEAN(SUBSTITUTE(C207,CHAR(160)," ")))))&gt;0,LEFT(UPPER(TRIM(C207)),10)&lt;&gt;"UNRESOLVED",ISERROR(MATCH(UPPER(TRIM(CLEAN(SUBSTITUTE(C207,CHAR(160)," ")))),Start!$H$6:$H$22,0))),"","Exact clause/version missing; ")&amp;IF(AND(LEN(UPPER(TRIM(CLEAN(SUBSTITUTE(D207,CHAR(160)," ")))))&gt;0,LEFT(UPPER(TRIM(D207)),10)&lt;&gt;"UNRESOLVED",ISERROR(MATCH(UPPER(TRIM(CLEAN(SUBSTITUTE(D207,CHAR(160)," ")))),Start!$H$6:$H$22,0))),"","Entity/system/period missing; ")&amp;IF(AND(LEN(UPPER(TRIM(CLEAN(SUBSTITUTE(F207,CHAR(160)," ")))))&gt;0,LEFT(UPPER(TRIM(F207)),10)&lt;&gt;"UNRESOLVED",ISERROR(MATCH(UPPER(TRIM(CLEAN(SUBSTITUTE(F207,CHAR(160)," ")))),Start!$H$6:$H$22,0))),"","Decision evidence/basis missing; ")&amp;IF(AND(LEN(UPPER(TRIM(CLEAN(SUBSTITUTE(G207,CHAR(160)," ")))))&gt;0,LEFT(UPPER(TRIM(G207)),10)&lt;&gt;"UNRESOLVED",ISERROR(MATCH(UPPER(TRIM(CLEAN(SUBSTITUTE(G207,CHAR(160)," ")))),Start!$H$6:$H$22,0))),"","Date/transition basis missing; ")&amp;IF(AND(LEN(UPPER(TRIM(CLEAN(SUBSTITUTE(H207,CHAR(160)," ")))))&gt;0,LEFT(UPPER(TRIM(H207)),10)&lt;&gt;"UNRESOLVED",ISERROR(MATCH(UPPER(TRIM(CLEAN(SUBSTITUTE(H207,CHAR(160)," ")))),Start!$H$6:$H$22,0))),"","Method/evidence basis missing; ")&amp;IF(AND(LEN(UPPER(TRIM(CLEAN(SUBSTITUTE(I207,CHAR(160)," ")))))&gt;0,LEFT(UPPER(TRIM(I207)),10)&lt;&gt;"UNRESOLVED",ISERROR(MATCH(UPPER(TRIM(CLEAN(SUBSTITUTE(I207,CHAR(160)," ")))),Start!$H$6:$H$22,0))),"","Mapping or justified exclusion missing; ")&amp;IF(AND(LEN(UPPER(TRIM(CLEAN(SUBSTITUTE(J207,CHAR(160)," ")))))&gt;0,LEFT(UPPER(TRIM(J207)),10)&lt;&gt;"UNRESOLVED",ISERROR(MATCH(UPPER(TRIM(CLEAN(SUBSTITUTE(J207,CHAR(160)," ")))),Start!$H$6:$H$22,0))),"","Conclusion/evidence missing; ")&amp;IF(AND(LEN(UPPER(TRIM(CLEAN(SUBSTITUTE(K207,CHAR(160)," ")))))&gt;0,LEFT(UPPER(TRIM(K207)),10)&lt;&gt;"UNRESOLVED",ISERROR(MATCH(UPPER(TRIM(CLEAN(SUBSTITUTE(K207,CHAR(160)," ")))),Start!$H$6:$H$22,0))),"","Reviewer/date missing; ")&amp;"")=0,"Documentation recorded; review required",IF(AND(LEN(UPPER(TRIM(CLEAN(SUBSTITUTE(C207,CHAR(160)," ")))))&gt;0,LEFT(UPPER(TRIM(C207)),10)&lt;&gt;"UNRESOLVED",ISERROR(MATCH(UPPER(TRIM(CLEAN(SUBSTITUTE(C207,CHAR(160)," ")))),Start!$H$6:$H$22,0))),"","Exact clause/version missing; ")&amp;IF(AND(LEN(UPPER(TRIM(CLEAN(SUBSTITUTE(D207,CHAR(160)," ")))))&gt;0,LEFT(UPPER(TRIM(D207)),10)&lt;&gt;"UNRESOLVED",ISERROR(MATCH(UPPER(TRIM(CLEAN(SUBSTITUTE(D207,CHAR(160)," ")))),Start!$H$6:$H$22,0))),"","Entity/system/period missing; ")&amp;IF(AND(LEN(UPPER(TRIM(CLEAN(SUBSTITUTE(F207,CHAR(160)," ")))))&gt;0,LEFT(UPPER(TRIM(F207)),10)&lt;&gt;"UNRESOLVED",ISERROR(MATCH(UPPER(TRIM(CLEAN(SUBSTITUTE(F207,CHAR(160)," ")))),Start!$H$6:$H$22,0))),"","Decision evidence/basis missing; ")&amp;IF(AND(LEN(UPPER(TRIM(CLEAN(SUBSTITUTE(G207,CHAR(160)," ")))))&gt;0,LEFT(UPPER(TRIM(G207)),10)&lt;&gt;"UNRESOLVED",ISERROR(MATCH(UPPER(TRIM(CLEAN(SUBSTITUTE(G207,CHAR(160)," ")))),Start!$H$6:$H$22,0))),"","Date/transition basis missing; ")&amp;IF(AND(LEN(UPPER(TRIM(CLEAN(SUBSTITUTE(H207,CHAR(160)," ")))))&gt;0,LEFT(UPPER(TRIM(H207)),10)&lt;&gt;"UNRESOLVED",ISERROR(MATCH(UPPER(TRIM(CLEAN(SUBSTITUTE(H207,CHAR(160)," ")))),Start!$H$6:$H$22,0))),"","Method/evidence basis missing; ")&amp;IF(AND(LEN(UPPER(TRIM(CLEAN(SUBSTITUTE(I207,CHAR(160)," ")))))&gt;0,LEFT(UPPER(TRIM(I207)),10)&lt;&gt;"UNRESOLVED",ISERROR(MATCH(UPPER(TRIM(CLEAN(SUBSTITUTE(I207,CHAR(160)," ")))),Start!$H$6:$H$22,0))),"","Mapping or justified exclusion missing; ")&amp;IF(AND(LEN(UPPER(TRIM(CLEAN(SUBSTITUTE(J207,CHAR(160)," ")))))&gt;0,LEFT(UPPER(TRIM(J207)),10)&lt;&gt;"UNRESOLVED",ISERROR(MATCH(UPPER(TRIM(CLEAN(SUBSTITUTE(J207,CHAR(160)," ")))),Start!$H$6:$H$22,0))),"","Conclusion/evidence missing; ")&amp;IF(AND(LEN(UPPER(TRIM(CLEAN(SUBSTITUTE(K207,CHAR(160)," ")))))&gt;0,LEFT(UPPER(TRIM(K207)),10)&lt;&gt;"UNRESOLVED",ISERROR(MATCH(UPPER(TRIM(CLEAN(SUBSTITUTE(K207,CHAR(160)," ")))),Start!$H$6:$H$22,0))),"","Reviewer/date missing; ")&amp;"")),"Invalid status; use a listed value")</f>
        <v>Applicability unresolved; assign an owner and next action</v>
      </c>
    </row>
    <row r="208" ht="70" customHeight="1">
      <c r="A208" s="58" t="str">
        <v>PSC-Appendix19</v>
      </c>
      <c r="B208" s="58" t="str">
        <v>PSC</v>
      </c>
      <c r="C208" s="61" t="str">
        <v>P01 | Appendix 19 to Part 1200</v>
      </c>
      <c r="D208" s="61"/>
      <c r="E208" s="61" t="str">
        <v>Unresolved</v>
      </c>
      <c r="F208" s="61"/>
      <c r="G208" s="61" t="str">
        <v>Verify operative filing instructions; Q03 and Q10</v>
      </c>
      <c r="H208" s="61" t="inlineStr">
        <is>
          <t xml:space="preserve">Form/context; not a subclause of 1200.26. Obtain exact required method and evidence from the controlling text. Context and definition rows explain control requirements.</t>
        </is>
      </c>
      <c r="I208" s="61" t="str">
        <v>P12</v>
      </c>
      <c r="J208" s="61"/>
      <c r="K208" s="61"/>
      <c r="L208" s="61" t="str">
        <v>Confirm entity/system coverage, obtain the current controlling instrument and map every applicable part before conclusions.</v>
      </c>
      <c r="M208" s="63" t="str">
        <f>IF(OR(EXACT(E208,"Unresolved"),EXACT(E208,"Applicable"),EXACT(E208,"Excluded with basis"),EXACT(E208,"Context only")),IF(E208="Unresolved","Applicability unresolved; assign an owner and next action",IF(LEN(IF(AND(LEN(UPPER(TRIM(CLEAN(SUBSTITUTE(C208,CHAR(160)," ")))))&gt;0,LEFT(UPPER(TRIM(C208)),10)&lt;&gt;"UNRESOLVED",ISERROR(MATCH(UPPER(TRIM(CLEAN(SUBSTITUTE(C208,CHAR(160)," ")))),Start!$H$6:$H$22,0))),"","Exact clause/version missing; ")&amp;IF(AND(LEN(UPPER(TRIM(CLEAN(SUBSTITUTE(D208,CHAR(160)," ")))))&gt;0,LEFT(UPPER(TRIM(D208)),10)&lt;&gt;"UNRESOLVED",ISERROR(MATCH(UPPER(TRIM(CLEAN(SUBSTITUTE(D208,CHAR(160)," ")))),Start!$H$6:$H$22,0))),"","Entity/system/period missing; ")&amp;IF(AND(LEN(UPPER(TRIM(CLEAN(SUBSTITUTE(F208,CHAR(160)," ")))))&gt;0,LEFT(UPPER(TRIM(F208)),10)&lt;&gt;"UNRESOLVED",ISERROR(MATCH(UPPER(TRIM(CLEAN(SUBSTITUTE(F208,CHAR(160)," ")))),Start!$H$6:$H$22,0))),"","Decision evidence/basis missing; ")&amp;IF(AND(LEN(UPPER(TRIM(CLEAN(SUBSTITUTE(G208,CHAR(160)," ")))))&gt;0,LEFT(UPPER(TRIM(G208)),10)&lt;&gt;"UNRESOLVED",ISERROR(MATCH(UPPER(TRIM(CLEAN(SUBSTITUTE(G208,CHAR(160)," ")))),Start!$H$6:$H$22,0))),"","Date/transition basis missing; ")&amp;IF(AND(LEN(UPPER(TRIM(CLEAN(SUBSTITUTE(H208,CHAR(160)," ")))))&gt;0,LEFT(UPPER(TRIM(H208)),10)&lt;&gt;"UNRESOLVED",ISERROR(MATCH(UPPER(TRIM(CLEAN(SUBSTITUTE(H208,CHAR(160)," ")))),Start!$H$6:$H$22,0))),"","Method/evidence basis missing; ")&amp;IF(AND(LEN(UPPER(TRIM(CLEAN(SUBSTITUTE(I208,CHAR(160)," ")))))&gt;0,LEFT(UPPER(TRIM(I208)),10)&lt;&gt;"UNRESOLVED",ISERROR(MATCH(UPPER(TRIM(CLEAN(SUBSTITUTE(I208,CHAR(160)," ")))),Start!$H$6:$H$22,0))),"","Mapping or justified exclusion missing; ")&amp;IF(AND(LEN(UPPER(TRIM(CLEAN(SUBSTITUTE(J208,CHAR(160)," ")))))&gt;0,LEFT(UPPER(TRIM(J208)),10)&lt;&gt;"UNRESOLVED",ISERROR(MATCH(UPPER(TRIM(CLEAN(SUBSTITUTE(J208,CHAR(160)," ")))),Start!$H$6:$H$22,0))),"","Conclusion/evidence missing; ")&amp;IF(AND(LEN(UPPER(TRIM(CLEAN(SUBSTITUTE(K208,CHAR(160)," ")))))&gt;0,LEFT(UPPER(TRIM(K208)),10)&lt;&gt;"UNRESOLVED",ISERROR(MATCH(UPPER(TRIM(CLEAN(SUBSTITUTE(K208,CHAR(160)," ")))),Start!$H$6:$H$22,0))),"","Reviewer/date missing; ")&amp;"")=0,"Documentation recorded; review required",IF(AND(LEN(UPPER(TRIM(CLEAN(SUBSTITUTE(C208,CHAR(160)," ")))))&gt;0,LEFT(UPPER(TRIM(C208)),10)&lt;&gt;"UNRESOLVED",ISERROR(MATCH(UPPER(TRIM(CLEAN(SUBSTITUTE(C208,CHAR(160)," ")))),Start!$H$6:$H$22,0))),"","Exact clause/version missing; ")&amp;IF(AND(LEN(UPPER(TRIM(CLEAN(SUBSTITUTE(D208,CHAR(160)," ")))))&gt;0,LEFT(UPPER(TRIM(D208)),10)&lt;&gt;"UNRESOLVED",ISERROR(MATCH(UPPER(TRIM(CLEAN(SUBSTITUTE(D208,CHAR(160)," ")))),Start!$H$6:$H$22,0))),"","Entity/system/period missing; ")&amp;IF(AND(LEN(UPPER(TRIM(CLEAN(SUBSTITUTE(F208,CHAR(160)," ")))))&gt;0,LEFT(UPPER(TRIM(F208)),10)&lt;&gt;"UNRESOLVED",ISERROR(MATCH(UPPER(TRIM(CLEAN(SUBSTITUTE(F208,CHAR(160)," ")))),Start!$H$6:$H$22,0))),"","Decision evidence/basis missing; ")&amp;IF(AND(LEN(UPPER(TRIM(CLEAN(SUBSTITUTE(G208,CHAR(160)," ")))))&gt;0,LEFT(UPPER(TRIM(G208)),10)&lt;&gt;"UNRESOLVED",ISERROR(MATCH(UPPER(TRIM(CLEAN(SUBSTITUTE(G208,CHAR(160)," ")))),Start!$H$6:$H$22,0))),"","Date/transition basis missing; ")&amp;IF(AND(LEN(UPPER(TRIM(CLEAN(SUBSTITUTE(H208,CHAR(160)," ")))))&gt;0,LEFT(UPPER(TRIM(H208)),10)&lt;&gt;"UNRESOLVED",ISERROR(MATCH(UPPER(TRIM(CLEAN(SUBSTITUTE(H208,CHAR(160)," ")))),Start!$H$6:$H$22,0))),"","Method/evidence basis missing; ")&amp;IF(AND(LEN(UPPER(TRIM(CLEAN(SUBSTITUTE(I208,CHAR(160)," ")))))&gt;0,LEFT(UPPER(TRIM(I208)),10)&lt;&gt;"UNRESOLVED",ISERROR(MATCH(UPPER(TRIM(CLEAN(SUBSTITUTE(I208,CHAR(160)," ")))),Start!$H$6:$H$22,0))),"","Mapping or justified exclusion missing; ")&amp;IF(AND(LEN(UPPER(TRIM(CLEAN(SUBSTITUTE(J208,CHAR(160)," ")))))&gt;0,LEFT(UPPER(TRIM(J208)),10)&lt;&gt;"UNRESOLVED",ISERROR(MATCH(UPPER(TRIM(CLEAN(SUBSTITUTE(J208,CHAR(160)," ")))),Start!$H$6:$H$22,0))),"","Conclusion/evidence missing; ")&amp;IF(AND(LEN(UPPER(TRIM(CLEAN(SUBSTITUTE(K208,CHAR(160)," ")))))&gt;0,LEFT(UPPER(TRIM(K208)),10)&lt;&gt;"UNRESOLVED",ISERROR(MATCH(UPPER(TRIM(CLEAN(SUBSTITUTE(K208,CHAR(160)," ")))),Start!$H$6:$H$22,0))),"","Reviewer/date missing; ")&amp;"")),"Invalid status; use a listed value")</f>
        <v>Applicability unresolved; assign an owner and next action</v>
      </c>
    </row>
    <row r="209" ht="70" customHeight="1">
      <c r="A209" s="56" t="str">
        <v>DFS-500.0</v>
      </c>
      <c r="B209" s="56" t="str">
        <v>DFS</v>
      </c>
      <c r="C209" s="61" t="str">
        <v>D01 | 500.0</v>
      </c>
      <c r="D209" s="61"/>
      <c r="E209" s="61" t="str">
        <v>Unresolved</v>
      </c>
      <c r="F209" s="61"/>
      <c r="G209" s="61" t="str">
        <v>Verify entity exemption and operative version; Q08</v>
      </c>
      <c r="H209" s="61" t="inlineStr">
        <is>
          <t xml:space="preserve">Interpretation/administration. Obtain exact required method and evidence from the controlling text. Context and definition rows explain control requirements.</t>
        </is>
      </c>
      <c r="I209" s="61" t="str">
        <v>D01</v>
      </c>
      <c r="J209" s="61"/>
      <c r="K209" s="61"/>
      <c r="L209" s="61" t="str">
        <v>Confirm entity/system coverage, obtain the current controlling instrument and map every applicable part before conclusions.</v>
      </c>
      <c r="M209" s="63" t="str">
        <f>IF(OR(EXACT(E209,"Unresolved"),EXACT(E209,"Applicable"),EXACT(E209,"Excluded with basis"),EXACT(E209,"Context only")),IF(E209="Unresolved","Applicability unresolved; assign an owner and next action",IF(LEN(IF(AND(LEN(UPPER(TRIM(CLEAN(SUBSTITUTE(C209,CHAR(160)," ")))))&gt;0,LEFT(UPPER(TRIM(C209)),10)&lt;&gt;"UNRESOLVED",ISERROR(MATCH(UPPER(TRIM(CLEAN(SUBSTITUTE(C209,CHAR(160)," ")))),Start!$H$6:$H$22,0))),"","Exact clause/version missing; ")&amp;IF(AND(LEN(UPPER(TRIM(CLEAN(SUBSTITUTE(D209,CHAR(160)," ")))))&gt;0,LEFT(UPPER(TRIM(D209)),10)&lt;&gt;"UNRESOLVED",ISERROR(MATCH(UPPER(TRIM(CLEAN(SUBSTITUTE(D209,CHAR(160)," ")))),Start!$H$6:$H$22,0))),"","Entity/system/period missing; ")&amp;IF(AND(LEN(UPPER(TRIM(CLEAN(SUBSTITUTE(F209,CHAR(160)," ")))))&gt;0,LEFT(UPPER(TRIM(F209)),10)&lt;&gt;"UNRESOLVED",ISERROR(MATCH(UPPER(TRIM(CLEAN(SUBSTITUTE(F209,CHAR(160)," ")))),Start!$H$6:$H$22,0))),"","Decision evidence/basis missing; ")&amp;IF(AND(LEN(UPPER(TRIM(CLEAN(SUBSTITUTE(G209,CHAR(160)," ")))))&gt;0,LEFT(UPPER(TRIM(G209)),10)&lt;&gt;"UNRESOLVED",ISERROR(MATCH(UPPER(TRIM(CLEAN(SUBSTITUTE(G209,CHAR(160)," ")))),Start!$H$6:$H$22,0))),"","Date/transition basis missing; ")&amp;IF(AND(LEN(UPPER(TRIM(CLEAN(SUBSTITUTE(H209,CHAR(160)," ")))))&gt;0,LEFT(UPPER(TRIM(H209)),10)&lt;&gt;"UNRESOLVED",ISERROR(MATCH(UPPER(TRIM(CLEAN(SUBSTITUTE(H209,CHAR(160)," ")))),Start!$H$6:$H$22,0))),"","Method/evidence basis missing; ")&amp;IF(AND(LEN(UPPER(TRIM(CLEAN(SUBSTITUTE(I209,CHAR(160)," ")))))&gt;0,LEFT(UPPER(TRIM(I209)),10)&lt;&gt;"UNRESOLVED",ISERROR(MATCH(UPPER(TRIM(CLEAN(SUBSTITUTE(I209,CHAR(160)," ")))),Start!$H$6:$H$22,0))),"","Mapping or justified exclusion missing; ")&amp;IF(AND(LEN(UPPER(TRIM(CLEAN(SUBSTITUTE(J209,CHAR(160)," ")))))&gt;0,LEFT(UPPER(TRIM(J209)),10)&lt;&gt;"UNRESOLVED",ISERROR(MATCH(UPPER(TRIM(CLEAN(SUBSTITUTE(J209,CHAR(160)," ")))),Start!$H$6:$H$22,0))),"","Conclusion/evidence missing; ")&amp;IF(AND(LEN(UPPER(TRIM(CLEAN(SUBSTITUTE(K209,CHAR(160)," ")))))&gt;0,LEFT(UPPER(TRIM(K209)),10)&lt;&gt;"UNRESOLVED",ISERROR(MATCH(UPPER(TRIM(CLEAN(SUBSTITUTE(K209,CHAR(160)," ")))),Start!$H$6:$H$22,0))),"","Reviewer/date missing; ")&amp;"")=0,"Documentation recorded; review required",IF(AND(LEN(UPPER(TRIM(CLEAN(SUBSTITUTE(C209,CHAR(160)," ")))))&gt;0,LEFT(UPPER(TRIM(C209)),10)&lt;&gt;"UNRESOLVED",ISERROR(MATCH(UPPER(TRIM(CLEAN(SUBSTITUTE(C209,CHAR(160)," ")))),Start!$H$6:$H$22,0))),"","Exact clause/version missing; ")&amp;IF(AND(LEN(UPPER(TRIM(CLEAN(SUBSTITUTE(D209,CHAR(160)," ")))))&gt;0,LEFT(UPPER(TRIM(D209)),10)&lt;&gt;"UNRESOLVED",ISERROR(MATCH(UPPER(TRIM(CLEAN(SUBSTITUTE(D209,CHAR(160)," ")))),Start!$H$6:$H$22,0))),"","Entity/system/period missing; ")&amp;IF(AND(LEN(UPPER(TRIM(CLEAN(SUBSTITUTE(F209,CHAR(160)," ")))))&gt;0,LEFT(UPPER(TRIM(F209)),10)&lt;&gt;"UNRESOLVED",ISERROR(MATCH(UPPER(TRIM(CLEAN(SUBSTITUTE(F209,CHAR(160)," ")))),Start!$H$6:$H$22,0))),"","Decision evidence/basis missing; ")&amp;IF(AND(LEN(UPPER(TRIM(CLEAN(SUBSTITUTE(G209,CHAR(160)," ")))))&gt;0,LEFT(UPPER(TRIM(G209)),10)&lt;&gt;"UNRESOLVED",ISERROR(MATCH(UPPER(TRIM(CLEAN(SUBSTITUTE(G209,CHAR(160)," ")))),Start!$H$6:$H$22,0))),"","Date/transition basis missing; ")&amp;IF(AND(LEN(UPPER(TRIM(CLEAN(SUBSTITUTE(H209,CHAR(160)," ")))))&gt;0,LEFT(UPPER(TRIM(H209)),10)&lt;&gt;"UNRESOLVED",ISERROR(MATCH(UPPER(TRIM(CLEAN(SUBSTITUTE(H209,CHAR(160)," ")))),Start!$H$6:$H$22,0))),"","Method/evidence basis missing; ")&amp;IF(AND(LEN(UPPER(TRIM(CLEAN(SUBSTITUTE(I209,CHAR(160)," ")))))&gt;0,LEFT(UPPER(TRIM(I209)),10)&lt;&gt;"UNRESOLVED",ISERROR(MATCH(UPPER(TRIM(CLEAN(SUBSTITUTE(I209,CHAR(160)," ")))),Start!$H$6:$H$22,0))),"","Mapping or justified exclusion missing; ")&amp;IF(AND(LEN(UPPER(TRIM(CLEAN(SUBSTITUTE(J209,CHAR(160)," ")))))&gt;0,LEFT(UPPER(TRIM(J209)),10)&lt;&gt;"UNRESOLVED",ISERROR(MATCH(UPPER(TRIM(CLEAN(SUBSTITUTE(J209,CHAR(160)," ")))),Start!$H$6:$H$22,0))),"","Conclusion/evidence missing; ")&amp;IF(AND(LEN(UPPER(TRIM(CLEAN(SUBSTITUTE(K209,CHAR(160)," ")))))&gt;0,LEFT(UPPER(TRIM(K209)),10)&lt;&gt;"UNRESOLVED",ISERROR(MATCH(UPPER(TRIM(CLEAN(SUBSTITUTE(K209,CHAR(160)," ")))),Start!$H$6:$H$22,0))),"","Reviewer/date missing; ")&amp;"")),"Invalid status; use a listed value")</f>
        <v>Applicability unresolved; assign an owner and next action</v>
      </c>
    </row>
    <row r="210" ht="70" customHeight="1">
      <c r="A210" s="58" t="str">
        <v>DFS-500.1</v>
      </c>
      <c r="B210" s="58" t="str">
        <v>DFS</v>
      </c>
      <c r="C210" s="61" t="str">
        <v>D01 | 500.1</v>
      </c>
      <c r="D210" s="61"/>
      <c r="E210" s="61" t="str">
        <v>Unresolved</v>
      </c>
      <c r="F210" s="61"/>
      <c r="G210" s="61" t="str">
        <v>Verify entity exemption and operative version; Q08</v>
      </c>
      <c r="H210" s="61" t="inlineStr">
        <is>
          <t xml:space="preserve">Interpretation/administration. Obtain exact required method and evidence from the controlling text. Context and definition rows explain control requirements.</t>
        </is>
      </c>
      <c r="I210" s="61" t="str">
        <v>D01</v>
      </c>
      <c r="J210" s="61"/>
      <c r="K210" s="61"/>
      <c r="L210" s="61" t="str">
        <v>Confirm entity/system coverage, obtain the current controlling instrument and map every applicable part before conclusions.</v>
      </c>
      <c r="M210" s="63" t="str">
        <f>IF(OR(EXACT(E210,"Unresolved"),EXACT(E210,"Applicable"),EXACT(E210,"Excluded with basis"),EXACT(E210,"Context only")),IF(E210="Unresolved","Applicability unresolved; assign an owner and next action",IF(LEN(IF(AND(LEN(UPPER(TRIM(CLEAN(SUBSTITUTE(C210,CHAR(160)," ")))))&gt;0,LEFT(UPPER(TRIM(C210)),10)&lt;&gt;"UNRESOLVED",ISERROR(MATCH(UPPER(TRIM(CLEAN(SUBSTITUTE(C210,CHAR(160)," ")))),Start!$H$6:$H$22,0))),"","Exact clause/version missing; ")&amp;IF(AND(LEN(UPPER(TRIM(CLEAN(SUBSTITUTE(D210,CHAR(160)," ")))))&gt;0,LEFT(UPPER(TRIM(D210)),10)&lt;&gt;"UNRESOLVED",ISERROR(MATCH(UPPER(TRIM(CLEAN(SUBSTITUTE(D210,CHAR(160)," ")))),Start!$H$6:$H$22,0))),"","Entity/system/period missing; ")&amp;IF(AND(LEN(UPPER(TRIM(CLEAN(SUBSTITUTE(F210,CHAR(160)," ")))))&gt;0,LEFT(UPPER(TRIM(F210)),10)&lt;&gt;"UNRESOLVED",ISERROR(MATCH(UPPER(TRIM(CLEAN(SUBSTITUTE(F210,CHAR(160)," ")))),Start!$H$6:$H$22,0))),"","Decision evidence/basis missing; ")&amp;IF(AND(LEN(UPPER(TRIM(CLEAN(SUBSTITUTE(G210,CHAR(160)," ")))))&gt;0,LEFT(UPPER(TRIM(G210)),10)&lt;&gt;"UNRESOLVED",ISERROR(MATCH(UPPER(TRIM(CLEAN(SUBSTITUTE(G210,CHAR(160)," ")))),Start!$H$6:$H$22,0))),"","Date/transition basis missing; ")&amp;IF(AND(LEN(UPPER(TRIM(CLEAN(SUBSTITUTE(H210,CHAR(160)," ")))))&gt;0,LEFT(UPPER(TRIM(H210)),10)&lt;&gt;"UNRESOLVED",ISERROR(MATCH(UPPER(TRIM(CLEAN(SUBSTITUTE(H210,CHAR(160)," ")))),Start!$H$6:$H$22,0))),"","Method/evidence basis missing; ")&amp;IF(AND(LEN(UPPER(TRIM(CLEAN(SUBSTITUTE(I210,CHAR(160)," ")))))&gt;0,LEFT(UPPER(TRIM(I210)),10)&lt;&gt;"UNRESOLVED",ISERROR(MATCH(UPPER(TRIM(CLEAN(SUBSTITUTE(I210,CHAR(160)," ")))),Start!$H$6:$H$22,0))),"","Mapping or justified exclusion missing; ")&amp;IF(AND(LEN(UPPER(TRIM(CLEAN(SUBSTITUTE(J210,CHAR(160)," ")))))&gt;0,LEFT(UPPER(TRIM(J210)),10)&lt;&gt;"UNRESOLVED",ISERROR(MATCH(UPPER(TRIM(CLEAN(SUBSTITUTE(J210,CHAR(160)," ")))),Start!$H$6:$H$22,0))),"","Conclusion/evidence missing; ")&amp;IF(AND(LEN(UPPER(TRIM(CLEAN(SUBSTITUTE(K210,CHAR(160)," ")))))&gt;0,LEFT(UPPER(TRIM(K210)),10)&lt;&gt;"UNRESOLVED",ISERROR(MATCH(UPPER(TRIM(CLEAN(SUBSTITUTE(K210,CHAR(160)," ")))),Start!$H$6:$H$22,0))),"","Reviewer/date missing; ")&amp;"")=0,"Documentation recorded; review required",IF(AND(LEN(UPPER(TRIM(CLEAN(SUBSTITUTE(C210,CHAR(160)," ")))))&gt;0,LEFT(UPPER(TRIM(C210)),10)&lt;&gt;"UNRESOLVED",ISERROR(MATCH(UPPER(TRIM(CLEAN(SUBSTITUTE(C210,CHAR(160)," ")))),Start!$H$6:$H$22,0))),"","Exact clause/version missing; ")&amp;IF(AND(LEN(UPPER(TRIM(CLEAN(SUBSTITUTE(D210,CHAR(160)," ")))))&gt;0,LEFT(UPPER(TRIM(D210)),10)&lt;&gt;"UNRESOLVED",ISERROR(MATCH(UPPER(TRIM(CLEAN(SUBSTITUTE(D210,CHAR(160)," ")))),Start!$H$6:$H$22,0))),"","Entity/system/period missing; ")&amp;IF(AND(LEN(UPPER(TRIM(CLEAN(SUBSTITUTE(F210,CHAR(160)," ")))))&gt;0,LEFT(UPPER(TRIM(F210)),10)&lt;&gt;"UNRESOLVED",ISERROR(MATCH(UPPER(TRIM(CLEAN(SUBSTITUTE(F210,CHAR(160)," ")))),Start!$H$6:$H$22,0))),"","Decision evidence/basis missing; ")&amp;IF(AND(LEN(UPPER(TRIM(CLEAN(SUBSTITUTE(G210,CHAR(160)," ")))))&gt;0,LEFT(UPPER(TRIM(G210)),10)&lt;&gt;"UNRESOLVED",ISERROR(MATCH(UPPER(TRIM(CLEAN(SUBSTITUTE(G210,CHAR(160)," ")))),Start!$H$6:$H$22,0))),"","Date/transition basis missing; ")&amp;IF(AND(LEN(UPPER(TRIM(CLEAN(SUBSTITUTE(H210,CHAR(160)," ")))))&gt;0,LEFT(UPPER(TRIM(H210)),10)&lt;&gt;"UNRESOLVED",ISERROR(MATCH(UPPER(TRIM(CLEAN(SUBSTITUTE(H210,CHAR(160)," ")))),Start!$H$6:$H$22,0))),"","Method/evidence basis missing; ")&amp;IF(AND(LEN(UPPER(TRIM(CLEAN(SUBSTITUTE(I210,CHAR(160)," ")))))&gt;0,LEFT(UPPER(TRIM(I210)),10)&lt;&gt;"UNRESOLVED",ISERROR(MATCH(UPPER(TRIM(CLEAN(SUBSTITUTE(I210,CHAR(160)," ")))),Start!$H$6:$H$22,0))),"","Mapping or justified exclusion missing; ")&amp;IF(AND(LEN(UPPER(TRIM(CLEAN(SUBSTITUTE(J210,CHAR(160)," ")))))&gt;0,LEFT(UPPER(TRIM(J210)),10)&lt;&gt;"UNRESOLVED",ISERROR(MATCH(UPPER(TRIM(CLEAN(SUBSTITUTE(J210,CHAR(160)," ")))),Start!$H$6:$H$22,0))),"","Conclusion/evidence missing; ")&amp;IF(AND(LEN(UPPER(TRIM(CLEAN(SUBSTITUTE(K210,CHAR(160)," ")))))&gt;0,LEFT(UPPER(TRIM(K210)),10)&lt;&gt;"UNRESOLVED",ISERROR(MATCH(UPPER(TRIM(CLEAN(SUBSTITUTE(K210,CHAR(160)," ")))),Start!$H$6:$H$22,0))),"","Reviewer/date missing; ")&amp;"")),"Invalid status; use a listed value")</f>
        <v>Applicability unresolved; assign an owner and next action</v>
      </c>
    </row>
    <row r="211" ht="70" customHeight="1">
      <c r="A211" s="56" t="str">
        <v>DFS-500.1(a)</v>
      </c>
      <c r="B211" s="56" t="str">
        <v>DFS</v>
      </c>
      <c r="C211" s="61" t="str">
        <v>D01 | 500.1(a)</v>
      </c>
      <c r="D211" s="61"/>
      <c r="E211" s="61" t="str">
        <v>Unresolved</v>
      </c>
      <c r="F211" s="61"/>
      <c r="G211" s="61" t="str">
        <v>Verify entity exemption and operative version; Q08</v>
      </c>
      <c r="H211" s="61" t="inlineStr">
        <is>
          <t xml:space="preserve">Interpretation/administration. Obtain exact required method and evidence from the controlling text. Context and definition rows explain control requirements.</t>
        </is>
      </c>
      <c r="I211" s="61" t="str">
        <v>D01</v>
      </c>
      <c r="J211" s="61"/>
      <c r="K211" s="61"/>
      <c r="L211" s="61" t="str">
        <v>Confirm entity/system coverage, obtain the current controlling instrument and map every applicable part before conclusions.</v>
      </c>
      <c r="M211" s="63" t="str">
        <f>IF(OR(EXACT(E211,"Unresolved"),EXACT(E211,"Applicable"),EXACT(E211,"Excluded with basis"),EXACT(E211,"Context only")),IF(E211="Unresolved","Applicability unresolved; assign an owner and next action",IF(LEN(IF(AND(LEN(UPPER(TRIM(CLEAN(SUBSTITUTE(C211,CHAR(160)," ")))))&gt;0,LEFT(UPPER(TRIM(C211)),10)&lt;&gt;"UNRESOLVED",ISERROR(MATCH(UPPER(TRIM(CLEAN(SUBSTITUTE(C211,CHAR(160)," ")))),Start!$H$6:$H$22,0))),"","Exact clause/version missing; ")&amp;IF(AND(LEN(UPPER(TRIM(CLEAN(SUBSTITUTE(D211,CHAR(160)," ")))))&gt;0,LEFT(UPPER(TRIM(D211)),10)&lt;&gt;"UNRESOLVED",ISERROR(MATCH(UPPER(TRIM(CLEAN(SUBSTITUTE(D211,CHAR(160)," ")))),Start!$H$6:$H$22,0))),"","Entity/system/period missing; ")&amp;IF(AND(LEN(UPPER(TRIM(CLEAN(SUBSTITUTE(F211,CHAR(160)," ")))))&gt;0,LEFT(UPPER(TRIM(F211)),10)&lt;&gt;"UNRESOLVED",ISERROR(MATCH(UPPER(TRIM(CLEAN(SUBSTITUTE(F211,CHAR(160)," ")))),Start!$H$6:$H$22,0))),"","Decision evidence/basis missing; ")&amp;IF(AND(LEN(UPPER(TRIM(CLEAN(SUBSTITUTE(G211,CHAR(160)," ")))))&gt;0,LEFT(UPPER(TRIM(G211)),10)&lt;&gt;"UNRESOLVED",ISERROR(MATCH(UPPER(TRIM(CLEAN(SUBSTITUTE(G211,CHAR(160)," ")))),Start!$H$6:$H$22,0))),"","Date/transition basis missing; ")&amp;IF(AND(LEN(UPPER(TRIM(CLEAN(SUBSTITUTE(H211,CHAR(160)," ")))))&gt;0,LEFT(UPPER(TRIM(H211)),10)&lt;&gt;"UNRESOLVED",ISERROR(MATCH(UPPER(TRIM(CLEAN(SUBSTITUTE(H211,CHAR(160)," ")))),Start!$H$6:$H$22,0))),"","Method/evidence basis missing; ")&amp;IF(AND(LEN(UPPER(TRIM(CLEAN(SUBSTITUTE(I211,CHAR(160)," ")))))&gt;0,LEFT(UPPER(TRIM(I211)),10)&lt;&gt;"UNRESOLVED",ISERROR(MATCH(UPPER(TRIM(CLEAN(SUBSTITUTE(I211,CHAR(160)," ")))),Start!$H$6:$H$22,0))),"","Mapping or justified exclusion missing; ")&amp;IF(AND(LEN(UPPER(TRIM(CLEAN(SUBSTITUTE(J211,CHAR(160)," ")))))&gt;0,LEFT(UPPER(TRIM(J211)),10)&lt;&gt;"UNRESOLVED",ISERROR(MATCH(UPPER(TRIM(CLEAN(SUBSTITUTE(J211,CHAR(160)," ")))),Start!$H$6:$H$22,0))),"","Conclusion/evidence missing; ")&amp;IF(AND(LEN(UPPER(TRIM(CLEAN(SUBSTITUTE(K211,CHAR(160)," ")))))&gt;0,LEFT(UPPER(TRIM(K211)),10)&lt;&gt;"UNRESOLVED",ISERROR(MATCH(UPPER(TRIM(CLEAN(SUBSTITUTE(K211,CHAR(160)," ")))),Start!$H$6:$H$22,0))),"","Reviewer/date missing; ")&amp;"")=0,"Documentation recorded; review required",IF(AND(LEN(UPPER(TRIM(CLEAN(SUBSTITUTE(C211,CHAR(160)," ")))))&gt;0,LEFT(UPPER(TRIM(C211)),10)&lt;&gt;"UNRESOLVED",ISERROR(MATCH(UPPER(TRIM(CLEAN(SUBSTITUTE(C211,CHAR(160)," ")))),Start!$H$6:$H$22,0))),"","Exact clause/version missing; ")&amp;IF(AND(LEN(UPPER(TRIM(CLEAN(SUBSTITUTE(D211,CHAR(160)," ")))))&gt;0,LEFT(UPPER(TRIM(D211)),10)&lt;&gt;"UNRESOLVED",ISERROR(MATCH(UPPER(TRIM(CLEAN(SUBSTITUTE(D211,CHAR(160)," ")))),Start!$H$6:$H$22,0))),"","Entity/system/period missing; ")&amp;IF(AND(LEN(UPPER(TRIM(CLEAN(SUBSTITUTE(F211,CHAR(160)," ")))))&gt;0,LEFT(UPPER(TRIM(F211)),10)&lt;&gt;"UNRESOLVED",ISERROR(MATCH(UPPER(TRIM(CLEAN(SUBSTITUTE(F211,CHAR(160)," ")))),Start!$H$6:$H$22,0))),"","Decision evidence/basis missing; ")&amp;IF(AND(LEN(UPPER(TRIM(CLEAN(SUBSTITUTE(G211,CHAR(160)," ")))))&gt;0,LEFT(UPPER(TRIM(G211)),10)&lt;&gt;"UNRESOLVED",ISERROR(MATCH(UPPER(TRIM(CLEAN(SUBSTITUTE(G211,CHAR(160)," ")))),Start!$H$6:$H$22,0))),"","Date/transition basis missing; ")&amp;IF(AND(LEN(UPPER(TRIM(CLEAN(SUBSTITUTE(H211,CHAR(160)," ")))))&gt;0,LEFT(UPPER(TRIM(H211)),10)&lt;&gt;"UNRESOLVED",ISERROR(MATCH(UPPER(TRIM(CLEAN(SUBSTITUTE(H211,CHAR(160)," ")))),Start!$H$6:$H$22,0))),"","Method/evidence basis missing; ")&amp;IF(AND(LEN(UPPER(TRIM(CLEAN(SUBSTITUTE(I211,CHAR(160)," ")))))&gt;0,LEFT(UPPER(TRIM(I211)),10)&lt;&gt;"UNRESOLVED",ISERROR(MATCH(UPPER(TRIM(CLEAN(SUBSTITUTE(I211,CHAR(160)," ")))),Start!$H$6:$H$22,0))),"","Mapping or justified exclusion missing; ")&amp;IF(AND(LEN(UPPER(TRIM(CLEAN(SUBSTITUTE(J211,CHAR(160)," ")))))&gt;0,LEFT(UPPER(TRIM(J211)),10)&lt;&gt;"UNRESOLVED",ISERROR(MATCH(UPPER(TRIM(CLEAN(SUBSTITUTE(J211,CHAR(160)," ")))),Start!$H$6:$H$22,0))),"","Conclusion/evidence missing; ")&amp;IF(AND(LEN(UPPER(TRIM(CLEAN(SUBSTITUTE(K211,CHAR(160)," ")))))&gt;0,LEFT(UPPER(TRIM(K211)),10)&lt;&gt;"UNRESOLVED",ISERROR(MATCH(UPPER(TRIM(CLEAN(SUBSTITUTE(K211,CHAR(160)," ")))),Start!$H$6:$H$22,0))),"","Reviewer/date missing; ")&amp;"")),"Invalid status; use a listed value")</f>
        <v>Applicability unresolved; assign an owner and next action</v>
      </c>
    </row>
    <row r="212" ht="70" customHeight="1">
      <c r="A212" s="58" t="str">
        <v>DFS-500.1(b)</v>
      </c>
      <c r="B212" s="58" t="str">
        <v>DFS</v>
      </c>
      <c r="C212" s="61" t="str">
        <v>D01 | 500.1(b)</v>
      </c>
      <c r="D212" s="61"/>
      <c r="E212" s="61" t="str">
        <v>Unresolved</v>
      </c>
      <c r="F212" s="61"/>
      <c r="G212" s="61" t="str">
        <v>Verify entity exemption and operative version; Q08</v>
      </c>
      <c r="H212" s="61" t="inlineStr">
        <is>
          <t xml:space="preserve">Interpretation/administration. Obtain exact required method and evidence from the controlling text. Context and definition rows explain control requirements.</t>
        </is>
      </c>
      <c r="I212" s="61" t="str">
        <v>D01</v>
      </c>
      <c r="J212" s="61"/>
      <c r="K212" s="61"/>
      <c r="L212" s="61" t="str">
        <v>Confirm entity/system coverage, obtain the current controlling instrument and map every applicable part before conclusions.</v>
      </c>
      <c r="M212" s="63" t="str">
        <f>IF(OR(EXACT(E212,"Unresolved"),EXACT(E212,"Applicable"),EXACT(E212,"Excluded with basis"),EXACT(E212,"Context only")),IF(E212="Unresolved","Applicability unresolved; assign an owner and next action",IF(LEN(IF(AND(LEN(UPPER(TRIM(CLEAN(SUBSTITUTE(C212,CHAR(160)," ")))))&gt;0,LEFT(UPPER(TRIM(C212)),10)&lt;&gt;"UNRESOLVED",ISERROR(MATCH(UPPER(TRIM(CLEAN(SUBSTITUTE(C212,CHAR(160)," ")))),Start!$H$6:$H$22,0))),"","Exact clause/version missing; ")&amp;IF(AND(LEN(UPPER(TRIM(CLEAN(SUBSTITUTE(D212,CHAR(160)," ")))))&gt;0,LEFT(UPPER(TRIM(D212)),10)&lt;&gt;"UNRESOLVED",ISERROR(MATCH(UPPER(TRIM(CLEAN(SUBSTITUTE(D212,CHAR(160)," ")))),Start!$H$6:$H$22,0))),"","Entity/system/period missing; ")&amp;IF(AND(LEN(UPPER(TRIM(CLEAN(SUBSTITUTE(F212,CHAR(160)," ")))))&gt;0,LEFT(UPPER(TRIM(F212)),10)&lt;&gt;"UNRESOLVED",ISERROR(MATCH(UPPER(TRIM(CLEAN(SUBSTITUTE(F212,CHAR(160)," ")))),Start!$H$6:$H$22,0))),"","Decision evidence/basis missing; ")&amp;IF(AND(LEN(UPPER(TRIM(CLEAN(SUBSTITUTE(G212,CHAR(160)," ")))))&gt;0,LEFT(UPPER(TRIM(G212)),10)&lt;&gt;"UNRESOLVED",ISERROR(MATCH(UPPER(TRIM(CLEAN(SUBSTITUTE(G212,CHAR(160)," ")))),Start!$H$6:$H$22,0))),"","Date/transition basis missing; ")&amp;IF(AND(LEN(UPPER(TRIM(CLEAN(SUBSTITUTE(H212,CHAR(160)," ")))))&gt;0,LEFT(UPPER(TRIM(H212)),10)&lt;&gt;"UNRESOLVED",ISERROR(MATCH(UPPER(TRIM(CLEAN(SUBSTITUTE(H212,CHAR(160)," ")))),Start!$H$6:$H$22,0))),"","Method/evidence basis missing; ")&amp;IF(AND(LEN(UPPER(TRIM(CLEAN(SUBSTITUTE(I212,CHAR(160)," ")))))&gt;0,LEFT(UPPER(TRIM(I212)),10)&lt;&gt;"UNRESOLVED",ISERROR(MATCH(UPPER(TRIM(CLEAN(SUBSTITUTE(I212,CHAR(160)," ")))),Start!$H$6:$H$22,0))),"","Mapping or justified exclusion missing; ")&amp;IF(AND(LEN(UPPER(TRIM(CLEAN(SUBSTITUTE(J212,CHAR(160)," ")))))&gt;0,LEFT(UPPER(TRIM(J212)),10)&lt;&gt;"UNRESOLVED",ISERROR(MATCH(UPPER(TRIM(CLEAN(SUBSTITUTE(J212,CHAR(160)," ")))),Start!$H$6:$H$22,0))),"","Conclusion/evidence missing; ")&amp;IF(AND(LEN(UPPER(TRIM(CLEAN(SUBSTITUTE(K212,CHAR(160)," ")))))&gt;0,LEFT(UPPER(TRIM(K212)),10)&lt;&gt;"UNRESOLVED",ISERROR(MATCH(UPPER(TRIM(CLEAN(SUBSTITUTE(K212,CHAR(160)," ")))),Start!$H$6:$H$22,0))),"","Reviewer/date missing; ")&amp;"")=0,"Documentation recorded; review required",IF(AND(LEN(UPPER(TRIM(CLEAN(SUBSTITUTE(C212,CHAR(160)," ")))))&gt;0,LEFT(UPPER(TRIM(C212)),10)&lt;&gt;"UNRESOLVED",ISERROR(MATCH(UPPER(TRIM(CLEAN(SUBSTITUTE(C212,CHAR(160)," ")))),Start!$H$6:$H$22,0))),"","Exact clause/version missing; ")&amp;IF(AND(LEN(UPPER(TRIM(CLEAN(SUBSTITUTE(D212,CHAR(160)," ")))))&gt;0,LEFT(UPPER(TRIM(D212)),10)&lt;&gt;"UNRESOLVED",ISERROR(MATCH(UPPER(TRIM(CLEAN(SUBSTITUTE(D212,CHAR(160)," ")))),Start!$H$6:$H$22,0))),"","Entity/system/period missing; ")&amp;IF(AND(LEN(UPPER(TRIM(CLEAN(SUBSTITUTE(F212,CHAR(160)," ")))))&gt;0,LEFT(UPPER(TRIM(F212)),10)&lt;&gt;"UNRESOLVED",ISERROR(MATCH(UPPER(TRIM(CLEAN(SUBSTITUTE(F212,CHAR(160)," ")))),Start!$H$6:$H$22,0))),"","Decision evidence/basis missing; ")&amp;IF(AND(LEN(UPPER(TRIM(CLEAN(SUBSTITUTE(G212,CHAR(160)," ")))))&gt;0,LEFT(UPPER(TRIM(G212)),10)&lt;&gt;"UNRESOLVED",ISERROR(MATCH(UPPER(TRIM(CLEAN(SUBSTITUTE(G212,CHAR(160)," ")))),Start!$H$6:$H$22,0))),"","Date/transition basis missing; ")&amp;IF(AND(LEN(UPPER(TRIM(CLEAN(SUBSTITUTE(H212,CHAR(160)," ")))))&gt;0,LEFT(UPPER(TRIM(H212)),10)&lt;&gt;"UNRESOLVED",ISERROR(MATCH(UPPER(TRIM(CLEAN(SUBSTITUTE(H212,CHAR(160)," ")))),Start!$H$6:$H$22,0))),"","Method/evidence basis missing; ")&amp;IF(AND(LEN(UPPER(TRIM(CLEAN(SUBSTITUTE(I212,CHAR(160)," ")))))&gt;0,LEFT(UPPER(TRIM(I212)),10)&lt;&gt;"UNRESOLVED",ISERROR(MATCH(UPPER(TRIM(CLEAN(SUBSTITUTE(I212,CHAR(160)," ")))),Start!$H$6:$H$22,0))),"","Mapping or justified exclusion missing; ")&amp;IF(AND(LEN(UPPER(TRIM(CLEAN(SUBSTITUTE(J212,CHAR(160)," ")))))&gt;0,LEFT(UPPER(TRIM(J212)),10)&lt;&gt;"UNRESOLVED",ISERROR(MATCH(UPPER(TRIM(CLEAN(SUBSTITUTE(J212,CHAR(160)," ")))),Start!$H$6:$H$22,0))),"","Conclusion/evidence missing; ")&amp;IF(AND(LEN(UPPER(TRIM(CLEAN(SUBSTITUTE(K212,CHAR(160)," ")))))&gt;0,LEFT(UPPER(TRIM(K212)),10)&lt;&gt;"UNRESOLVED",ISERROR(MATCH(UPPER(TRIM(CLEAN(SUBSTITUTE(K212,CHAR(160)," ")))),Start!$H$6:$H$22,0))),"","Reviewer/date missing; ")&amp;"")),"Invalid status; use a listed value")</f>
        <v>Applicability unresolved; assign an owner and next action</v>
      </c>
    </row>
    <row r="213" ht="70" customHeight="1">
      <c r="A213" s="56" t="str">
        <v>DFS-500.1(c)</v>
      </c>
      <c r="B213" s="56" t="str">
        <v>DFS</v>
      </c>
      <c r="C213" s="61" t="str">
        <v>D01 | 500.1(c)</v>
      </c>
      <c r="D213" s="61"/>
      <c r="E213" s="61" t="str">
        <v>Unresolved</v>
      </c>
      <c r="F213" s="61"/>
      <c r="G213" s="61" t="str">
        <v>Verify entity exemption and operative version; Q08</v>
      </c>
      <c r="H213" s="61" t="inlineStr">
        <is>
          <t xml:space="preserve">Interpretation/administration. Obtain exact required method and evidence from the controlling text. Context and definition rows explain control requirements.</t>
        </is>
      </c>
      <c r="I213" s="61" t="str">
        <v>D01</v>
      </c>
      <c r="J213" s="61"/>
      <c r="K213" s="61"/>
      <c r="L213" s="61" t="str">
        <v>Confirm entity/system coverage, obtain the current controlling instrument and map every applicable part before conclusions.</v>
      </c>
      <c r="M213" s="63" t="str">
        <f>IF(OR(EXACT(E213,"Unresolved"),EXACT(E213,"Applicable"),EXACT(E213,"Excluded with basis"),EXACT(E213,"Context only")),IF(E213="Unresolved","Applicability unresolved; assign an owner and next action",IF(LEN(IF(AND(LEN(UPPER(TRIM(CLEAN(SUBSTITUTE(C213,CHAR(160)," ")))))&gt;0,LEFT(UPPER(TRIM(C213)),10)&lt;&gt;"UNRESOLVED",ISERROR(MATCH(UPPER(TRIM(CLEAN(SUBSTITUTE(C213,CHAR(160)," ")))),Start!$H$6:$H$22,0))),"","Exact clause/version missing; ")&amp;IF(AND(LEN(UPPER(TRIM(CLEAN(SUBSTITUTE(D213,CHAR(160)," ")))))&gt;0,LEFT(UPPER(TRIM(D213)),10)&lt;&gt;"UNRESOLVED",ISERROR(MATCH(UPPER(TRIM(CLEAN(SUBSTITUTE(D213,CHAR(160)," ")))),Start!$H$6:$H$22,0))),"","Entity/system/period missing; ")&amp;IF(AND(LEN(UPPER(TRIM(CLEAN(SUBSTITUTE(F213,CHAR(160)," ")))))&gt;0,LEFT(UPPER(TRIM(F213)),10)&lt;&gt;"UNRESOLVED",ISERROR(MATCH(UPPER(TRIM(CLEAN(SUBSTITUTE(F213,CHAR(160)," ")))),Start!$H$6:$H$22,0))),"","Decision evidence/basis missing; ")&amp;IF(AND(LEN(UPPER(TRIM(CLEAN(SUBSTITUTE(G213,CHAR(160)," ")))))&gt;0,LEFT(UPPER(TRIM(G213)),10)&lt;&gt;"UNRESOLVED",ISERROR(MATCH(UPPER(TRIM(CLEAN(SUBSTITUTE(G213,CHAR(160)," ")))),Start!$H$6:$H$22,0))),"","Date/transition basis missing; ")&amp;IF(AND(LEN(UPPER(TRIM(CLEAN(SUBSTITUTE(H213,CHAR(160)," ")))))&gt;0,LEFT(UPPER(TRIM(H213)),10)&lt;&gt;"UNRESOLVED",ISERROR(MATCH(UPPER(TRIM(CLEAN(SUBSTITUTE(H213,CHAR(160)," ")))),Start!$H$6:$H$22,0))),"","Method/evidence basis missing; ")&amp;IF(AND(LEN(UPPER(TRIM(CLEAN(SUBSTITUTE(I213,CHAR(160)," ")))))&gt;0,LEFT(UPPER(TRIM(I213)),10)&lt;&gt;"UNRESOLVED",ISERROR(MATCH(UPPER(TRIM(CLEAN(SUBSTITUTE(I213,CHAR(160)," ")))),Start!$H$6:$H$22,0))),"","Mapping or justified exclusion missing; ")&amp;IF(AND(LEN(UPPER(TRIM(CLEAN(SUBSTITUTE(J213,CHAR(160)," ")))))&gt;0,LEFT(UPPER(TRIM(J213)),10)&lt;&gt;"UNRESOLVED",ISERROR(MATCH(UPPER(TRIM(CLEAN(SUBSTITUTE(J213,CHAR(160)," ")))),Start!$H$6:$H$22,0))),"","Conclusion/evidence missing; ")&amp;IF(AND(LEN(UPPER(TRIM(CLEAN(SUBSTITUTE(K213,CHAR(160)," ")))))&gt;0,LEFT(UPPER(TRIM(K213)),10)&lt;&gt;"UNRESOLVED",ISERROR(MATCH(UPPER(TRIM(CLEAN(SUBSTITUTE(K213,CHAR(160)," ")))),Start!$H$6:$H$22,0))),"","Reviewer/date missing; ")&amp;"")=0,"Documentation recorded; review required",IF(AND(LEN(UPPER(TRIM(CLEAN(SUBSTITUTE(C213,CHAR(160)," ")))))&gt;0,LEFT(UPPER(TRIM(C213)),10)&lt;&gt;"UNRESOLVED",ISERROR(MATCH(UPPER(TRIM(CLEAN(SUBSTITUTE(C213,CHAR(160)," ")))),Start!$H$6:$H$22,0))),"","Exact clause/version missing; ")&amp;IF(AND(LEN(UPPER(TRIM(CLEAN(SUBSTITUTE(D213,CHAR(160)," ")))))&gt;0,LEFT(UPPER(TRIM(D213)),10)&lt;&gt;"UNRESOLVED",ISERROR(MATCH(UPPER(TRIM(CLEAN(SUBSTITUTE(D213,CHAR(160)," ")))),Start!$H$6:$H$22,0))),"","Entity/system/period missing; ")&amp;IF(AND(LEN(UPPER(TRIM(CLEAN(SUBSTITUTE(F213,CHAR(160)," ")))))&gt;0,LEFT(UPPER(TRIM(F213)),10)&lt;&gt;"UNRESOLVED",ISERROR(MATCH(UPPER(TRIM(CLEAN(SUBSTITUTE(F213,CHAR(160)," ")))),Start!$H$6:$H$22,0))),"","Decision evidence/basis missing; ")&amp;IF(AND(LEN(UPPER(TRIM(CLEAN(SUBSTITUTE(G213,CHAR(160)," ")))))&gt;0,LEFT(UPPER(TRIM(G213)),10)&lt;&gt;"UNRESOLVED",ISERROR(MATCH(UPPER(TRIM(CLEAN(SUBSTITUTE(G213,CHAR(160)," ")))),Start!$H$6:$H$22,0))),"","Date/transition basis missing; ")&amp;IF(AND(LEN(UPPER(TRIM(CLEAN(SUBSTITUTE(H213,CHAR(160)," ")))))&gt;0,LEFT(UPPER(TRIM(H213)),10)&lt;&gt;"UNRESOLVED",ISERROR(MATCH(UPPER(TRIM(CLEAN(SUBSTITUTE(H213,CHAR(160)," ")))),Start!$H$6:$H$22,0))),"","Method/evidence basis missing; ")&amp;IF(AND(LEN(UPPER(TRIM(CLEAN(SUBSTITUTE(I213,CHAR(160)," ")))))&gt;0,LEFT(UPPER(TRIM(I213)),10)&lt;&gt;"UNRESOLVED",ISERROR(MATCH(UPPER(TRIM(CLEAN(SUBSTITUTE(I213,CHAR(160)," ")))),Start!$H$6:$H$22,0))),"","Mapping or justified exclusion missing; ")&amp;IF(AND(LEN(UPPER(TRIM(CLEAN(SUBSTITUTE(J213,CHAR(160)," ")))))&gt;0,LEFT(UPPER(TRIM(J213)),10)&lt;&gt;"UNRESOLVED",ISERROR(MATCH(UPPER(TRIM(CLEAN(SUBSTITUTE(J213,CHAR(160)," ")))),Start!$H$6:$H$22,0))),"","Conclusion/evidence missing; ")&amp;IF(AND(LEN(UPPER(TRIM(CLEAN(SUBSTITUTE(K213,CHAR(160)," ")))))&gt;0,LEFT(UPPER(TRIM(K213)),10)&lt;&gt;"UNRESOLVED",ISERROR(MATCH(UPPER(TRIM(CLEAN(SUBSTITUTE(K213,CHAR(160)," ")))),Start!$H$6:$H$22,0))),"","Reviewer/date missing; ")&amp;"")),"Invalid status; use a listed value")</f>
        <v>Applicability unresolved; assign an owner and next action</v>
      </c>
    </row>
    <row r="214" ht="70" customHeight="1">
      <c r="A214" s="58" t="str">
        <v>DFS-500.1(d)</v>
      </c>
      <c r="B214" s="58" t="str">
        <v>DFS</v>
      </c>
      <c r="C214" s="61" t="str">
        <v>D01 | 500.1(d)</v>
      </c>
      <c r="D214" s="61"/>
      <c r="E214" s="61" t="str">
        <v>Unresolved</v>
      </c>
      <c r="F214" s="61"/>
      <c r="G214" s="61" t="str">
        <v>Verify entity exemption and operative version; Q08</v>
      </c>
      <c r="H214" s="61" t="inlineStr">
        <is>
          <t xml:space="preserve">Interpretation/administration. Obtain exact required method and evidence from the controlling text. Context and definition rows explain control requirements.</t>
        </is>
      </c>
      <c r="I214" s="61" t="str">
        <v>D01</v>
      </c>
      <c r="J214" s="61"/>
      <c r="K214" s="61"/>
      <c r="L214" s="61" t="str">
        <v>Confirm entity/system coverage, obtain the current controlling instrument and map every applicable part before conclusions.</v>
      </c>
      <c r="M214" s="63" t="str">
        <f>IF(OR(EXACT(E214,"Unresolved"),EXACT(E214,"Applicable"),EXACT(E214,"Excluded with basis"),EXACT(E214,"Context only")),IF(E214="Unresolved","Applicability unresolved; assign an owner and next action",IF(LEN(IF(AND(LEN(UPPER(TRIM(CLEAN(SUBSTITUTE(C214,CHAR(160)," ")))))&gt;0,LEFT(UPPER(TRIM(C214)),10)&lt;&gt;"UNRESOLVED",ISERROR(MATCH(UPPER(TRIM(CLEAN(SUBSTITUTE(C214,CHAR(160)," ")))),Start!$H$6:$H$22,0))),"","Exact clause/version missing; ")&amp;IF(AND(LEN(UPPER(TRIM(CLEAN(SUBSTITUTE(D214,CHAR(160)," ")))))&gt;0,LEFT(UPPER(TRIM(D214)),10)&lt;&gt;"UNRESOLVED",ISERROR(MATCH(UPPER(TRIM(CLEAN(SUBSTITUTE(D214,CHAR(160)," ")))),Start!$H$6:$H$22,0))),"","Entity/system/period missing; ")&amp;IF(AND(LEN(UPPER(TRIM(CLEAN(SUBSTITUTE(F214,CHAR(160)," ")))))&gt;0,LEFT(UPPER(TRIM(F214)),10)&lt;&gt;"UNRESOLVED",ISERROR(MATCH(UPPER(TRIM(CLEAN(SUBSTITUTE(F214,CHAR(160)," ")))),Start!$H$6:$H$22,0))),"","Decision evidence/basis missing; ")&amp;IF(AND(LEN(UPPER(TRIM(CLEAN(SUBSTITUTE(G214,CHAR(160)," ")))))&gt;0,LEFT(UPPER(TRIM(G214)),10)&lt;&gt;"UNRESOLVED",ISERROR(MATCH(UPPER(TRIM(CLEAN(SUBSTITUTE(G214,CHAR(160)," ")))),Start!$H$6:$H$22,0))),"","Date/transition basis missing; ")&amp;IF(AND(LEN(UPPER(TRIM(CLEAN(SUBSTITUTE(H214,CHAR(160)," ")))))&gt;0,LEFT(UPPER(TRIM(H214)),10)&lt;&gt;"UNRESOLVED",ISERROR(MATCH(UPPER(TRIM(CLEAN(SUBSTITUTE(H214,CHAR(160)," ")))),Start!$H$6:$H$22,0))),"","Method/evidence basis missing; ")&amp;IF(AND(LEN(UPPER(TRIM(CLEAN(SUBSTITUTE(I214,CHAR(160)," ")))))&gt;0,LEFT(UPPER(TRIM(I214)),10)&lt;&gt;"UNRESOLVED",ISERROR(MATCH(UPPER(TRIM(CLEAN(SUBSTITUTE(I214,CHAR(160)," ")))),Start!$H$6:$H$22,0))),"","Mapping or justified exclusion missing; ")&amp;IF(AND(LEN(UPPER(TRIM(CLEAN(SUBSTITUTE(J214,CHAR(160)," ")))))&gt;0,LEFT(UPPER(TRIM(J214)),10)&lt;&gt;"UNRESOLVED",ISERROR(MATCH(UPPER(TRIM(CLEAN(SUBSTITUTE(J214,CHAR(160)," ")))),Start!$H$6:$H$22,0))),"","Conclusion/evidence missing; ")&amp;IF(AND(LEN(UPPER(TRIM(CLEAN(SUBSTITUTE(K214,CHAR(160)," ")))))&gt;0,LEFT(UPPER(TRIM(K214)),10)&lt;&gt;"UNRESOLVED",ISERROR(MATCH(UPPER(TRIM(CLEAN(SUBSTITUTE(K214,CHAR(160)," ")))),Start!$H$6:$H$22,0))),"","Reviewer/date missing; ")&amp;"")=0,"Documentation recorded; review required",IF(AND(LEN(UPPER(TRIM(CLEAN(SUBSTITUTE(C214,CHAR(160)," ")))))&gt;0,LEFT(UPPER(TRIM(C214)),10)&lt;&gt;"UNRESOLVED",ISERROR(MATCH(UPPER(TRIM(CLEAN(SUBSTITUTE(C214,CHAR(160)," ")))),Start!$H$6:$H$22,0))),"","Exact clause/version missing; ")&amp;IF(AND(LEN(UPPER(TRIM(CLEAN(SUBSTITUTE(D214,CHAR(160)," ")))))&gt;0,LEFT(UPPER(TRIM(D214)),10)&lt;&gt;"UNRESOLVED",ISERROR(MATCH(UPPER(TRIM(CLEAN(SUBSTITUTE(D214,CHAR(160)," ")))),Start!$H$6:$H$22,0))),"","Entity/system/period missing; ")&amp;IF(AND(LEN(UPPER(TRIM(CLEAN(SUBSTITUTE(F214,CHAR(160)," ")))))&gt;0,LEFT(UPPER(TRIM(F214)),10)&lt;&gt;"UNRESOLVED",ISERROR(MATCH(UPPER(TRIM(CLEAN(SUBSTITUTE(F214,CHAR(160)," ")))),Start!$H$6:$H$22,0))),"","Decision evidence/basis missing; ")&amp;IF(AND(LEN(UPPER(TRIM(CLEAN(SUBSTITUTE(G214,CHAR(160)," ")))))&gt;0,LEFT(UPPER(TRIM(G214)),10)&lt;&gt;"UNRESOLVED",ISERROR(MATCH(UPPER(TRIM(CLEAN(SUBSTITUTE(G214,CHAR(160)," ")))),Start!$H$6:$H$22,0))),"","Date/transition basis missing; ")&amp;IF(AND(LEN(UPPER(TRIM(CLEAN(SUBSTITUTE(H214,CHAR(160)," ")))))&gt;0,LEFT(UPPER(TRIM(H214)),10)&lt;&gt;"UNRESOLVED",ISERROR(MATCH(UPPER(TRIM(CLEAN(SUBSTITUTE(H214,CHAR(160)," ")))),Start!$H$6:$H$22,0))),"","Method/evidence basis missing; ")&amp;IF(AND(LEN(UPPER(TRIM(CLEAN(SUBSTITUTE(I214,CHAR(160)," ")))))&gt;0,LEFT(UPPER(TRIM(I214)),10)&lt;&gt;"UNRESOLVED",ISERROR(MATCH(UPPER(TRIM(CLEAN(SUBSTITUTE(I214,CHAR(160)," ")))),Start!$H$6:$H$22,0))),"","Mapping or justified exclusion missing; ")&amp;IF(AND(LEN(UPPER(TRIM(CLEAN(SUBSTITUTE(J214,CHAR(160)," ")))))&gt;0,LEFT(UPPER(TRIM(J214)),10)&lt;&gt;"UNRESOLVED",ISERROR(MATCH(UPPER(TRIM(CLEAN(SUBSTITUTE(J214,CHAR(160)," ")))),Start!$H$6:$H$22,0))),"","Conclusion/evidence missing; ")&amp;IF(AND(LEN(UPPER(TRIM(CLEAN(SUBSTITUTE(K214,CHAR(160)," ")))))&gt;0,LEFT(UPPER(TRIM(K214)),10)&lt;&gt;"UNRESOLVED",ISERROR(MATCH(UPPER(TRIM(CLEAN(SUBSTITUTE(K214,CHAR(160)," ")))),Start!$H$6:$H$22,0))),"","Reviewer/date missing; ")&amp;"")),"Invalid status; use a listed value")</f>
        <v>Applicability unresolved; assign an owner and next action</v>
      </c>
    </row>
    <row r="215" ht="70" customHeight="1">
      <c r="A215" s="56" t="str">
        <v>DFS-500.1(d)(1)</v>
      </c>
      <c r="B215" s="56" t="str">
        <v>DFS</v>
      </c>
      <c r="C215" s="61" t="str">
        <v>D01 | 500.1(d)(1)</v>
      </c>
      <c r="D215" s="61"/>
      <c r="E215" s="61" t="str">
        <v>Unresolved</v>
      </c>
      <c r="F215" s="61"/>
      <c r="G215" s="61" t="str">
        <v>Verify entity exemption and operative version; Q08</v>
      </c>
      <c r="H215" s="61" t="inlineStr">
        <is>
          <t xml:space="preserve">Interpretation/administration. Obtain exact required method and evidence from the controlling text. Context and definition rows explain control requirements.</t>
        </is>
      </c>
      <c r="I215" s="61" t="str">
        <v>D01</v>
      </c>
      <c r="J215" s="61"/>
      <c r="K215" s="61"/>
      <c r="L215" s="61" t="str">
        <v>Confirm entity/system coverage, obtain the current controlling instrument and map every applicable part before conclusions.</v>
      </c>
      <c r="M215" s="63" t="str">
        <f>IF(OR(EXACT(E215,"Unresolved"),EXACT(E215,"Applicable"),EXACT(E215,"Excluded with basis"),EXACT(E215,"Context only")),IF(E215="Unresolved","Applicability unresolved; assign an owner and next action",IF(LEN(IF(AND(LEN(UPPER(TRIM(CLEAN(SUBSTITUTE(C215,CHAR(160)," ")))))&gt;0,LEFT(UPPER(TRIM(C215)),10)&lt;&gt;"UNRESOLVED",ISERROR(MATCH(UPPER(TRIM(CLEAN(SUBSTITUTE(C215,CHAR(160)," ")))),Start!$H$6:$H$22,0))),"","Exact clause/version missing; ")&amp;IF(AND(LEN(UPPER(TRIM(CLEAN(SUBSTITUTE(D215,CHAR(160)," ")))))&gt;0,LEFT(UPPER(TRIM(D215)),10)&lt;&gt;"UNRESOLVED",ISERROR(MATCH(UPPER(TRIM(CLEAN(SUBSTITUTE(D215,CHAR(160)," ")))),Start!$H$6:$H$22,0))),"","Entity/system/period missing; ")&amp;IF(AND(LEN(UPPER(TRIM(CLEAN(SUBSTITUTE(F215,CHAR(160)," ")))))&gt;0,LEFT(UPPER(TRIM(F215)),10)&lt;&gt;"UNRESOLVED",ISERROR(MATCH(UPPER(TRIM(CLEAN(SUBSTITUTE(F215,CHAR(160)," ")))),Start!$H$6:$H$22,0))),"","Decision evidence/basis missing; ")&amp;IF(AND(LEN(UPPER(TRIM(CLEAN(SUBSTITUTE(G215,CHAR(160)," ")))))&gt;0,LEFT(UPPER(TRIM(G215)),10)&lt;&gt;"UNRESOLVED",ISERROR(MATCH(UPPER(TRIM(CLEAN(SUBSTITUTE(G215,CHAR(160)," ")))),Start!$H$6:$H$22,0))),"","Date/transition basis missing; ")&amp;IF(AND(LEN(UPPER(TRIM(CLEAN(SUBSTITUTE(H215,CHAR(160)," ")))))&gt;0,LEFT(UPPER(TRIM(H215)),10)&lt;&gt;"UNRESOLVED",ISERROR(MATCH(UPPER(TRIM(CLEAN(SUBSTITUTE(H215,CHAR(160)," ")))),Start!$H$6:$H$22,0))),"","Method/evidence basis missing; ")&amp;IF(AND(LEN(UPPER(TRIM(CLEAN(SUBSTITUTE(I215,CHAR(160)," ")))))&gt;0,LEFT(UPPER(TRIM(I215)),10)&lt;&gt;"UNRESOLVED",ISERROR(MATCH(UPPER(TRIM(CLEAN(SUBSTITUTE(I215,CHAR(160)," ")))),Start!$H$6:$H$22,0))),"","Mapping or justified exclusion missing; ")&amp;IF(AND(LEN(UPPER(TRIM(CLEAN(SUBSTITUTE(J215,CHAR(160)," ")))))&gt;0,LEFT(UPPER(TRIM(J215)),10)&lt;&gt;"UNRESOLVED",ISERROR(MATCH(UPPER(TRIM(CLEAN(SUBSTITUTE(J215,CHAR(160)," ")))),Start!$H$6:$H$22,0))),"","Conclusion/evidence missing; ")&amp;IF(AND(LEN(UPPER(TRIM(CLEAN(SUBSTITUTE(K215,CHAR(160)," ")))))&gt;0,LEFT(UPPER(TRIM(K215)),10)&lt;&gt;"UNRESOLVED",ISERROR(MATCH(UPPER(TRIM(CLEAN(SUBSTITUTE(K215,CHAR(160)," ")))),Start!$H$6:$H$22,0))),"","Reviewer/date missing; ")&amp;"")=0,"Documentation recorded; review required",IF(AND(LEN(UPPER(TRIM(CLEAN(SUBSTITUTE(C215,CHAR(160)," ")))))&gt;0,LEFT(UPPER(TRIM(C215)),10)&lt;&gt;"UNRESOLVED",ISERROR(MATCH(UPPER(TRIM(CLEAN(SUBSTITUTE(C215,CHAR(160)," ")))),Start!$H$6:$H$22,0))),"","Exact clause/version missing; ")&amp;IF(AND(LEN(UPPER(TRIM(CLEAN(SUBSTITUTE(D215,CHAR(160)," ")))))&gt;0,LEFT(UPPER(TRIM(D215)),10)&lt;&gt;"UNRESOLVED",ISERROR(MATCH(UPPER(TRIM(CLEAN(SUBSTITUTE(D215,CHAR(160)," ")))),Start!$H$6:$H$22,0))),"","Entity/system/period missing; ")&amp;IF(AND(LEN(UPPER(TRIM(CLEAN(SUBSTITUTE(F215,CHAR(160)," ")))))&gt;0,LEFT(UPPER(TRIM(F215)),10)&lt;&gt;"UNRESOLVED",ISERROR(MATCH(UPPER(TRIM(CLEAN(SUBSTITUTE(F215,CHAR(160)," ")))),Start!$H$6:$H$22,0))),"","Decision evidence/basis missing; ")&amp;IF(AND(LEN(UPPER(TRIM(CLEAN(SUBSTITUTE(G215,CHAR(160)," ")))))&gt;0,LEFT(UPPER(TRIM(G215)),10)&lt;&gt;"UNRESOLVED",ISERROR(MATCH(UPPER(TRIM(CLEAN(SUBSTITUTE(G215,CHAR(160)," ")))),Start!$H$6:$H$22,0))),"","Date/transition basis missing; ")&amp;IF(AND(LEN(UPPER(TRIM(CLEAN(SUBSTITUTE(H215,CHAR(160)," ")))))&gt;0,LEFT(UPPER(TRIM(H215)),10)&lt;&gt;"UNRESOLVED",ISERROR(MATCH(UPPER(TRIM(CLEAN(SUBSTITUTE(H215,CHAR(160)," ")))),Start!$H$6:$H$22,0))),"","Method/evidence basis missing; ")&amp;IF(AND(LEN(UPPER(TRIM(CLEAN(SUBSTITUTE(I215,CHAR(160)," ")))))&gt;0,LEFT(UPPER(TRIM(I215)),10)&lt;&gt;"UNRESOLVED",ISERROR(MATCH(UPPER(TRIM(CLEAN(SUBSTITUTE(I215,CHAR(160)," ")))),Start!$H$6:$H$22,0))),"","Mapping or justified exclusion missing; ")&amp;IF(AND(LEN(UPPER(TRIM(CLEAN(SUBSTITUTE(J215,CHAR(160)," ")))))&gt;0,LEFT(UPPER(TRIM(J215)),10)&lt;&gt;"UNRESOLVED",ISERROR(MATCH(UPPER(TRIM(CLEAN(SUBSTITUTE(J215,CHAR(160)," ")))),Start!$H$6:$H$22,0))),"","Conclusion/evidence missing; ")&amp;IF(AND(LEN(UPPER(TRIM(CLEAN(SUBSTITUTE(K215,CHAR(160)," ")))))&gt;0,LEFT(UPPER(TRIM(K215)),10)&lt;&gt;"UNRESOLVED",ISERROR(MATCH(UPPER(TRIM(CLEAN(SUBSTITUTE(K215,CHAR(160)," ")))),Start!$H$6:$H$22,0))),"","Reviewer/date missing; ")&amp;"")),"Invalid status; use a listed value")</f>
        <v>Applicability unresolved; assign an owner and next action</v>
      </c>
    </row>
    <row r="216" ht="70" customHeight="1">
      <c r="A216" s="58" t="str">
        <v>DFS-500.1(d)(2)</v>
      </c>
      <c r="B216" s="58" t="str">
        <v>DFS</v>
      </c>
      <c r="C216" s="61" t="str">
        <v>D01 | 500.1(d)(2)</v>
      </c>
      <c r="D216" s="61"/>
      <c r="E216" s="61" t="str">
        <v>Unresolved</v>
      </c>
      <c r="F216" s="61"/>
      <c r="G216" s="61" t="str">
        <v>Verify entity exemption and operative version; Q08</v>
      </c>
      <c r="H216" s="61" t="inlineStr">
        <is>
          <t xml:space="preserve">Interpretation/administration. Obtain exact required method and evidence from the controlling text. Context and definition rows explain control requirements.</t>
        </is>
      </c>
      <c r="I216" s="61" t="str">
        <v>D01</v>
      </c>
      <c r="J216" s="61"/>
      <c r="K216" s="61"/>
      <c r="L216" s="61" t="str">
        <v>Confirm entity/system coverage, obtain the current controlling instrument and map every applicable part before conclusions.</v>
      </c>
      <c r="M216" s="63" t="str">
        <f>IF(OR(EXACT(E216,"Unresolved"),EXACT(E216,"Applicable"),EXACT(E216,"Excluded with basis"),EXACT(E216,"Context only")),IF(E216="Unresolved","Applicability unresolved; assign an owner and next action",IF(LEN(IF(AND(LEN(UPPER(TRIM(CLEAN(SUBSTITUTE(C216,CHAR(160)," ")))))&gt;0,LEFT(UPPER(TRIM(C216)),10)&lt;&gt;"UNRESOLVED",ISERROR(MATCH(UPPER(TRIM(CLEAN(SUBSTITUTE(C216,CHAR(160)," ")))),Start!$H$6:$H$22,0))),"","Exact clause/version missing; ")&amp;IF(AND(LEN(UPPER(TRIM(CLEAN(SUBSTITUTE(D216,CHAR(160)," ")))))&gt;0,LEFT(UPPER(TRIM(D216)),10)&lt;&gt;"UNRESOLVED",ISERROR(MATCH(UPPER(TRIM(CLEAN(SUBSTITUTE(D216,CHAR(160)," ")))),Start!$H$6:$H$22,0))),"","Entity/system/period missing; ")&amp;IF(AND(LEN(UPPER(TRIM(CLEAN(SUBSTITUTE(F216,CHAR(160)," ")))))&gt;0,LEFT(UPPER(TRIM(F216)),10)&lt;&gt;"UNRESOLVED",ISERROR(MATCH(UPPER(TRIM(CLEAN(SUBSTITUTE(F216,CHAR(160)," ")))),Start!$H$6:$H$22,0))),"","Decision evidence/basis missing; ")&amp;IF(AND(LEN(UPPER(TRIM(CLEAN(SUBSTITUTE(G216,CHAR(160)," ")))))&gt;0,LEFT(UPPER(TRIM(G216)),10)&lt;&gt;"UNRESOLVED",ISERROR(MATCH(UPPER(TRIM(CLEAN(SUBSTITUTE(G216,CHAR(160)," ")))),Start!$H$6:$H$22,0))),"","Date/transition basis missing; ")&amp;IF(AND(LEN(UPPER(TRIM(CLEAN(SUBSTITUTE(H216,CHAR(160)," ")))))&gt;0,LEFT(UPPER(TRIM(H216)),10)&lt;&gt;"UNRESOLVED",ISERROR(MATCH(UPPER(TRIM(CLEAN(SUBSTITUTE(H216,CHAR(160)," ")))),Start!$H$6:$H$22,0))),"","Method/evidence basis missing; ")&amp;IF(AND(LEN(UPPER(TRIM(CLEAN(SUBSTITUTE(I216,CHAR(160)," ")))))&gt;0,LEFT(UPPER(TRIM(I216)),10)&lt;&gt;"UNRESOLVED",ISERROR(MATCH(UPPER(TRIM(CLEAN(SUBSTITUTE(I216,CHAR(160)," ")))),Start!$H$6:$H$22,0))),"","Mapping or justified exclusion missing; ")&amp;IF(AND(LEN(UPPER(TRIM(CLEAN(SUBSTITUTE(J216,CHAR(160)," ")))))&gt;0,LEFT(UPPER(TRIM(J216)),10)&lt;&gt;"UNRESOLVED",ISERROR(MATCH(UPPER(TRIM(CLEAN(SUBSTITUTE(J216,CHAR(160)," ")))),Start!$H$6:$H$22,0))),"","Conclusion/evidence missing; ")&amp;IF(AND(LEN(UPPER(TRIM(CLEAN(SUBSTITUTE(K216,CHAR(160)," ")))))&gt;0,LEFT(UPPER(TRIM(K216)),10)&lt;&gt;"UNRESOLVED",ISERROR(MATCH(UPPER(TRIM(CLEAN(SUBSTITUTE(K216,CHAR(160)," ")))),Start!$H$6:$H$22,0))),"","Reviewer/date missing; ")&amp;"")=0,"Documentation recorded; review required",IF(AND(LEN(UPPER(TRIM(CLEAN(SUBSTITUTE(C216,CHAR(160)," ")))))&gt;0,LEFT(UPPER(TRIM(C216)),10)&lt;&gt;"UNRESOLVED",ISERROR(MATCH(UPPER(TRIM(CLEAN(SUBSTITUTE(C216,CHAR(160)," ")))),Start!$H$6:$H$22,0))),"","Exact clause/version missing; ")&amp;IF(AND(LEN(UPPER(TRIM(CLEAN(SUBSTITUTE(D216,CHAR(160)," ")))))&gt;0,LEFT(UPPER(TRIM(D216)),10)&lt;&gt;"UNRESOLVED",ISERROR(MATCH(UPPER(TRIM(CLEAN(SUBSTITUTE(D216,CHAR(160)," ")))),Start!$H$6:$H$22,0))),"","Entity/system/period missing; ")&amp;IF(AND(LEN(UPPER(TRIM(CLEAN(SUBSTITUTE(F216,CHAR(160)," ")))))&gt;0,LEFT(UPPER(TRIM(F216)),10)&lt;&gt;"UNRESOLVED",ISERROR(MATCH(UPPER(TRIM(CLEAN(SUBSTITUTE(F216,CHAR(160)," ")))),Start!$H$6:$H$22,0))),"","Decision evidence/basis missing; ")&amp;IF(AND(LEN(UPPER(TRIM(CLEAN(SUBSTITUTE(G216,CHAR(160)," ")))))&gt;0,LEFT(UPPER(TRIM(G216)),10)&lt;&gt;"UNRESOLVED",ISERROR(MATCH(UPPER(TRIM(CLEAN(SUBSTITUTE(G216,CHAR(160)," ")))),Start!$H$6:$H$22,0))),"","Date/transition basis missing; ")&amp;IF(AND(LEN(UPPER(TRIM(CLEAN(SUBSTITUTE(H216,CHAR(160)," ")))))&gt;0,LEFT(UPPER(TRIM(H216)),10)&lt;&gt;"UNRESOLVED",ISERROR(MATCH(UPPER(TRIM(CLEAN(SUBSTITUTE(H216,CHAR(160)," ")))),Start!$H$6:$H$22,0))),"","Method/evidence basis missing; ")&amp;IF(AND(LEN(UPPER(TRIM(CLEAN(SUBSTITUTE(I216,CHAR(160)," ")))))&gt;0,LEFT(UPPER(TRIM(I216)),10)&lt;&gt;"UNRESOLVED",ISERROR(MATCH(UPPER(TRIM(CLEAN(SUBSTITUTE(I216,CHAR(160)," ")))),Start!$H$6:$H$22,0))),"","Mapping or justified exclusion missing; ")&amp;IF(AND(LEN(UPPER(TRIM(CLEAN(SUBSTITUTE(J216,CHAR(160)," ")))))&gt;0,LEFT(UPPER(TRIM(J216)),10)&lt;&gt;"UNRESOLVED",ISERROR(MATCH(UPPER(TRIM(CLEAN(SUBSTITUTE(J216,CHAR(160)," ")))),Start!$H$6:$H$22,0))),"","Conclusion/evidence missing; ")&amp;IF(AND(LEN(UPPER(TRIM(CLEAN(SUBSTITUTE(K216,CHAR(160)," ")))))&gt;0,LEFT(UPPER(TRIM(K216)),10)&lt;&gt;"UNRESOLVED",ISERROR(MATCH(UPPER(TRIM(CLEAN(SUBSTITUTE(K216,CHAR(160)," ")))),Start!$H$6:$H$22,0))),"","Reviewer/date missing; ")&amp;"")),"Invalid status; use a listed value")</f>
        <v>Applicability unresolved; assign an owner and next action</v>
      </c>
    </row>
    <row r="217" ht="70" customHeight="1">
      <c r="A217" s="56" t="str">
        <v>DFS-500.1(e)</v>
      </c>
      <c r="B217" s="56" t="str">
        <v>DFS</v>
      </c>
      <c r="C217" s="61" t="str">
        <v>D01 | 500.1(e)</v>
      </c>
      <c r="D217" s="61"/>
      <c r="E217" s="61" t="str">
        <v>Unresolved</v>
      </c>
      <c r="F217" s="61"/>
      <c r="G217" s="61" t="str">
        <v>Verify entity exemption and operative version; Q08</v>
      </c>
      <c r="H217" s="61" t="inlineStr">
        <is>
          <t xml:space="preserve">Interpretation/administration. Obtain exact required method and evidence from the controlling text. Context and definition rows explain control requirements.</t>
        </is>
      </c>
      <c r="I217" s="61" t="str">
        <v>D01</v>
      </c>
      <c r="J217" s="61"/>
      <c r="K217" s="61"/>
      <c r="L217" s="61" t="str">
        <v>Confirm entity/system coverage, obtain the current controlling instrument and map every applicable part before conclusions.</v>
      </c>
      <c r="M217" s="63" t="str">
        <f>IF(OR(EXACT(E217,"Unresolved"),EXACT(E217,"Applicable"),EXACT(E217,"Excluded with basis"),EXACT(E217,"Context only")),IF(E217="Unresolved","Applicability unresolved; assign an owner and next action",IF(LEN(IF(AND(LEN(UPPER(TRIM(CLEAN(SUBSTITUTE(C217,CHAR(160)," ")))))&gt;0,LEFT(UPPER(TRIM(C217)),10)&lt;&gt;"UNRESOLVED",ISERROR(MATCH(UPPER(TRIM(CLEAN(SUBSTITUTE(C217,CHAR(160)," ")))),Start!$H$6:$H$22,0))),"","Exact clause/version missing; ")&amp;IF(AND(LEN(UPPER(TRIM(CLEAN(SUBSTITUTE(D217,CHAR(160)," ")))))&gt;0,LEFT(UPPER(TRIM(D217)),10)&lt;&gt;"UNRESOLVED",ISERROR(MATCH(UPPER(TRIM(CLEAN(SUBSTITUTE(D217,CHAR(160)," ")))),Start!$H$6:$H$22,0))),"","Entity/system/period missing; ")&amp;IF(AND(LEN(UPPER(TRIM(CLEAN(SUBSTITUTE(F217,CHAR(160)," ")))))&gt;0,LEFT(UPPER(TRIM(F217)),10)&lt;&gt;"UNRESOLVED",ISERROR(MATCH(UPPER(TRIM(CLEAN(SUBSTITUTE(F217,CHAR(160)," ")))),Start!$H$6:$H$22,0))),"","Decision evidence/basis missing; ")&amp;IF(AND(LEN(UPPER(TRIM(CLEAN(SUBSTITUTE(G217,CHAR(160)," ")))))&gt;0,LEFT(UPPER(TRIM(G217)),10)&lt;&gt;"UNRESOLVED",ISERROR(MATCH(UPPER(TRIM(CLEAN(SUBSTITUTE(G217,CHAR(160)," ")))),Start!$H$6:$H$22,0))),"","Date/transition basis missing; ")&amp;IF(AND(LEN(UPPER(TRIM(CLEAN(SUBSTITUTE(H217,CHAR(160)," ")))))&gt;0,LEFT(UPPER(TRIM(H217)),10)&lt;&gt;"UNRESOLVED",ISERROR(MATCH(UPPER(TRIM(CLEAN(SUBSTITUTE(H217,CHAR(160)," ")))),Start!$H$6:$H$22,0))),"","Method/evidence basis missing; ")&amp;IF(AND(LEN(UPPER(TRIM(CLEAN(SUBSTITUTE(I217,CHAR(160)," ")))))&gt;0,LEFT(UPPER(TRIM(I217)),10)&lt;&gt;"UNRESOLVED",ISERROR(MATCH(UPPER(TRIM(CLEAN(SUBSTITUTE(I217,CHAR(160)," ")))),Start!$H$6:$H$22,0))),"","Mapping or justified exclusion missing; ")&amp;IF(AND(LEN(UPPER(TRIM(CLEAN(SUBSTITUTE(J217,CHAR(160)," ")))))&gt;0,LEFT(UPPER(TRIM(J217)),10)&lt;&gt;"UNRESOLVED",ISERROR(MATCH(UPPER(TRIM(CLEAN(SUBSTITUTE(J217,CHAR(160)," ")))),Start!$H$6:$H$22,0))),"","Conclusion/evidence missing; ")&amp;IF(AND(LEN(UPPER(TRIM(CLEAN(SUBSTITUTE(K217,CHAR(160)," ")))))&gt;0,LEFT(UPPER(TRIM(K217)),10)&lt;&gt;"UNRESOLVED",ISERROR(MATCH(UPPER(TRIM(CLEAN(SUBSTITUTE(K217,CHAR(160)," ")))),Start!$H$6:$H$22,0))),"","Reviewer/date missing; ")&amp;"")=0,"Documentation recorded; review required",IF(AND(LEN(UPPER(TRIM(CLEAN(SUBSTITUTE(C217,CHAR(160)," ")))))&gt;0,LEFT(UPPER(TRIM(C217)),10)&lt;&gt;"UNRESOLVED",ISERROR(MATCH(UPPER(TRIM(CLEAN(SUBSTITUTE(C217,CHAR(160)," ")))),Start!$H$6:$H$22,0))),"","Exact clause/version missing; ")&amp;IF(AND(LEN(UPPER(TRIM(CLEAN(SUBSTITUTE(D217,CHAR(160)," ")))))&gt;0,LEFT(UPPER(TRIM(D217)),10)&lt;&gt;"UNRESOLVED",ISERROR(MATCH(UPPER(TRIM(CLEAN(SUBSTITUTE(D217,CHAR(160)," ")))),Start!$H$6:$H$22,0))),"","Entity/system/period missing; ")&amp;IF(AND(LEN(UPPER(TRIM(CLEAN(SUBSTITUTE(F217,CHAR(160)," ")))))&gt;0,LEFT(UPPER(TRIM(F217)),10)&lt;&gt;"UNRESOLVED",ISERROR(MATCH(UPPER(TRIM(CLEAN(SUBSTITUTE(F217,CHAR(160)," ")))),Start!$H$6:$H$22,0))),"","Decision evidence/basis missing; ")&amp;IF(AND(LEN(UPPER(TRIM(CLEAN(SUBSTITUTE(G217,CHAR(160)," ")))))&gt;0,LEFT(UPPER(TRIM(G217)),10)&lt;&gt;"UNRESOLVED",ISERROR(MATCH(UPPER(TRIM(CLEAN(SUBSTITUTE(G217,CHAR(160)," ")))),Start!$H$6:$H$22,0))),"","Date/transition basis missing; ")&amp;IF(AND(LEN(UPPER(TRIM(CLEAN(SUBSTITUTE(H217,CHAR(160)," ")))))&gt;0,LEFT(UPPER(TRIM(H217)),10)&lt;&gt;"UNRESOLVED",ISERROR(MATCH(UPPER(TRIM(CLEAN(SUBSTITUTE(H217,CHAR(160)," ")))),Start!$H$6:$H$22,0))),"","Method/evidence basis missing; ")&amp;IF(AND(LEN(UPPER(TRIM(CLEAN(SUBSTITUTE(I217,CHAR(160)," ")))))&gt;0,LEFT(UPPER(TRIM(I217)),10)&lt;&gt;"UNRESOLVED",ISERROR(MATCH(UPPER(TRIM(CLEAN(SUBSTITUTE(I217,CHAR(160)," ")))),Start!$H$6:$H$22,0))),"","Mapping or justified exclusion missing; ")&amp;IF(AND(LEN(UPPER(TRIM(CLEAN(SUBSTITUTE(J217,CHAR(160)," ")))))&gt;0,LEFT(UPPER(TRIM(J217)),10)&lt;&gt;"UNRESOLVED",ISERROR(MATCH(UPPER(TRIM(CLEAN(SUBSTITUTE(J217,CHAR(160)," ")))),Start!$H$6:$H$22,0))),"","Conclusion/evidence missing; ")&amp;IF(AND(LEN(UPPER(TRIM(CLEAN(SUBSTITUTE(K217,CHAR(160)," ")))))&gt;0,LEFT(UPPER(TRIM(K217)),10)&lt;&gt;"UNRESOLVED",ISERROR(MATCH(UPPER(TRIM(CLEAN(SUBSTITUTE(K217,CHAR(160)," ")))),Start!$H$6:$H$22,0))),"","Reviewer/date missing; ")&amp;"")),"Invalid status; use a listed value")</f>
        <v>Applicability unresolved; assign an owner and next action</v>
      </c>
    </row>
    <row r="218" ht="70" customHeight="1">
      <c r="A218" s="58" t="str">
        <v>DFS-500.1(f)</v>
      </c>
      <c r="B218" s="58" t="str">
        <v>DFS</v>
      </c>
      <c r="C218" s="61" t="str">
        <v>D01 | 500.1(f)</v>
      </c>
      <c r="D218" s="61"/>
      <c r="E218" s="61" t="str">
        <v>Unresolved</v>
      </c>
      <c r="F218" s="61"/>
      <c r="G218" s="61" t="str">
        <v>Verify entity exemption and operative version; Q08</v>
      </c>
      <c r="H218" s="61" t="inlineStr">
        <is>
          <t xml:space="preserve">Interpretation/administration. Obtain exact required method and evidence from the controlling text. Context and definition rows explain control requirements.</t>
        </is>
      </c>
      <c r="I218" s="61" t="str">
        <v>D01</v>
      </c>
      <c r="J218" s="61"/>
      <c r="K218" s="61"/>
      <c r="L218" s="61" t="str">
        <v>Confirm entity/system coverage, obtain the current controlling instrument and map every applicable part before conclusions.</v>
      </c>
      <c r="M218" s="63" t="str">
        <f>IF(OR(EXACT(E218,"Unresolved"),EXACT(E218,"Applicable"),EXACT(E218,"Excluded with basis"),EXACT(E218,"Context only")),IF(E218="Unresolved","Applicability unresolved; assign an owner and next action",IF(LEN(IF(AND(LEN(UPPER(TRIM(CLEAN(SUBSTITUTE(C218,CHAR(160)," ")))))&gt;0,LEFT(UPPER(TRIM(C218)),10)&lt;&gt;"UNRESOLVED",ISERROR(MATCH(UPPER(TRIM(CLEAN(SUBSTITUTE(C218,CHAR(160)," ")))),Start!$H$6:$H$22,0))),"","Exact clause/version missing; ")&amp;IF(AND(LEN(UPPER(TRIM(CLEAN(SUBSTITUTE(D218,CHAR(160)," ")))))&gt;0,LEFT(UPPER(TRIM(D218)),10)&lt;&gt;"UNRESOLVED",ISERROR(MATCH(UPPER(TRIM(CLEAN(SUBSTITUTE(D218,CHAR(160)," ")))),Start!$H$6:$H$22,0))),"","Entity/system/period missing; ")&amp;IF(AND(LEN(UPPER(TRIM(CLEAN(SUBSTITUTE(F218,CHAR(160)," ")))))&gt;0,LEFT(UPPER(TRIM(F218)),10)&lt;&gt;"UNRESOLVED",ISERROR(MATCH(UPPER(TRIM(CLEAN(SUBSTITUTE(F218,CHAR(160)," ")))),Start!$H$6:$H$22,0))),"","Decision evidence/basis missing; ")&amp;IF(AND(LEN(UPPER(TRIM(CLEAN(SUBSTITUTE(G218,CHAR(160)," ")))))&gt;0,LEFT(UPPER(TRIM(G218)),10)&lt;&gt;"UNRESOLVED",ISERROR(MATCH(UPPER(TRIM(CLEAN(SUBSTITUTE(G218,CHAR(160)," ")))),Start!$H$6:$H$22,0))),"","Date/transition basis missing; ")&amp;IF(AND(LEN(UPPER(TRIM(CLEAN(SUBSTITUTE(H218,CHAR(160)," ")))))&gt;0,LEFT(UPPER(TRIM(H218)),10)&lt;&gt;"UNRESOLVED",ISERROR(MATCH(UPPER(TRIM(CLEAN(SUBSTITUTE(H218,CHAR(160)," ")))),Start!$H$6:$H$22,0))),"","Method/evidence basis missing; ")&amp;IF(AND(LEN(UPPER(TRIM(CLEAN(SUBSTITUTE(I218,CHAR(160)," ")))))&gt;0,LEFT(UPPER(TRIM(I218)),10)&lt;&gt;"UNRESOLVED",ISERROR(MATCH(UPPER(TRIM(CLEAN(SUBSTITUTE(I218,CHAR(160)," ")))),Start!$H$6:$H$22,0))),"","Mapping or justified exclusion missing; ")&amp;IF(AND(LEN(UPPER(TRIM(CLEAN(SUBSTITUTE(J218,CHAR(160)," ")))))&gt;0,LEFT(UPPER(TRIM(J218)),10)&lt;&gt;"UNRESOLVED",ISERROR(MATCH(UPPER(TRIM(CLEAN(SUBSTITUTE(J218,CHAR(160)," ")))),Start!$H$6:$H$22,0))),"","Conclusion/evidence missing; ")&amp;IF(AND(LEN(UPPER(TRIM(CLEAN(SUBSTITUTE(K218,CHAR(160)," ")))))&gt;0,LEFT(UPPER(TRIM(K218)),10)&lt;&gt;"UNRESOLVED",ISERROR(MATCH(UPPER(TRIM(CLEAN(SUBSTITUTE(K218,CHAR(160)," ")))),Start!$H$6:$H$22,0))),"","Reviewer/date missing; ")&amp;"")=0,"Documentation recorded; review required",IF(AND(LEN(UPPER(TRIM(CLEAN(SUBSTITUTE(C218,CHAR(160)," ")))))&gt;0,LEFT(UPPER(TRIM(C218)),10)&lt;&gt;"UNRESOLVED",ISERROR(MATCH(UPPER(TRIM(CLEAN(SUBSTITUTE(C218,CHAR(160)," ")))),Start!$H$6:$H$22,0))),"","Exact clause/version missing; ")&amp;IF(AND(LEN(UPPER(TRIM(CLEAN(SUBSTITUTE(D218,CHAR(160)," ")))))&gt;0,LEFT(UPPER(TRIM(D218)),10)&lt;&gt;"UNRESOLVED",ISERROR(MATCH(UPPER(TRIM(CLEAN(SUBSTITUTE(D218,CHAR(160)," ")))),Start!$H$6:$H$22,0))),"","Entity/system/period missing; ")&amp;IF(AND(LEN(UPPER(TRIM(CLEAN(SUBSTITUTE(F218,CHAR(160)," ")))))&gt;0,LEFT(UPPER(TRIM(F218)),10)&lt;&gt;"UNRESOLVED",ISERROR(MATCH(UPPER(TRIM(CLEAN(SUBSTITUTE(F218,CHAR(160)," ")))),Start!$H$6:$H$22,0))),"","Decision evidence/basis missing; ")&amp;IF(AND(LEN(UPPER(TRIM(CLEAN(SUBSTITUTE(G218,CHAR(160)," ")))))&gt;0,LEFT(UPPER(TRIM(G218)),10)&lt;&gt;"UNRESOLVED",ISERROR(MATCH(UPPER(TRIM(CLEAN(SUBSTITUTE(G218,CHAR(160)," ")))),Start!$H$6:$H$22,0))),"","Date/transition basis missing; ")&amp;IF(AND(LEN(UPPER(TRIM(CLEAN(SUBSTITUTE(H218,CHAR(160)," ")))))&gt;0,LEFT(UPPER(TRIM(H218)),10)&lt;&gt;"UNRESOLVED",ISERROR(MATCH(UPPER(TRIM(CLEAN(SUBSTITUTE(H218,CHAR(160)," ")))),Start!$H$6:$H$22,0))),"","Method/evidence basis missing; ")&amp;IF(AND(LEN(UPPER(TRIM(CLEAN(SUBSTITUTE(I218,CHAR(160)," ")))))&gt;0,LEFT(UPPER(TRIM(I218)),10)&lt;&gt;"UNRESOLVED",ISERROR(MATCH(UPPER(TRIM(CLEAN(SUBSTITUTE(I218,CHAR(160)," ")))),Start!$H$6:$H$22,0))),"","Mapping or justified exclusion missing; ")&amp;IF(AND(LEN(UPPER(TRIM(CLEAN(SUBSTITUTE(J218,CHAR(160)," ")))))&gt;0,LEFT(UPPER(TRIM(J218)),10)&lt;&gt;"UNRESOLVED",ISERROR(MATCH(UPPER(TRIM(CLEAN(SUBSTITUTE(J218,CHAR(160)," ")))),Start!$H$6:$H$22,0))),"","Conclusion/evidence missing; ")&amp;IF(AND(LEN(UPPER(TRIM(CLEAN(SUBSTITUTE(K218,CHAR(160)," ")))))&gt;0,LEFT(UPPER(TRIM(K218)),10)&lt;&gt;"UNRESOLVED",ISERROR(MATCH(UPPER(TRIM(CLEAN(SUBSTITUTE(K218,CHAR(160)," ")))),Start!$H$6:$H$22,0))),"","Reviewer/date missing; ")&amp;"")),"Invalid status; use a listed value")</f>
        <v>Applicability unresolved; assign an owner and next action</v>
      </c>
    </row>
    <row r="219" ht="70" customHeight="1">
      <c r="A219" s="56" t="str">
        <v>DFS-500.1(g)</v>
      </c>
      <c r="B219" s="56" t="str">
        <v>DFS</v>
      </c>
      <c r="C219" s="61" t="str">
        <v>D01 | 500.1(g)</v>
      </c>
      <c r="D219" s="61"/>
      <c r="E219" s="61" t="str">
        <v>Unresolved</v>
      </c>
      <c r="F219" s="61"/>
      <c r="G219" s="61" t="str">
        <v>Verify entity exemption and operative version; Q08</v>
      </c>
      <c r="H219" s="61" t="inlineStr">
        <is>
          <t xml:space="preserve">Interpretation/administration. Obtain exact required method and evidence from the controlling text. Context and definition rows explain control requirements.</t>
        </is>
      </c>
      <c r="I219" s="61" t="str">
        <v>D01</v>
      </c>
      <c r="J219" s="61"/>
      <c r="K219" s="61"/>
      <c r="L219" s="61" t="str">
        <v>Confirm entity/system coverage, obtain the current controlling instrument and map every applicable part before conclusions.</v>
      </c>
      <c r="M219" s="63" t="str">
        <f>IF(OR(EXACT(E219,"Unresolved"),EXACT(E219,"Applicable"),EXACT(E219,"Excluded with basis"),EXACT(E219,"Context only")),IF(E219="Unresolved","Applicability unresolved; assign an owner and next action",IF(LEN(IF(AND(LEN(UPPER(TRIM(CLEAN(SUBSTITUTE(C219,CHAR(160)," ")))))&gt;0,LEFT(UPPER(TRIM(C219)),10)&lt;&gt;"UNRESOLVED",ISERROR(MATCH(UPPER(TRIM(CLEAN(SUBSTITUTE(C219,CHAR(160)," ")))),Start!$H$6:$H$22,0))),"","Exact clause/version missing; ")&amp;IF(AND(LEN(UPPER(TRIM(CLEAN(SUBSTITUTE(D219,CHAR(160)," ")))))&gt;0,LEFT(UPPER(TRIM(D219)),10)&lt;&gt;"UNRESOLVED",ISERROR(MATCH(UPPER(TRIM(CLEAN(SUBSTITUTE(D219,CHAR(160)," ")))),Start!$H$6:$H$22,0))),"","Entity/system/period missing; ")&amp;IF(AND(LEN(UPPER(TRIM(CLEAN(SUBSTITUTE(F219,CHAR(160)," ")))))&gt;0,LEFT(UPPER(TRIM(F219)),10)&lt;&gt;"UNRESOLVED",ISERROR(MATCH(UPPER(TRIM(CLEAN(SUBSTITUTE(F219,CHAR(160)," ")))),Start!$H$6:$H$22,0))),"","Decision evidence/basis missing; ")&amp;IF(AND(LEN(UPPER(TRIM(CLEAN(SUBSTITUTE(G219,CHAR(160)," ")))))&gt;0,LEFT(UPPER(TRIM(G219)),10)&lt;&gt;"UNRESOLVED",ISERROR(MATCH(UPPER(TRIM(CLEAN(SUBSTITUTE(G219,CHAR(160)," ")))),Start!$H$6:$H$22,0))),"","Date/transition basis missing; ")&amp;IF(AND(LEN(UPPER(TRIM(CLEAN(SUBSTITUTE(H219,CHAR(160)," ")))))&gt;0,LEFT(UPPER(TRIM(H219)),10)&lt;&gt;"UNRESOLVED",ISERROR(MATCH(UPPER(TRIM(CLEAN(SUBSTITUTE(H219,CHAR(160)," ")))),Start!$H$6:$H$22,0))),"","Method/evidence basis missing; ")&amp;IF(AND(LEN(UPPER(TRIM(CLEAN(SUBSTITUTE(I219,CHAR(160)," ")))))&gt;0,LEFT(UPPER(TRIM(I219)),10)&lt;&gt;"UNRESOLVED",ISERROR(MATCH(UPPER(TRIM(CLEAN(SUBSTITUTE(I219,CHAR(160)," ")))),Start!$H$6:$H$22,0))),"","Mapping or justified exclusion missing; ")&amp;IF(AND(LEN(UPPER(TRIM(CLEAN(SUBSTITUTE(J219,CHAR(160)," ")))))&gt;0,LEFT(UPPER(TRIM(J219)),10)&lt;&gt;"UNRESOLVED",ISERROR(MATCH(UPPER(TRIM(CLEAN(SUBSTITUTE(J219,CHAR(160)," ")))),Start!$H$6:$H$22,0))),"","Conclusion/evidence missing; ")&amp;IF(AND(LEN(UPPER(TRIM(CLEAN(SUBSTITUTE(K219,CHAR(160)," ")))))&gt;0,LEFT(UPPER(TRIM(K219)),10)&lt;&gt;"UNRESOLVED",ISERROR(MATCH(UPPER(TRIM(CLEAN(SUBSTITUTE(K219,CHAR(160)," ")))),Start!$H$6:$H$22,0))),"","Reviewer/date missing; ")&amp;"")=0,"Documentation recorded; review required",IF(AND(LEN(UPPER(TRIM(CLEAN(SUBSTITUTE(C219,CHAR(160)," ")))))&gt;0,LEFT(UPPER(TRIM(C219)),10)&lt;&gt;"UNRESOLVED",ISERROR(MATCH(UPPER(TRIM(CLEAN(SUBSTITUTE(C219,CHAR(160)," ")))),Start!$H$6:$H$22,0))),"","Exact clause/version missing; ")&amp;IF(AND(LEN(UPPER(TRIM(CLEAN(SUBSTITUTE(D219,CHAR(160)," ")))))&gt;0,LEFT(UPPER(TRIM(D219)),10)&lt;&gt;"UNRESOLVED",ISERROR(MATCH(UPPER(TRIM(CLEAN(SUBSTITUTE(D219,CHAR(160)," ")))),Start!$H$6:$H$22,0))),"","Entity/system/period missing; ")&amp;IF(AND(LEN(UPPER(TRIM(CLEAN(SUBSTITUTE(F219,CHAR(160)," ")))))&gt;0,LEFT(UPPER(TRIM(F219)),10)&lt;&gt;"UNRESOLVED",ISERROR(MATCH(UPPER(TRIM(CLEAN(SUBSTITUTE(F219,CHAR(160)," ")))),Start!$H$6:$H$22,0))),"","Decision evidence/basis missing; ")&amp;IF(AND(LEN(UPPER(TRIM(CLEAN(SUBSTITUTE(G219,CHAR(160)," ")))))&gt;0,LEFT(UPPER(TRIM(G219)),10)&lt;&gt;"UNRESOLVED",ISERROR(MATCH(UPPER(TRIM(CLEAN(SUBSTITUTE(G219,CHAR(160)," ")))),Start!$H$6:$H$22,0))),"","Date/transition basis missing; ")&amp;IF(AND(LEN(UPPER(TRIM(CLEAN(SUBSTITUTE(H219,CHAR(160)," ")))))&gt;0,LEFT(UPPER(TRIM(H219)),10)&lt;&gt;"UNRESOLVED",ISERROR(MATCH(UPPER(TRIM(CLEAN(SUBSTITUTE(H219,CHAR(160)," ")))),Start!$H$6:$H$22,0))),"","Method/evidence basis missing; ")&amp;IF(AND(LEN(UPPER(TRIM(CLEAN(SUBSTITUTE(I219,CHAR(160)," ")))))&gt;0,LEFT(UPPER(TRIM(I219)),10)&lt;&gt;"UNRESOLVED",ISERROR(MATCH(UPPER(TRIM(CLEAN(SUBSTITUTE(I219,CHAR(160)," ")))),Start!$H$6:$H$22,0))),"","Mapping or justified exclusion missing; ")&amp;IF(AND(LEN(UPPER(TRIM(CLEAN(SUBSTITUTE(J219,CHAR(160)," ")))))&gt;0,LEFT(UPPER(TRIM(J219)),10)&lt;&gt;"UNRESOLVED",ISERROR(MATCH(UPPER(TRIM(CLEAN(SUBSTITUTE(J219,CHAR(160)," ")))),Start!$H$6:$H$22,0))),"","Conclusion/evidence missing; ")&amp;IF(AND(LEN(UPPER(TRIM(CLEAN(SUBSTITUTE(K219,CHAR(160)," ")))))&gt;0,LEFT(UPPER(TRIM(K219)),10)&lt;&gt;"UNRESOLVED",ISERROR(MATCH(UPPER(TRIM(CLEAN(SUBSTITUTE(K219,CHAR(160)," ")))),Start!$H$6:$H$22,0))),"","Reviewer/date missing; ")&amp;"")),"Invalid status; use a listed value")</f>
        <v>Applicability unresolved; assign an owner and next action</v>
      </c>
    </row>
    <row r="220" ht="70" customHeight="1">
      <c r="A220" s="58" t="str">
        <v>DFS-500.1(g)(1)</v>
      </c>
      <c r="B220" s="58" t="str">
        <v>DFS</v>
      </c>
      <c r="C220" s="61" t="str">
        <v>D01 | 500.1(g)(1)</v>
      </c>
      <c r="D220" s="61"/>
      <c r="E220" s="61" t="str">
        <v>Unresolved</v>
      </c>
      <c r="F220" s="61"/>
      <c r="G220" s="61" t="str">
        <v>Verify entity exemption and operative version; Q08</v>
      </c>
      <c r="H220" s="61" t="inlineStr">
        <is>
          <t xml:space="preserve">Interpretation/administration. Obtain exact required method and evidence from the controlling text. Context and definition rows explain control requirements.</t>
        </is>
      </c>
      <c r="I220" s="61" t="str">
        <v>D01</v>
      </c>
      <c r="J220" s="61"/>
      <c r="K220" s="61"/>
      <c r="L220" s="61" t="str">
        <v>Confirm entity/system coverage, obtain the current controlling instrument and map every applicable part before conclusions.</v>
      </c>
      <c r="M220" s="63" t="str">
        <f>IF(OR(EXACT(E220,"Unresolved"),EXACT(E220,"Applicable"),EXACT(E220,"Excluded with basis"),EXACT(E220,"Context only")),IF(E220="Unresolved","Applicability unresolved; assign an owner and next action",IF(LEN(IF(AND(LEN(UPPER(TRIM(CLEAN(SUBSTITUTE(C220,CHAR(160)," ")))))&gt;0,LEFT(UPPER(TRIM(C220)),10)&lt;&gt;"UNRESOLVED",ISERROR(MATCH(UPPER(TRIM(CLEAN(SUBSTITUTE(C220,CHAR(160)," ")))),Start!$H$6:$H$22,0))),"","Exact clause/version missing; ")&amp;IF(AND(LEN(UPPER(TRIM(CLEAN(SUBSTITUTE(D220,CHAR(160)," ")))))&gt;0,LEFT(UPPER(TRIM(D220)),10)&lt;&gt;"UNRESOLVED",ISERROR(MATCH(UPPER(TRIM(CLEAN(SUBSTITUTE(D220,CHAR(160)," ")))),Start!$H$6:$H$22,0))),"","Entity/system/period missing; ")&amp;IF(AND(LEN(UPPER(TRIM(CLEAN(SUBSTITUTE(F220,CHAR(160)," ")))))&gt;0,LEFT(UPPER(TRIM(F220)),10)&lt;&gt;"UNRESOLVED",ISERROR(MATCH(UPPER(TRIM(CLEAN(SUBSTITUTE(F220,CHAR(160)," ")))),Start!$H$6:$H$22,0))),"","Decision evidence/basis missing; ")&amp;IF(AND(LEN(UPPER(TRIM(CLEAN(SUBSTITUTE(G220,CHAR(160)," ")))))&gt;0,LEFT(UPPER(TRIM(G220)),10)&lt;&gt;"UNRESOLVED",ISERROR(MATCH(UPPER(TRIM(CLEAN(SUBSTITUTE(G220,CHAR(160)," ")))),Start!$H$6:$H$22,0))),"","Date/transition basis missing; ")&amp;IF(AND(LEN(UPPER(TRIM(CLEAN(SUBSTITUTE(H220,CHAR(160)," ")))))&gt;0,LEFT(UPPER(TRIM(H220)),10)&lt;&gt;"UNRESOLVED",ISERROR(MATCH(UPPER(TRIM(CLEAN(SUBSTITUTE(H220,CHAR(160)," ")))),Start!$H$6:$H$22,0))),"","Method/evidence basis missing; ")&amp;IF(AND(LEN(UPPER(TRIM(CLEAN(SUBSTITUTE(I220,CHAR(160)," ")))))&gt;0,LEFT(UPPER(TRIM(I220)),10)&lt;&gt;"UNRESOLVED",ISERROR(MATCH(UPPER(TRIM(CLEAN(SUBSTITUTE(I220,CHAR(160)," ")))),Start!$H$6:$H$22,0))),"","Mapping or justified exclusion missing; ")&amp;IF(AND(LEN(UPPER(TRIM(CLEAN(SUBSTITUTE(J220,CHAR(160)," ")))))&gt;0,LEFT(UPPER(TRIM(J220)),10)&lt;&gt;"UNRESOLVED",ISERROR(MATCH(UPPER(TRIM(CLEAN(SUBSTITUTE(J220,CHAR(160)," ")))),Start!$H$6:$H$22,0))),"","Conclusion/evidence missing; ")&amp;IF(AND(LEN(UPPER(TRIM(CLEAN(SUBSTITUTE(K220,CHAR(160)," ")))))&gt;0,LEFT(UPPER(TRIM(K220)),10)&lt;&gt;"UNRESOLVED",ISERROR(MATCH(UPPER(TRIM(CLEAN(SUBSTITUTE(K220,CHAR(160)," ")))),Start!$H$6:$H$22,0))),"","Reviewer/date missing; ")&amp;"")=0,"Documentation recorded; review required",IF(AND(LEN(UPPER(TRIM(CLEAN(SUBSTITUTE(C220,CHAR(160)," ")))))&gt;0,LEFT(UPPER(TRIM(C220)),10)&lt;&gt;"UNRESOLVED",ISERROR(MATCH(UPPER(TRIM(CLEAN(SUBSTITUTE(C220,CHAR(160)," ")))),Start!$H$6:$H$22,0))),"","Exact clause/version missing; ")&amp;IF(AND(LEN(UPPER(TRIM(CLEAN(SUBSTITUTE(D220,CHAR(160)," ")))))&gt;0,LEFT(UPPER(TRIM(D220)),10)&lt;&gt;"UNRESOLVED",ISERROR(MATCH(UPPER(TRIM(CLEAN(SUBSTITUTE(D220,CHAR(160)," ")))),Start!$H$6:$H$22,0))),"","Entity/system/period missing; ")&amp;IF(AND(LEN(UPPER(TRIM(CLEAN(SUBSTITUTE(F220,CHAR(160)," ")))))&gt;0,LEFT(UPPER(TRIM(F220)),10)&lt;&gt;"UNRESOLVED",ISERROR(MATCH(UPPER(TRIM(CLEAN(SUBSTITUTE(F220,CHAR(160)," ")))),Start!$H$6:$H$22,0))),"","Decision evidence/basis missing; ")&amp;IF(AND(LEN(UPPER(TRIM(CLEAN(SUBSTITUTE(G220,CHAR(160)," ")))))&gt;0,LEFT(UPPER(TRIM(G220)),10)&lt;&gt;"UNRESOLVED",ISERROR(MATCH(UPPER(TRIM(CLEAN(SUBSTITUTE(G220,CHAR(160)," ")))),Start!$H$6:$H$22,0))),"","Date/transition basis missing; ")&amp;IF(AND(LEN(UPPER(TRIM(CLEAN(SUBSTITUTE(H220,CHAR(160)," ")))))&gt;0,LEFT(UPPER(TRIM(H220)),10)&lt;&gt;"UNRESOLVED",ISERROR(MATCH(UPPER(TRIM(CLEAN(SUBSTITUTE(H220,CHAR(160)," ")))),Start!$H$6:$H$22,0))),"","Method/evidence basis missing; ")&amp;IF(AND(LEN(UPPER(TRIM(CLEAN(SUBSTITUTE(I220,CHAR(160)," ")))))&gt;0,LEFT(UPPER(TRIM(I220)),10)&lt;&gt;"UNRESOLVED",ISERROR(MATCH(UPPER(TRIM(CLEAN(SUBSTITUTE(I220,CHAR(160)," ")))),Start!$H$6:$H$22,0))),"","Mapping or justified exclusion missing; ")&amp;IF(AND(LEN(UPPER(TRIM(CLEAN(SUBSTITUTE(J220,CHAR(160)," ")))))&gt;0,LEFT(UPPER(TRIM(J220)),10)&lt;&gt;"UNRESOLVED",ISERROR(MATCH(UPPER(TRIM(CLEAN(SUBSTITUTE(J220,CHAR(160)," ")))),Start!$H$6:$H$22,0))),"","Conclusion/evidence missing; ")&amp;IF(AND(LEN(UPPER(TRIM(CLEAN(SUBSTITUTE(K220,CHAR(160)," ")))))&gt;0,LEFT(UPPER(TRIM(K220)),10)&lt;&gt;"UNRESOLVED",ISERROR(MATCH(UPPER(TRIM(CLEAN(SUBSTITUTE(K220,CHAR(160)," ")))),Start!$H$6:$H$22,0))),"","Reviewer/date missing; ")&amp;"")),"Invalid status; use a listed value")</f>
        <v>Applicability unresolved; assign an owner and next action</v>
      </c>
    </row>
    <row r="221" ht="70" customHeight="1">
      <c r="A221" s="56" t="str">
        <v>DFS-500.1(g)(2)</v>
      </c>
      <c r="B221" s="56" t="str">
        <v>DFS</v>
      </c>
      <c r="C221" s="61" t="str">
        <v>D01 | 500.1(g)(2)</v>
      </c>
      <c r="D221" s="61"/>
      <c r="E221" s="61" t="str">
        <v>Unresolved</v>
      </c>
      <c r="F221" s="61"/>
      <c r="G221" s="61" t="str">
        <v>Verify entity exemption and operative version; Q08</v>
      </c>
      <c r="H221" s="61" t="inlineStr">
        <is>
          <t xml:space="preserve">Interpretation/administration. Obtain exact required method and evidence from the controlling text. Context and definition rows explain control requirements.</t>
        </is>
      </c>
      <c r="I221" s="61" t="str">
        <v>D01</v>
      </c>
      <c r="J221" s="61"/>
      <c r="K221" s="61"/>
      <c r="L221" s="61" t="str">
        <v>Confirm entity/system coverage, obtain the current controlling instrument and map every applicable part before conclusions.</v>
      </c>
      <c r="M221" s="63" t="str">
        <f>IF(OR(EXACT(E221,"Unresolved"),EXACT(E221,"Applicable"),EXACT(E221,"Excluded with basis"),EXACT(E221,"Context only")),IF(E221="Unresolved","Applicability unresolved; assign an owner and next action",IF(LEN(IF(AND(LEN(UPPER(TRIM(CLEAN(SUBSTITUTE(C221,CHAR(160)," ")))))&gt;0,LEFT(UPPER(TRIM(C221)),10)&lt;&gt;"UNRESOLVED",ISERROR(MATCH(UPPER(TRIM(CLEAN(SUBSTITUTE(C221,CHAR(160)," ")))),Start!$H$6:$H$22,0))),"","Exact clause/version missing; ")&amp;IF(AND(LEN(UPPER(TRIM(CLEAN(SUBSTITUTE(D221,CHAR(160)," ")))))&gt;0,LEFT(UPPER(TRIM(D221)),10)&lt;&gt;"UNRESOLVED",ISERROR(MATCH(UPPER(TRIM(CLEAN(SUBSTITUTE(D221,CHAR(160)," ")))),Start!$H$6:$H$22,0))),"","Entity/system/period missing; ")&amp;IF(AND(LEN(UPPER(TRIM(CLEAN(SUBSTITUTE(F221,CHAR(160)," ")))))&gt;0,LEFT(UPPER(TRIM(F221)),10)&lt;&gt;"UNRESOLVED",ISERROR(MATCH(UPPER(TRIM(CLEAN(SUBSTITUTE(F221,CHAR(160)," ")))),Start!$H$6:$H$22,0))),"","Decision evidence/basis missing; ")&amp;IF(AND(LEN(UPPER(TRIM(CLEAN(SUBSTITUTE(G221,CHAR(160)," ")))))&gt;0,LEFT(UPPER(TRIM(G221)),10)&lt;&gt;"UNRESOLVED",ISERROR(MATCH(UPPER(TRIM(CLEAN(SUBSTITUTE(G221,CHAR(160)," ")))),Start!$H$6:$H$22,0))),"","Date/transition basis missing; ")&amp;IF(AND(LEN(UPPER(TRIM(CLEAN(SUBSTITUTE(H221,CHAR(160)," ")))))&gt;0,LEFT(UPPER(TRIM(H221)),10)&lt;&gt;"UNRESOLVED",ISERROR(MATCH(UPPER(TRIM(CLEAN(SUBSTITUTE(H221,CHAR(160)," ")))),Start!$H$6:$H$22,0))),"","Method/evidence basis missing; ")&amp;IF(AND(LEN(UPPER(TRIM(CLEAN(SUBSTITUTE(I221,CHAR(160)," ")))))&gt;0,LEFT(UPPER(TRIM(I221)),10)&lt;&gt;"UNRESOLVED",ISERROR(MATCH(UPPER(TRIM(CLEAN(SUBSTITUTE(I221,CHAR(160)," ")))),Start!$H$6:$H$22,0))),"","Mapping or justified exclusion missing; ")&amp;IF(AND(LEN(UPPER(TRIM(CLEAN(SUBSTITUTE(J221,CHAR(160)," ")))))&gt;0,LEFT(UPPER(TRIM(J221)),10)&lt;&gt;"UNRESOLVED",ISERROR(MATCH(UPPER(TRIM(CLEAN(SUBSTITUTE(J221,CHAR(160)," ")))),Start!$H$6:$H$22,0))),"","Conclusion/evidence missing; ")&amp;IF(AND(LEN(UPPER(TRIM(CLEAN(SUBSTITUTE(K221,CHAR(160)," ")))))&gt;0,LEFT(UPPER(TRIM(K221)),10)&lt;&gt;"UNRESOLVED",ISERROR(MATCH(UPPER(TRIM(CLEAN(SUBSTITUTE(K221,CHAR(160)," ")))),Start!$H$6:$H$22,0))),"","Reviewer/date missing; ")&amp;"")=0,"Documentation recorded; review required",IF(AND(LEN(UPPER(TRIM(CLEAN(SUBSTITUTE(C221,CHAR(160)," ")))))&gt;0,LEFT(UPPER(TRIM(C221)),10)&lt;&gt;"UNRESOLVED",ISERROR(MATCH(UPPER(TRIM(CLEAN(SUBSTITUTE(C221,CHAR(160)," ")))),Start!$H$6:$H$22,0))),"","Exact clause/version missing; ")&amp;IF(AND(LEN(UPPER(TRIM(CLEAN(SUBSTITUTE(D221,CHAR(160)," ")))))&gt;0,LEFT(UPPER(TRIM(D221)),10)&lt;&gt;"UNRESOLVED",ISERROR(MATCH(UPPER(TRIM(CLEAN(SUBSTITUTE(D221,CHAR(160)," ")))),Start!$H$6:$H$22,0))),"","Entity/system/period missing; ")&amp;IF(AND(LEN(UPPER(TRIM(CLEAN(SUBSTITUTE(F221,CHAR(160)," ")))))&gt;0,LEFT(UPPER(TRIM(F221)),10)&lt;&gt;"UNRESOLVED",ISERROR(MATCH(UPPER(TRIM(CLEAN(SUBSTITUTE(F221,CHAR(160)," ")))),Start!$H$6:$H$22,0))),"","Decision evidence/basis missing; ")&amp;IF(AND(LEN(UPPER(TRIM(CLEAN(SUBSTITUTE(G221,CHAR(160)," ")))))&gt;0,LEFT(UPPER(TRIM(G221)),10)&lt;&gt;"UNRESOLVED",ISERROR(MATCH(UPPER(TRIM(CLEAN(SUBSTITUTE(G221,CHAR(160)," ")))),Start!$H$6:$H$22,0))),"","Date/transition basis missing; ")&amp;IF(AND(LEN(UPPER(TRIM(CLEAN(SUBSTITUTE(H221,CHAR(160)," ")))))&gt;0,LEFT(UPPER(TRIM(H221)),10)&lt;&gt;"UNRESOLVED",ISERROR(MATCH(UPPER(TRIM(CLEAN(SUBSTITUTE(H221,CHAR(160)," ")))),Start!$H$6:$H$22,0))),"","Method/evidence basis missing; ")&amp;IF(AND(LEN(UPPER(TRIM(CLEAN(SUBSTITUTE(I221,CHAR(160)," ")))))&gt;0,LEFT(UPPER(TRIM(I221)),10)&lt;&gt;"UNRESOLVED",ISERROR(MATCH(UPPER(TRIM(CLEAN(SUBSTITUTE(I221,CHAR(160)," ")))),Start!$H$6:$H$22,0))),"","Mapping or justified exclusion missing; ")&amp;IF(AND(LEN(UPPER(TRIM(CLEAN(SUBSTITUTE(J221,CHAR(160)," ")))))&gt;0,LEFT(UPPER(TRIM(J221)),10)&lt;&gt;"UNRESOLVED",ISERROR(MATCH(UPPER(TRIM(CLEAN(SUBSTITUTE(J221,CHAR(160)," ")))),Start!$H$6:$H$22,0))),"","Conclusion/evidence missing; ")&amp;IF(AND(LEN(UPPER(TRIM(CLEAN(SUBSTITUTE(K221,CHAR(160)," ")))))&gt;0,LEFT(UPPER(TRIM(K221)),10)&lt;&gt;"UNRESOLVED",ISERROR(MATCH(UPPER(TRIM(CLEAN(SUBSTITUTE(K221,CHAR(160)," ")))),Start!$H$6:$H$22,0))),"","Reviewer/date missing; ")&amp;"")),"Invalid status; use a listed value")</f>
        <v>Applicability unresolved; assign an owner and next action</v>
      </c>
    </row>
    <row r="222" ht="70" customHeight="1">
      <c r="A222" s="58" t="str">
        <v>DFS-500.1(g)(3)</v>
      </c>
      <c r="B222" s="58" t="str">
        <v>DFS</v>
      </c>
      <c r="C222" s="61" t="str">
        <v>D01 | 500.1(g)(3)</v>
      </c>
      <c r="D222" s="61"/>
      <c r="E222" s="61" t="str">
        <v>Unresolved</v>
      </c>
      <c r="F222" s="61"/>
      <c r="G222" s="61" t="str">
        <v>Verify entity exemption and operative version; Q08</v>
      </c>
      <c r="H222" s="61" t="inlineStr">
        <is>
          <t xml:space="preserve">Interpretation/administration. Obtain exact required method and evidence from the controlling text. Context and definition rows explain control requirements.</t>
        </is>
      </c>
      <c r="I222" s="61" t="str">
        <v>D01</v>
      </c>
      <c r="J222" s="61"/>
      <c r="K222" s="61"/>
      <c r="L222" s="61" t="str">
        <v>Confirm entity/system coverage, obtain the current controlling instrument and map every applicable part before conclusions.</v>
      </c>
      <c r="M222" s="63" t="str">
        <f>IF(OR(EXACT(E222,"Unresolved"),EXACT(E222,"Applicable"),EXACT(E222,"Excluded with basis"),EXACT(E222,"Context only")),IF(E222="Unresolved","Applicability unresolved; assign an owner and next action",IF(LEN(IF(AND(LEN(UPPER(TRIM(CLEAN(SUBSTITUTE(C222,CHAR(160)," ")))))&gt;0,LEFT(UPPER(TRIM(C222)),10)&lt;&gt;"UNRESOLVED",ISERROR(MATCH(UPPER(TRIM(CLEAN(SUBSTITUTE(C222,CHAR(160)," ")))),Start!$H$6:$H$22,0))),"","Exact clause/version missing; ")&amp;IF(AND(LEN(UPPER(TRIM(CLEAN(SUBSTITUTE(D222,CHAR(160)," ")))))&gt;0,LEFT(UPPER(TRIM(D222)),10)&lt;&gt;"UNRESOLVED",ISERROR(MATCH(UPPER(TRIM(CLEAN(SUBSTITUTE(D222,CHAR(160)," ")))),Start!$H$6:$H$22,0))),"","Entity/system/period missing; ")&amp;IF(AND(LEN(UPPER(TRIM(CLEAN(SUBSTITUTE(F222,CHAR(160)," ")))))&gt;0,LEFT(UPPER(TRIM(F222)),10)&lt;&gt;"UNRESOLVED",ISERROR(MATCH(UPPER(TRIM(CLEAN(SUBSTITUTE(F222,CHAR(160)," ")))),Start!$H$6:$H$22,0))),"","Decision evidence/basis missing; ")&amp;IF(AND(LEN(UPPER(TRIM(CLEAN(SUBSTITUTE(G222,CHAR(160)," ")))))&gt;0,LEFT(UPPER(TRIM(G222)),10)&lt;&gt;"UNRESOLVED",ISERROR(MATCH(UPPER(TRIM(CLEAN(SUBSTITUTE(G222,CHAR(160)," ")))),Start!$H$6:$H$22,0))),"","Date/transition basis missing; ")&amp;IF(AND(LEN(UPPER(TRIM(CLEAN(SUBSTITUTE(H222,CHAR(160)," ")))))&gt;0,LEFT(UPPER(TRIM(H222)),10)&lt;&gt;"UNRESOLVED",ISERROR(MATCH(UPPER(TRIM(CLEAN(SUBSTITUTE(H222,CHAR(160)," ")))),Start!$H$6:$H$22,0))),"","Method/evidence basis missing; ")&amp;IF(AND(LEN(UPPER(TRIM(CLEAN(SUBSTITUTE(I222,CHAR(160)," ")))))&gt;0,LEFT(UPPER(TRIM(I222)),10)&lt;&gt;"UNRESOLVED",ISERROR(MATCH(UPPER(TRIM(CLEAN(SUBSTITUTE(I222,CHAR(160)," ")))),Start!$H$6:$H$22,0))),"","Mapping or justified exclusion missing; ")&amp;IF(AND(LEN(UPPER(TRIM(CLEAN(SUBSTITUTE(J222,CHAR(160)," ")))))&gt;0,LEFT(UPPER(TRIM(J222)),10)&lt;&gt;"UNRESOLVED",ISERROR(MATCH(UPPER(TRIM(CLEAN(SUBSTITUTE(J222,CHAR(160)," ")))),Start!$H$6:$H$22,0))),"","Conclusion/evidence missing; ")&amp;IF(AND(LEN(UPPER(TRIM(CLEAN(SUBSTITUTE(K222,CHAR(160)," ")))))&gt;0,LEFT(UPPER(TRIM(K222)),10)&lt;&gt;"UNRESOLVED",ISERROR(MATCH(UPPER(TRIM(CLEAN(SUBSTITUTE(K222,CHAR(160)," ")))),Start!$H$6:$H$22,0))),"","Reviewer/date missing; ")&amp;"")=0,"Documentation recorded; review required",IF(AND(LEN(UPPER(TRIM(CLEAN(SUBSTITUTE(C222,CHAR(160)," ")))))&gt;0,LEFT(UPPER(TRIM(C222)),10)&lt;&gt;"UNRESOLVED",ISERROR(MATCH(UPPER(TRIM(CLEAN(SUBSTITUTE(C222,CHAR(160)," ")))),Start!$H$6:$H$22,0))),"","Exact clause/version missing; ")&amp;IF(AND(LEN(UPPER(TRIM(CLEAN(SUBSTITUTE(D222,CHAR(160)," ")))))&gt;0,LEFT(UPPER(TRIM(D222)),10)&lt;&gt;"UNRESOLVED",ISERROR(MATCH(UPPER(TRIM(CLEAN(SUBSTITUTE(D222,CHAR(160)," ")))),Start!$H$6:$H$22,0))),"","Entity/system/period missing; ")&amp;IF(AND(LEN(UPPER(TRIM(CLEAN(SUBSTITUTE(F222,CHAR(160)," ")))))&gt;0,LEFT(UPPER(TRIM(F222)),10)&lt;&gt;"UNRESOLVED",ISERROR(MATCH(UPPER(TRIM(CLEAN(SUBSTITUTE(F222,CHAR(160)," ")))),Start!$H$6:$H$22,0))),"","Decision evidence/basis missing; ")&amp;IF(AND(LEN(UPPER(TRIM(CLEAN(SUBSTITUTE(G222,CHAR(160)," ")))))&gt;0,LEFT(UPPER(TRIM(G222)),10)&lt;&gt;"UNRESOLVED",ISERROR(MATCH(UPPER(TRIM(CLEAN(SUBSTITUTE(G222,CHAR(160)," ")))),Start!$H$6:$H$22,0))),"","Date/transition basis missing; ")&amp;IF(AND(LEN(UPPER(TRIM(CLEAN(SUBSTITUTE(H222,CHAR(160)," ")))))&gt;0,LEFT(UPPER(TRIM(H222)),10)&lt;&gt;"UNRESOLVED",ISERROR(MATCH(UPPER(TRIM(CLEAN(SUBSTITUTE(H222,CHAR(160)," ")))),Start!$H$6:$H$22,0))),"","Method/evidence basis missing; ")&amp;IF(AND(LEN(UPPER(TRIM(CLEAN(SUBSTITUTE(I222,CHAR(160)," ")))))&gt;0,LEFT(UPPER(TRIM(I222)),10)&lt;&gt;"UNRESOLVED",ISERROR(MATCH(UPPER(TRIM(CLEAN(SUBSTITUTE(I222,CHAR(160)," ")))),Start!$H$6:$H$22,0))),"","Mapping or justified exclusion missing; ")&amp;IF(AND(LEN(UPPER(TRIM(CLEAN(SUBSTITUTE(J222,CHAR(160)," ")))))&gt;0,LEFT(UPPER(TRIM(J222)),10)&lt;&gt;"UNRESOLVED",ISERROR(MATCH(UPPER(TRIM(CLEAN(SUBSTITUTE(J222,CHAR(160)," ")))),Start!$H$6:$H$22,0))),"","Conclusion/evidence missing; ")&amp;IF(AND(LEN(UPPER(TRIM(CLEAN(SUBSTITUTE(K222,CHAR(160)," ")))))&gt;0,LEFT(UPPER(TRIM(K222)),10)&lt;&gt;"UNRESOLVED",ISERROR(MATCH(UPPER(TRIM(CLEAN(SUBSTITUTE(K222,CHAR(160)," ")))),Start!$H$6:$H$22,0))),"","Reviewer/date missing; ")&amp;"")),"Invalid status; use a listed value")</f>
        <v>Applicability unresolved; assign an owner and next action</v>
      </c>
    </row>
    <row r="223" ht="70" customHeight="1">
      <c r="A223" s="56" t="str">
        <v>DFS-500.1(h)</v>
      </c>
      <c r="B223" s="56" t="str">
        <v>DFS</v>
      </c>
      <c r="C223" s="61" t="str">
        <v>D01 | 500.1(h)</v>
      </c>
      <c r="D223" s="61"/>
      <c r="E223" s="61" t="str">
        <v>Unresolved</v>
      </c>
      <c r="F223" s="61"/>
      <c r="G223" s="61" t="str">
        <v>Verify entity exemption and operative version; Q08</v>
      </c>
      <c r="H223" s="61" t="inlineStr">
        <is>
          <t xml:space="preserve">Interpretation/administration. Obtain exact required method and evidence from the controlling text. Context and definition rows explain control requirements.</t>
        </is>
      </c>
      <c r="I223" s="61" t="str">
        <v>D01</v>
      </c>
      <c r="J223" s="61"/>
      <c r="K223" s="61"/>
      <c r="L223" s="61" t="str">
        <v>Confirm entity/system coverage, obtain the current controlling instrument and map every applicable part before conclusions.</v>
      </c>
      <c r="M223" s="63" t="str">
        <f>IF(OR(EXACT(E223,"Unresolved"),EXACT(E223,"Applicable"),EXACT(E223,"Excluded with basis"),EXACT(E223,"Context only")),IF(E223="Unresolved","Applicability unresolved; assign an owner and next action",IF(LEN(IF(AND(LEN(UPPER(TRIM(CLEAN(SUBSTITUTE(C223,CHAR(160)," ")))))&gt;0,LEFT(UPPER(TRIM(C223)),10)&lt;&gt;"UNRESOLVED",ISERROR(MATCH(UPPER(TRIM(CLEAN(SUBSTITUTE(C223,CHAR(160)," ")))),Start!$H$6:$H$22,0))),"","Exact clause/version missing; ")&amp;IF(AND(LEN(UPPER(TRIM(CLEAN(SUBSTITUTE(D223,CHAR(160)," ")))))&gt;0,LEFT(UPPER(TRIM(D223)),10)&lt;&gt;"UNRESOLVED",ISERROR(MATCH(UPPER(TRIM(CLEAN(SUBSTITUTE(D223,CHAR(160)," ")))),Start!$H$6:$H$22,0))),"","Entity/system/period missing; ")&amp;IF(AND(LEN(UPPER(TRIM(CLEAN(SUBSTITUTE(F223,CHAR(160)," ")))))&gt;0,LEFT(UPPER(TRIM(F223)),10)&lt;&gt;"UNRESOLVED",ISERROR(MATCH(UPPER(TRIM(CLEAN(SUBSTITUTE(F223,CHAR(160)," ")))),Start!$H$6:$H$22,0))),"","Decision evidence/basis missing; ")&amp;IF(AND(LEN(UPPER(TRIM(CLEAN(SUBSTITUTE(G223,CHAR(160)," ")))))&gt;0,LEFT(UPPER(TRIM(G223)),10)&lt;&gt;"UNRESOLVED",ISERROR(MATCH(UPPER(TRIM(CLEAN(SUBSTITUTE(G223,CHAR(160)," ")))),Start!$H$6:$H$22,0))),"","Date/transition basis missing; ")&amp;IF(AND(LEN(UPPER(TRIM(CLEAN(SUBSTITUTE(H223,CHAR(160)," ")))))&gt;0,LEFT(UPPER(TRIM(H223)),10)&lt;&gt;"UNRESOLVED",ISERROR(MATCH(UPPER(TRIM(CLEAN(SUBSTITUTE(H223,CHAR(160)," ")))),Start!$H$6:$H$22,0))),"","Method/evidence basis missing; ")&amp;IF(AND(LEN(UPPER(TRIM(CLEAN(SUBSTITUTE(I223,CHAR(160)," ")))))&gt;0,LEFT(UPPER(TRIM(I223)),10)&lt;&gt;"UNRESOLVED",ISERROR(MATCH(UPPER(TRIM(CLEAN(SUBSTITUTE(I223,CHAR(160)," ")))),Start!$H$6:$H$22,0))),"","Mapping or justified exclusion missing; ")&amp;IF(AND(LEN(UPPER(TRIM(CLEAN(SUBSTITUTE(J223,CHAR(160)," ")))))&gt;0,LEFT(UPPER(TRIM(J223)),10)&lt;&gt;"UNRESOLVED",ISERROR(MATCH(UPPER(TRIM(CLEAN(SUBSTITUTE(J223,CHAR(160)," ")))),Start!$H$6:$H$22,0))),"","Conclusion/evidence missing; ")&amp;IF(AND(LEN(UPPER(TRIM(CLEAN(SUBSTITUTE(K223,CHAR(160)," ")))))&gt;0,LEFT(UPPER(TRIM(K223)),10)&lt;&gt;"UNRESOLVED",ISERROR(MATCH(UPPER(TRIM(CLEAN(SUBSTITUTE(K223,CHAR(160)," ")))),Start!$H$6:$H$22,0))),"","Reviewer/date missing; ")&amp;"")=0,"Documentation recorded; review required",IF(AND(LEN(UPPER(TRIM(CLEAN(SUBSTITUTE(C223,CHAR(160)," ")))))&gt;0,LEFT(UPPER(TRIM(C223)),10)&lt;&gt;"UNRESOLVED",ISERROR(MATCH(UPPER(TRIM(CLEAN(SUBSTITUTE(C223,CHAR(160)," ")))),Start!$H$6:$H$22,0))),"","Exact clause/version missing; ")&amp;IF(AND(LEN(UPPER(TRIM(CLEAN(SUBSTITUTE(D223,CHAR(160)," ")))))&gt;0,LEFT(UPPER(TRIM(D223)),10)&lt;&gt;"UNRESOLVED",ISERROR(MATCH(UPPER(TRIM(CLEAN(SUBSTITUTE(D223,CHAR(160)," ")))),Start!$H$6:$H$22,0))),"","Entity/system/period missing; ")&amp;IF(AND(LEN(UPPER(TRIM(CLEAN(SUBSTITUTE(F223,CHAR(160)," ")))))&gt;0,LEFT(UPPER(TRIM(F223)),10)&lt;&gt;"UNRESOLVED",ISERROR(MATCH(UPPER(TRIM(CLEAN(SUBSTITUTE(F223,CHAR(160)," ")))),Start!$H$6:$H$22,0))),"","Decision evidence/basis missing; ")&amp;IF(AND(LEN(UPPER(TRIM(CLEAN(SUBSTITUTE(G223,CHAR(160)," ")))))&gt;0,LEFT(UPPER(TRIM(G223)),10)&lt;&gt;"UNRESOLVED",ISERROR(MATCH(UPPER(TRIM(CLEAN(SUBSTITUTE(G223,CHAR(160)," ")))),Start!$H$6:$H$22,0))),"","Date/transition basis missing; ")&amp;IF(AND(LEN(UPPER(TRIM(CLEAN(SUBSTITUTE(H223,CHAR(160)," ")))))&gt;0,LEFT(UPPER(TRIM(H223)),10)&lt;&gt;"UNRESOLVED",ISERROR(MATCH(UPPER(TRIM(CLEAN(SUBSTITUTE(H223,CHAR(160)," ")))),Start!$H$6:$H$22,0))),"","Method/evidence basis missing; ")&amp;IF(AND(LEN(UPPER(TRIM(CLEAN(SUBSTITUTE(I223,CHAR(160)," ")))))&gt;0,LEFT(UPPER(TRIM(I223)),10)&lt;&gt;"UNRESOLVED",ISERROR(MATCH(UPPER(TRIM(CLEAN(SUBSTITUTE(I223,CHAR(160)," ")))),Start!$H$6:$H$22,0))),"","Mapping or justified exclusion missing; ")&amp;IF(AND(LEN(UPPER(TRIM(CLEAN(SUBSTITUTE(J223,CHAR(160)," ")))))&gt;0,LEFT(UPPER(TRIM(J223)),10)&lt;&gt;"UNRESOLVED",ISERROR(MATCH(UPPER(TRIM(CLEAN(SUBSTITUTE(J223,CHAR(160)," ")))),Start!$H$6:$H$22,0))),"","Conclusion/evidence missing; ")&amp;IF(AND(LEN(UPPER(TRIM(CLEAN(SUBSTITUTE(K223,CHAR(160)," ")))))&gt;0,LEFT(UPPER(TRIM(K223)),10)&lt;&gt;"UNRESOLVED",ISERROR(MATCH(UPPER(TRIM(CLEAN(SUBSTITUTE(K223,CHAR(160)," ")))),Start!$H$6:$H$22,0))),"","Reviewer/date missing; ")&amp;"")),"Invalid status; use a listed value")</f>
        <v>Applicability unresolved; assign an owner and next action</v>
      </c>
    </row>
    <row r="224" ht="70" customHeight="1">
      <c r="A224" s="58" t="str">
        <v>DFS-500.1(i)</v>
      </c>
      <c r="B224" s="58" t="str">
        <v>DFS</v>
      </c>
      <c r="C224" s="61" t="str">
        <v>D01 | 500.1(i)</v>
      </c>
      <c r="D224" s="61"/>
      <c r="E224" s="61" t="str">
        <v>Unresolved</v>
      </c>
      <c r="F224" s="61"/>
      <c r="G224" s="61" t="str">
        <v>Verify entity exemption and operative version; Q08</v>
      </c>
      <c r="H224" s="61" t="inlineStr">
        <is>
          <t xml:space="preserve">Interpretation/administration. Obtain exact required method and evidence from the controlling text. Context and definition rows explain control requirements.</t>
        </is>
      </c>
      <c r="I224" s="61" t="str">
        <v>D01</v>
      </c>
      <c r="J224" s="61"/>
      <c r="K224" s="61"/>
      <c r="L224" s="61" t="str">
        <v>Confirm entity/system coverage, obtain the current controlling instrument and map every applicable part before conclusions.</v>
      </c>
      <c r="M224" s="63" t="str">
        <f>IF(OR(EXACT(E224,"Unresolved"),EXACT(E224,"Applicable"),EXACT(E224,"Excluded with basis"),EXACT(E224,"Context only")),IF(E224="Unresolved","Applicability unresolved; assign an owner and next action",IF(LEN(IF(AND(LEN(UPPER(TRIM(CLEAN(SUBSTITUTE(C224,CHAR(160)," ")))))&gt;0,LEFT(UPPER(TRIM(C224)),10)&lt;&gt;"UNRESOLVED",ISERROR(MATCH(UPPER(TRIM(CLEAN(SUBSTITUTE(C224,CHAR(160)," ")))),Start!$H$6:$H$22,0))),"","Exact clause/version missing; ")&amp;IF(AND(LEN(UPPER(TRIM(CLEAN(SUBSTITUTE(D224,CHAR(160)," ")))))&gt;0,LEFT(UPPER(TRIM(D224)),10)&lt;&gt;"UNRESOLVED",ISERROR(MATCH(UPPER(TRIM(CLEAN(SUBSTITUTE(D224,CHAR(160)," ")))),Start!$H$6:$H$22,0))),"","Entity/system/period missing; ")&amp;IF(AND(LEN(UPPER(TRIM(CLEAN(SUBSTITUTE(F224,CHAR(160)," ")))))&gt;0,LEFT(UPPER(TRIM(F224)),10)&lt;&gt;"UNRESOLVED",ISERROR(MATCH(UPPER(TRIM(CLEAN(SUBSTITUTE(F224,CHAR(160)," ")))),Start!$H$6:$H$22,0))),"","Decision evidence/basis missing; ")&amp;IF(AND(LEN(UPPER(TRIM(CLEAN(SUBSTITUTE(G224,CHAR(160)," ")))))&gt;0,LEFT(UPPER(TRIM(G224)),10)&lt;&gt;"UNRESOLVED",ISERROR(MATCH(UPPER(TRIM(CLEAN(SUBSTITUTE(G224,CHAR(160)," ")))),Start!$H$6:$H$22,0))),"","Date/transition basis missing; ")&amp;IF(AND(LEN(UPPER(TRIM(CLEAN(SUBSTITUTE(H224,CHAR(160)," ")))))&gt;0,LEFT(UPPER(TRIM(H224)),10)&lt;&gt;"UNRESOLVED",ISERROR(MATCH(UPPER(TRIM(CLEAN(SUBSTITUTE(H224,CHAR(160)," ")))),Start!$H$6:$H$22,0))),"","Method/evidence basis missing; ")&amp;IF(AND(LEN(UPPER(TRIM(CLEAN(SUBSTITUTE(I224,CHAR(160)," ")))))&gt;0,LEFT(UPPER(TRIM(I224)),10)&lt;&gt;"UNRESOLVED",ISERROR(MATCH(UPPER(TRIM(CLEAN(SUBSTITUTE(I224,CHAR(160)," ")))),Start!$H$6:$H$22,0))),"","Mapping or justified exclusion missing; ")&amp;IF(AND(LEN(UPPER(TRIM(CLEAN(SUBSTITUTE(J224,CHAR(160)," ")))))&gt;0,LEFT(UPPER(TRIM(J224)),10)&lt;&gt;"UNRESOLVED",ISERROR(MATCH(UPPER(TRIM(CLEAN(SUBSTITUTE(J224,CHAR(160)," ")))),Start!$H$6:$H$22,0))),"","Conclusion/evidence missing; ")&amp;IF(AND(LEN(UPPER(TRIM(CLEAN(SUBSTITUTE(K224,CHAR(160)," ")))))&gt;0,LEFT(UPPER(TRIM(K224)),10)&lt;&gt;"UNRESOLVED",ISERROR(MATCH(UPPER(TRIM(CLEAN(SUBSTITUTE(K224,CHAR(160)," ")))),Start!$H$6:$H$22,0))),"","Reviewer/date missing; ")&amp;"")=0,"Documentation recorded; review required",IF(AND(LEN(UPPER(TRIM(CLEAN(SUBSTITUTE(C224,CHAR(160)," ")))))&gt;0,LEFT(UPPER(TRIM(C224)),10)&lt;&gt;"UNRESOLVED",ISERROR(MATCH(UPPER(TRIM(CLEAN(SUBSTITUTE(C224,CHAR(160)," ")))),Start!$H$6:$H$22,0))),"","Exact clause/version missing; ")&amp;IF(AND(LEN(UPPER(TRIM(CLEAN(SUBSTITUTE(D224,CHAR(160)," ")))))&gt;0,LEFT(UPPER(TRIM(D224)),10)&lt;&gt;"UNRESOLVED",ISERROR(MATCH(UPPER(TRIM(CLEAN(SUBSTITUTE(D224,CHAR(160)," ")))),Start!$H$6:$H$22,0))),"","Entity/system/period missing; ")&amp;IF(AND(LEN(UPPER(TRIM(CLEAN(SUBSTITUTE(F224,CHAR(160)," ")))))&gt;0,LEFT(UPPER(TRIM(F224)),10)&lt;&gt;"UNRESOLVED",ISERROR(MATCH(UPPER(TRIM(CLEAN(SUBSTITUTE(F224,CHAR(160)," ")))),Start!$H$6:$H$22,0))),"","Decision evidence/basis missing; ")&amp;IF(AND(LEN(UPPER(TRIM(CLEAN(SUBSTITUTE(G224,CHAR(160)," ")))))&gt;0,LEFT(UPPER(TRIM(G224)),10)&lt;&gt;"UNRESOLVED",ISERROR(MATCH(UPPER(TRIM(CLEAN(SUBSTITUTE(G224,CHAR(160)," ")))),Start!$H$6:$H$22,0))),"","Date/transition basis missing; ")&amp;IF(AND(LEN(UPPER(TRIM(CLEAN(SUBSTITUTE(H224,CHAR(160)," ")))))&gt;0,LEFT(UPPER(TRIM(H224)),10)&lt;&gt;"UNRESOLVED",ISERROR(MATCH(UPPER(TRIM(CLEAN(SUBSTITUTE(H224,CHAR(160)," ")))),Start!$H$6:$H$22,0))),"","Method/evidence basis missing; ")&amp;IF(AND(LEN(UPPER(TRIM(CLEAN(SUBSTITUTE(I224,CHAR(160)," ")))))&gt;0,LEFT(UPPER(TRIM(I224)),10)&lt;&gt;"UNRESOLVED",ISERROR(MATCH(UPPER(TRIM(CLEAN(SUBSTITUTE(I224,CHAR(160)," ")))),Start!$H$6:$H$22,0))),"","Mapping or justified exclusion missing; ")&amp;IF(AND(LEN(UPPER(TRIM(CLEAN(SUBSTITUTE(J224,CHAR(160)," ")))))&gt;0,LEFT(UPPER(TRIM(J224)),10)&lt;&gt;"UNRESOLVED",ISERROR(MATCH(UPPER(TRIM(CLEAN(SUBSTITUTE(J224,CHAR(160)," ")))),Start!$H$6:$H$22,0))),"","Conclusion/evidence missing; ")&amp;IF(AND(LEN(UPPER(TRIM(CLEAN(SUBSTITUTE(K224,CHAR(160)," ")))))&gt;0,LEFT(UPPER(TRIM(K224)),10)&lt;&gt;"UNRESOLVED",ISERROR(MATCH(UPPER(TRIM(CLEAN(SUBSTITUTE(K224,CHAR(160)," ")))),Start!$H$6:$H$22,0))),"","Reviewer/date missing; ")&amp;"")),"Invalid status; use a listed value")</f>
        <v>Applicability unresolved; assign an owner and next action</v>
      </c>
    </row>
    <row r="225" ht="70" customHeight="1">
      <c r="A225" s="56" t="str">
        <v>DFS-500.1(j)</v>
      </c>
      <c r="B225" s="56" t="str">
        <v>DFS</v>
      </c>
      <c r="C225" s="61" t="str">
        <v>D01 | 500.1(j)</v>
      </c>
      <c r="D225" s="61"/>
      <c r="E225" s="61" t="str">
        <v>Unresolved</v>
      </c>
      <c r="F225" s="61"/>
      <c r="G225" s="61" t="str">
        <v>Verify entity exemption and operative version; Q08</v>
      </c>
      <c r="H225" s="61" t="inlineStr">
        <is>
          <t xml:space="preserve">Interpretation/administration. Obtain exact required method and evidence from the controlling text. Context and definition rows explain control requirements.</t>
        </is>
      </c>
      <c r="I225" s="61" t="str">
        <v>D01</v>
      </c>
      <c r="J225" s="61"/>
      <c r="K225" s="61"/>
      <c r="L225" s="61" t="str">
        <v>Confirm entity/system coverage, obtain the current controlling instrument and map every applicable part before conclusions.</v>
      </c>
      <c r="M225" s="63" t="str">
        <f>IF(OR(EXACT(E225,"Unresolved"),EXACT(E225,"Applicable"),EXACT(E225,"Excluded with basis"),EXACT(E225,"Context only")),IF(E225="Unresolved","Applicability unresolved; assign an owner and next action",IF(LEN(IF(AND(LEN(UPPER(TRIM(CLEAN(SUBSTITUTE(C225,CHAR(160)," ")))))&gt;0,LEFT(UPPER(TRIM(C225)),10)&lt;&gt;"UNRESOLVED",ISERROR(MATCH(UPPER(TRIM(CLEAN(SUBSTITUTE(C225,CHAR(160)," ")))),Start!$H$6:$H$22,0))),"","Exact clause/version missing; ")&amp;IF(AND(LEN(UPPER(TRIM(CLEAN(SUBSTITUTE(D225,CHAR(160)," ")))))&gt;0,LEFT(UPPER(TRIM(D225)),10)&lt;&gt;"UNRESOLVED",ISERROR(MATCH(UPPER(TRIM(CLEAN(SUBSTITUTE(D225,CHAR(160)," ")))),Start!$H$6:$H$22,0))),"","Entity/system/period missing; ")&amp;IF(AND(LEN(UPPER(TRIM(CLEAN(SUBSTITUTE(F225,CHAR(160)," ")))))&gt;0,LEFT(UPPER(TRIM(F225)),10)&lt;&gt;"UNRESOLVED",ISERROR(MATCH(UPPER(TRIM(CLEAN(SUBSTITUTE(F225,CHAR(160)," ")))),Start!$H$6:$H$22,0))),"","Decision evidence/basis missing; ")&amp;IF(AND(LEN(UPPER(TRIM(CLEAN(SUBSTITUTE(G225,CHAR(160)," ")))))&gt;0,LEFT(UPPER(TRIM(G225)),10)&lt;&gt;"UNRESOLVED",ISERROR(MATCH(UPPER(TRIM(CLEAN(SUBSTITUTE(G225,CHAR(160)," ")))),Start!$H$6:$H$22,0))),"","Date/transition basis missing; ")&amp;IF(AND(LEN(UPPER(TRIM(CLEAN(SUBSTITUTE(H225,CHAR(160)," ")))))&gt;0,LEFT(UPPER(TRIM(H225)),10)&lt;&gt;"UNRESOLVED",ISERROR(MATCH(UPPER(TRIM(CLEAN(SUBSTITUTE(H225,CHAR(160)," ")))),Start!$H$6:$H$22,0))),"","Method/evidence basis missing; ")&amp;IF(AND(LEN(UPPER(TRIM(CLEAN(SUBSTITUTE(I225,CHAR(160)," ")))))&gt;0,LEFT(UPPER(TRIM(I225)),10)&lt;&gt;"UNRESOLVED",ISERROR(MATCH(UPPER(TRIM(CLEAN(SUBSTITUTE(I225,CHAR(160)," ")))),Start!$H$6:$H$22,0))),"","Mapping or justified exclusion missing; ")&amp;IF(AND(LEN(UPPER(TRIM(CLEAN(SUBSTITUTE(J225,CHAR(160)," ")))))&gt;0,LEFT(UPPER(TRIM(J225)),10)&lt;&gt;"UNRESOLVED",ISERROR(MATCH(UPPER(TRIM(CLEAN(SUBSTITUTE(J225,CHAR(160)," ")))),Start!$H$6:$H$22,0))),"","Conclusion/evidence missing; ")&amp;IF(AND(LEN(UPPER(TRIM(CLEAN(SUBSTITUTE(K225,CHAR(160)," ")))))&gt;0,LEFT(UPPER(TRIM(K225)),10)&lt;&gt;"UNRESOLVED",ISERROR(MATCH(UPPER(TRIM(CLEAN(SUBSTITUTE(K225,CHAR(160)," ")))),Start!$H$6:$H$22,0))),"","Reviewer/date missing; ")&amp;"")=0,"Documentation recorded; review required",IF(AND(LEN(UPPER(TRIM(CLEAN(SUBSTITUTE(C225,CHAR(160)," ")))))&gt;0,LEFT(UPPER(TRIM(C225)),10)&lt;&gt;"UNRESOLVED",ISERROR(MATCH(UPPER(TRIM(CLEAN(SUBSTITUTE(C225,CHAR(160)," ")))),Start!$H$6:$H$22,0))),"","Exact clause/version missing; ")&amp;IF(AND(LEN(UPPER(TRIM(CLEAN(SUBSTITUTE(D225,CHAR(160)," ")))))&gt;0,LEFT(UPPER(TRIM(D225)),10)&lt;&gt;"UNRESOLVED",ISERROR(MATCH(UPPER(TRIM(CLEAN(SUBSTITUTE(D225,CHAR(160)," ")))),Start!$H$6:$H$22,0))),"","Entity/system/period missing; ")&amp;IF(AND(LEN(UPPER(TRIM(CLEAN(SUBSTITUTE(F225,CHAR(160)," ")))))&gt;0,LEFT(UPPER(TRIM(F225)),10)&lt;&gt;"UNRESOLVED",ISERROR(MATCH(UPPER(TRIM(CLEAN(SUBSTITUTE(F225,CHAR(160)," ")))),Start!$H$6:$H$22,0))),"","Decision evidence/basis missing; ")&amp;IF(AND(LEN(UPPER(TRIM(CLEAN(SUBSTITUTE(G225,CHAR(160)," ")))))&gt;0,LEFT(UPPER(TRIM(G225)),10)&lt;&gt;"UNRESOLVED",ISERROR(MATCH(UPPER(TRIM(CLEAN(SUBSTITUTE(G225,CHAR(160)," ")))),Start!$H$6:$H$22,0))),"","Date/transition basis missing; ")&amp;IF(AND(LEN(UPPER(TRIM(CLEAN(SUBSTITUTE(H225,CHAR(160)," ")))))&gt;0,LEFT(UPPER(TRIM(H225)),10)&lt;&gt;"UNRESOLVED",ISERROR(MATCH(UPPER(TRIM(CLEAN(SUBSTITUTE(H225,CHAR(160)," ")))),Start!$H$6:$H$22,0))),"","Method/evidence basis missing; ")&amp;IF(AND(LEN(UPPER(TRIM(CLEAN(SUBSTITUTE(I225,CHAR(160)," ")))))&gt;0,LEFT(UPPER(TRIM(I225)),10)&lt;&gt;"UNRESOLVED",ISERROR(MATCH(UPPER(TRIM(CLEAN(SUBSTITUTE(I225,CHAR(160)," ")))),Start!$H$6:$H$22,0))),"","Mapping or justified exclusion missing; ")&amp;IF(AND(LEN(UPPER(TRIM(CLEAN(SUBSTITUTE(J225,CHAR(160)," ")))))&gt;0,LEFT(UPPER(TRIM(J225)),10)&lt;&gt;"UNRESOLVED",ISERROR(MATCH(UPPER(TRIM(CLEAN(SUBSTITUTE(J225,CHAR(160)," ")))),Start!$H$6:$H$22,0))),"","Conclusion/evidence missing; ")&amp;IF(AND(LEN(UPPER(TRIM(CLEAN(SUBSTITUTE(K225,CHAR(160)," ")))))&gt;0,LEFT(UPPER(TRIM(K225)),10)&lt;&gt;"UNRESOLVED",ISERROR(MATCH(UPPER(TRIM(CLEAN(SUBSTITUTE(K225,CHAR(160)," ")))),Start!$H$6:$H$22,0))),"","Reviewer/date missing; ")&amp;"")),"Invalid status; use a listed value")</f>
        <v>Applicability unresolved; assign an owner and next action</v>
      </c>
    </row>
    <row r="226" ht="70" customHeight="1">
      <c r="A226" s="58" t="str">
        <v>DFS-500.1(j)(1)</v>
      </c>
      <c r="B226" s="58" t="str">
        <v>DFS</v>
      </c>
      <c r="C226" s="61" t="str">
        <v>D01 | 500.1(j)(1)</v>
      </c>
      <c r="D226" s="61"/>
      <c r="E226" s="61" t="str">
        <v>Unresolved</v>
      </c>
      <c r="F226" s="61"/>
      <c r="G226" s="61" t="str">
        <v>Verify entity exemption and operative version; Q08</v>
      </c>
      <c r="H226" s="61" t="inlineStr">
        <is>
          <t xml:space="preserve">Interpretation/administration. Obtain exact required method and evidence from the controlling text. Context and definition rows explain control requirements.</t>
        </is>
      </c>
      <c r="I226" s="61" t="str">
        <v>D01</v>
      </c>
      <c r="J226" s="61"/>
      <c r="K226" s="61"/>
      <c r="L226" s="61" t="str">
        <v>Confirm entity/system coverage, obtain the current controlling instrument and map every applicable part before conclusions.</v>
      </c>
      <c r="M226" s="63" t="str">
        <f>IF(OR(EXACT(E226,"Unresolved"),EXACT(E226,"Applicable"),EXACT(E226,"Excluded with basis"),EXACT(E226,"Context only")),IF(E226="Unresolved","Applicability unresolved; assign an owner and next action",IF(LEN(IF(AND(LEN(UPPER(TRIM(CLEAN(SUBSTITUTE(C226,CHAR(160)," ")))))&gt;0,LEFT(UPPER(TRIM(C226)),10)&lt;&gt;"UNRESOLVED",ISERROR(MATCH(UPPER(TRIM(CLEAN(SUBSTITUTE(C226,CHAR(160)," ")))),Start!$H$6:$H$22,0))),"","Exact clause/version missing; ")&amp;IF(AND(LEN(UPPER(TRIM(CLEAN(SUBSTITUTE(D226,CHAR(160)," ")))))&gt;0,LEFT(UPPER(TRIM(D226)),10)&lt;&gt;"UNRESOLVED",ISERROR(MATCH(UPPER(TRIM(CLEAN(SUBSTITUTE(D226,CHAR(160)," ")))),Start!$H$6:$H$22,0))),"","Entity/system/period missing; ")&amp;IF(AND(LEN(UPPER(TRIM(CLEAN(SUBSTITUTE(F226,CHAR(160)," ")))))&gt;0,LEFT(UPPER(TRIM(F226)),10)&lt;&gt;"UNRESOLVED",ISERROR(MATCH(UPPER(TRIM(CLEAN(SUBSTITUTE(F226,CHAR(160)," ")))),Start!$H$6:$H$22,0))),"","Decision evidence/basis missing; ")&amp;IF(AND(LEN(UPPER(TRIM(CLEAN(SUBSTITUTE(G226,CHAR(160)," ")))))&gt;0,LEFT(UPPER(TRIM(G226)),10)&lt;&gt;"UNRESOLVED",ISERROR(MATCH(UPPER(TRIM(CLEAN(SUBSTITUTE(G226,CHAR(160)," ")))),Start!$H$6:$H$22,0))),"","Date/transition basis missing; ")&amp;IF(AND(LEN(UPPER(TRIM(CLEAN(SUBSTITUTE(H226,CHAR(160)," ")))))&gt;0,LEFT(UPPER(TRIM(H226)),10)&lt;&gt;"UNRESOLVED",ISERROR(MATCH(UPPER(TRIM(CLEAN(SUBSTITUTE(H226,CHAR(160)," ")))),Start!$H$6:$H$22,0))),"","Method/evidence basis missing; ")&amp;IF(AND(LEN(UPPER(TRIM(CLEAN(SUBSTITUTE(I226,CHAR(160)," ")))))&gt;0,LEFT(UPPER(TRIM(I226)),10)&lt;&gt;"UNRESOLVED",ISERROR(MATCH(UPPER(TRIM(CLEAN(SUBSTITUTE(I226,CHAR(160)," ")))),Start!$H$6:$H$22,0))),"","Mapping or justified exclusion missing; ")&amp;IF(AND(LEN(UPPER(TRIM(CLEAN(SUBSTITUTE(J226,CHAR(160)," ")))))&gt;0,LEFT(UPPER(TRIM(J226)),10)&lt;&gt;"UNRESOLVED",ISERROR(MATCH(UPPER(TRIM(CLEAN(SUBSTITUTE(J226,CHAR(160)," ")))),Start!$H$6:$H$22,0))),"","Conclusion/evidence missing; ")&amp;IF(AND(LEN(UPPER(TRIM(CLEAN(SUBSTITUTE(K226,CHAR(160)," ")))))&gt;0,LEFT(UPPER(TRIM(K226)),10)&lt;&gt;"UNRESOLVED",ISERROR(MATCH(UPPER(TRIM(CLEAN(SUBSTITUTE(K226,CHAR(160)," ")))),Start!$H$6:$H$22,0))),"","Reviewer/date missing; ")&amp;"")=0,"Documentation recorded; review required",IF(AND(LEN(UPPER(TRIM(CLEAN(SUBSTITUTE(C226,CHAR(160)," ")))))&gt;0,LEFT(UPPER(TRIM(C226)),10)&lt;&gt;"UNRESOLVED",ISERROR(MATCH(UPPER(TRIM(CLEAN(SUBSTITUTE(C226,CHAR(160)," ")))),Start!$H$6:$H$22,0))),"","Exact clause/version missing; ")&amp;IF(AND(LEN(UPPER(TRIM(CLEAN(SUBSTITUTE(D226,CHAR(160)," ")))))&gt;0,LEFT(UPPER(TRIM(D226)),10)&lt;&gt;"UNRESOLVED",ISERROR(MATCH(UPPER(TRIM(CLEAN(SUBSTITUTE(D226,CHAR(160)," ")))),Start!$H$6:$H$22,0))),"","Entity/system/period missing; ")&amp;IF(AND(LEN(UPPER(TRIM(CLEAN(SUBSTITUTE(F226,CHAR(160)," ")))))&gt;0,LEFT(UPPER(TRIM(F226)),10)&lt;&gt;"UNRESOLVED",ISERROR(MATCH(UPPER(TRIM(CLEAN(SUBSTITUTE(F226,CHAR(160)," ")))),Start!$H$6:$H$22,0))),"","Decision evidence/basis missing; ")&amp;IF(AND(LEN(UPPER(TRIM(CLEAN(SUBSTITUTE(G226,CHAR(160)," ")))))&gt;0,LEFT(UPPER(TRIM(G226)),10)&lt;&gt;"UNRESOLVED",ISERROR(MATCH(UPPER(TRIM(CLEAN(SUBSTITUTE(G226,CHAR(160)," ")))),Start!$H$6:$H$22,0))),"","Date/transition basis missing; ")&amp;IF(AND(LEN(UPPER(TRIM(CLEAN(SUBSTITUTE(H226,CHAR(160)," ")))))&gt;0,LEFT(UPPER(TRIM(H226)),10)&lt;&gt;"UNRESOLVED",ISERROR(MATCH(UPPER(TRIM(CLEAN(SUBSTITUTE(H226,CHAR(160)," ")))),Start!$H$6:$H$22,0))),"","Method/evidence basis missing; ")&amp;IF(AND(LEN(UPPER(TRIM(CLEAN(SUBSTITUTE(I226,CHAR(160)," ")))))&gt;0,LEFT(UPPER(TRIM(I226)),10)&lt;&gt;"UNRESOLVED",ISERROR(MATCH(UPPER(TRIM(CLEAN(SUBSTITUTE(I226,CHAR(160)," ")))),Start!$H$6:$H$22,0))),"","Mapping or justified exclusion missing; ")&amp;IF(AND(LEN(UPPER(TRIM(CLEAN(SUBSTITUTE(J226,CHAR(160)," ")))))&gt;0,LEFT(UPPER(TRIM(J226)),10)&lt;&gt;"UNRESOLVED",ISERROR(MATCH(UPPER(TRIM(CLEAN(SUBSTITUTE(J226,CHAR(160)," ")))),Start!$H$6:$H$22,0))),"","Conclusion/evidence missing; ")&amp;IF(AND(LEN(UPPER(TRIM(CLEAN(SUBSTITUTE(K226,CHAR(160)," ")))))&gt;0,LEFT(UPPER(TRIM(K226)),10)&lt;&gt;"UNRESOLVED",ISERROR(MATCH(UPPER(TRIM(CLEAN(SUBSTITUTE(K226,CHAR(160)," ")))),Start!$H$6:$H$22,0))),"","Reviewer/date missing; ")&amp;"")),"Invalid status; use a listed value")</f>
        <v>Applicability unresolved; assign an owner and next action</v>
      </c>
    </row>
    <row r="227" ht="70" customHeight="1">
      <c r="A227" s="56" t="str">
        <v>DFS-500.1(j)(2)</v>
      </c>
      <c r="B227" s="56" t="str">
        <v>DFS</v>
      </c>
      <c r="C227" s="61" t="str">
        <v>D01 | 500.1(j)(2)</v>
      </c>
      <c r="D227" s="61"/>
      <c r="E227" s="61" t="str">
        <v>Unresolved</v>
      </c>
      <c r="F227" s="61"/>
      <c r="G227" s="61" t="str">
        <v>Verify entity exemption and operative version; Q08</v>
      </c>
      <c r="H227" s="61" t="inlineStr">
        <is>
          <t xml:space="preserve">Interpretation/administration. Obtain exact required method and evidence from the controlling text. Context and definition rows explain control requirements.</t>
        </is>
      </c>
      <c r="I227" s="61" t="str">
        <v>D01</v>
      </c>
      <c r="J227" s="61"/>
      <c r="K227" s="61"/>
      <c r="L227" s="61" t="str">
        <v>Confirm entity/system coverage, obtain the current controlling instrument and map every applicable part before conclusions.</v>
      </c>
      <c r="M227" s="63" t="str">
        <f>IF(OR(EXACT(E227,"Unresolved"),EXACT(E227,"Applicable"),EXACT(E227,"Excluded with basis"),EXACT(E227,"Context only")),IF(E227="Unresolved","Applicability unresolved; assign an owner and next action",IF(LEN(IF(AND(LEN(UPPER(TRIM(CLEAN(SUBSTITUTE(C227,CHAR(160)," ")))))&gt;0,LEFT(UPPER(TRIM(C227)),10)&lt;&gt;"UNRESOLVED",ISERROR(MATCH(UPPER(TRIM(CLEAN(SUBSTITUTE(C227,CHAR(160)," ")))),Start!$H$6:$H$22,0))),"","Exact clause/version missing; ")&amp;IF(AND(LEN(UPPER(TRIM(CLEAN(SUBSTITUTE(D227,CHAR(160)," ")))))&gt;0,LEFT(UPPER(TRIM(D227)),10)&lt;&gt;"UNRESOLVED",ISERROR(MATCH(UPPER(TRIM(CLEAN(SUBSTITUTE(D227,CHAR(160)," ")))),Start!$H$6:$H$22,0))),"","Entity/system/period missing; ")&amp;IF(AND(LEN(UPPER(TRIM(CLEAN(SUBSTITUTE(F227,CHAR(160)," ")))))&gt;0,LEFT(UPPER(TRIM(F227)),10)&lt;&gt;"UNRESOLVED",ISERROR(MATCH(UPPER(TRIM(CLEAN(SUBSTITUTE(F227,CHAR(160)," ")))),Start!$H$6:$H$22,0))),"","Decision evidence/basis missing; ")&amp;IF(AND(LEN(UPPER(TRIM(CLEAN(SUBSTITUTE(G227,CHAR(160)," ")))))&gt;0,LEFT(UPPER(TRIM(G227)),10)&lt;&gt;"UNRESOLVED",ISERROR(MATCH(UPPER(TRIM(CLEAN(SUBSTITUTE(G227,CHAR(160)," ")))),Start!$H$6:$H$22,0))),"","Date/transition basis missing; ")&amp;IF(AND(LEN(UPPER(TRIM(CLEAN(SUBSTITUTE(H227,CHAR(160)," ")))))&gt;0,LEFT(UPPER(TRIM(H227)),10)&lt;&gt;"UNRESOLVED",ISERROR(MATCH(UPPER(TRIM(CLEAN(SUBSTITUTE(H227,CHAR(160)," ")))),Start!$H$6:$H$22,0))),"","Method/evidence basis missing; ")&amp;IF(AND(LEN(UPPER(TRIM(CLEAN(SUBSTITUTE(I227,CHAR(160)," ")))))&gt;0,LEFT(UPPER(TRIM(I227)),10)&lt;&gt;"UNRESOLVED",ISERROR(MATCH(UPPER(TRIM(CLEAN(SUBSTITUTE(I227,CHAR(160)," ")))),Start!$H$6:$H$22,0))),"","Mapping or justified exclusion missing; ")&amp;IF(AND(LEN(UPPER(TRIM(CLEAN(SUBSTITUTE(J227,CHAR(160)," ")))))&gt;0,LEFT(UPPER(TRIM(J227)),10)&lt;&gt;"UNRESOLVED",ISERROR(MATCH(UPPER(TRIM(CLEAN(SUBSTITUTE(J227,CHAR(160)," ")))),Start!$H$6:$H$22,0))),"","Conclusion/evidence missing; ")&amp;IF(AND(LEN(UPPER(TRIM(CLEAN(SUBSTITUTE(K227,CHAR(160)," ")))))&gt;0,LEFT(UPPER(TRIM(K227)),10)&lt;&gt;"UNRESOLVED",ISERROR(MATCH(UPPER(TRIM(CLEAN(SUBSTITUTE(K227,CHAR(160)," ")))),Start!$H$6:$H$22,0))),"","Reviewer/date missing; ")&amp;"")=0,"Documentation recorded; review required",IF(AND(LEN(UPPER(TRIM(CLEAN(SUBSTITUTE(C227,CHAR(160)," ")))))&gt;0,LEFT(UPPER(TRIM(C227)),10)&lt;&gt;"UNRESOLVED",ISERROR(MATCH(UPPER(TRIM(CLEAN(SUBSTITUTE(C227,CHAR(160)," ")))),Start!$H$6:$H$22,0))),"","Exact clause/version missing; ")&amp;IF(AND(LEN(UPPER(TRIM(CLEAN(SUBSTITUTE(D227,CHAR(160)," ")))))&gt;0,LEFT(UPPER(TRIM(D227)),10)&lt;&gt;"UNRESOLVED",ISERROR(MATCH(UPPER(TRIM(CLEAN(SUBSTITUTE(D227,CHAR(160)," ")))),Start!$H$6:$H$22,0))),"","Entity/system/period missing; ")&amp;IF(AND(LEN(UPPER(TRIM(CLEAN(SUBSTITUTE(F227,CHAR(160)," ")))))&gt;0,LEFT(UPPER(TRIM(F227)),10)&lt;&gt;"UNRESOLVED",ISERROR(MATCH(UPPER(TRIM(CLEAN(SUBSTITUTE(F227,CHAR(160)," ")))),Start!$H$6:$H$22,0))),"","Decision evidence/basis missing; ")&amp;IF(AND(LEN(UPPER(TRIM(CLEAN(SUBSTITUTE(G227,CHAR(160)," ")))))&gt;0,LEFT(UPPER(TRIM(G227)),10)&lt;&gt;"UNRESOLVED",ISERROR(MATCH(UPPER(TRIM(CLEAN(SUBSTITUTE(G227,CHAR(160)," ")))),Start!$H$6:$H$22,0))),"","Date/transition basis missing; ")&amp;IF(AND(LEN(UPPER(TRIM(CLEAN(SUBSTITUTE(H227,CHAR(160)," ")))))&gt;0,LEFT(UPPER(TRIM(H227)),10)&lt;&gt;"UNRESOLVED",ISERROR(MATCH(UPPER(TRIM(CLEAN(SUBSTITUTE(H227,CHAR(160)," ")))),Start!$H$6:$H$22,0))),"","Method/evidence basis missing; ")&amp;IF(AND(LEN(UPPER(TRIM(CLEAN(SUBSTITUTE(I227,CHAR(160)," ")))))&gt;0,LEFT(UPPER(TRIM(I227)),10)&lt;&gt;"UNRESOLVED",ISERROR(MATCH(UPPER(TRIM(CLEAN(SUBSTITUTE(I227,CHAR(160)," ")))),Start!$H$6:$H$22,0))),"","Mapping or justified exclusion missing; ")&amp;IF(AND(LEN(UPPER(TRIM(CLEAN(SUBSTITUTE(J227,CHAR(160)," ")))))&gt;0,LEFT(UPPER(TRIM(J227)),10)&lt;&gt;"UNRESOLVED",ISERROR(MATCH(UPPER(TRIM(CLEAN(SUBSTITUTE(J227,CHAR(160)," ")))),Start!$H$6:$H$22,0))),"","Conclusion/evidence missing; ")&amp;IF(AND(LEN(UPPER(TRIM(CLEAN(SUBSTITUTE(K227,CHAR(160)," ")))))&gt;0,LEFT(UPPER(TRIM(K227)),10)&lt;&gt;"UNRESOLVED",ISERROR(MATCH(UPPER(TRIM(CLEAN(SUBSTITUTE(K227,CHAR(160)," ")))),Start!$H$6:$H$22,0))),"","Reviewer/date missing; ")&amp;"")),"Invalid status; use a listed value")</f>
        <v>Applicability unresolved; assign an owner and next action</v>
      </c>
    </row>
    <row r="228" ht="70" customHeight="1">
      <c r="A228" s="58" t="str">
        <v>DFS-500.1(j)(3)</v>
      </c>
      <c r="B228" s="58" t="str">
        <v>DFS</v>
      </c>
      <c r="C228" s="61" t="str">
        <v>D01 | 500.1(j)(3)</v>
      </c>
      <c r="D228" s="61"/>
      <c r="E228" s="61" t="str">
        <v>Unresolved</v>
      </c>
      <c r="F228" s="61"/>
      <c r="G228" s="61" t="str">
        <v>Verify entity exemption and operative version; Q08</v>
      </c>
      <c r="H228" s="61" t="inlineStr">
        <is>
          <t xml:space="preserve">Interpretation/administration. Obtain exact required method and evidence from the controlling text. Context and definition rows explain control requirements.</t>
        </is>
      </c>
      <c r="I228" s="61" t="str">
        <v>D01</v>
      </c>
      <c r="J228" s="61"/>
      <c r="K228" s="61"/>
      <c r="L228" s="61" t="str">
        <v>Confirm entity/system coverage, obtain the current controlling instrument and map every applicable part before conclusions.</v>
      </c>
      <c r="M228" s="63" t="str">
        <f>IF(OR(EXACT(E228,"Unresolved"),EXACT(E228,"Applicable"),EXACT(E228,"Excluded with basis"),EXACT(E228,"Context only")),IF(E228="Unresolved","Applicability unresolved; assign an owner and next action",IF(LEN(IF(AND(LEN(UPPER(TRIM(CLEAN(SUBSTITUTE(C228,CHAR(160)," ")))))&gt;0,LEFT(UPPER(TRIM(C228)),10)&lt;&gt;"UNRESOLVED",ISERROR(MATCH(UPPER(TRIM(CLEAN(SUBSTITUTE(C228,CHAR(160)," ")))),Start!$H$6:$H$22,0))),"","Exact clause/version missing; ")&amp;IF(AND(LEN(UPPER(TRIM(CLEAN(SUBSTITUTE(D228,CHAR(160)," ")))))&gt;0,LEFT(UPPER(TRIM(D228)),10)&lt;&gt;"UNRESOLVED",ISERROR(MATCH(UPPER(TRIM(CLEAN(SUBSTITUTE(D228,CHAR(160)," ")))),Start!$H$6:$H$22,0))),"","Entity/system/period missing; ")&amp;IF(AND(LEN(UPPER(TRIM(CLEAN(SUBSTITUTE(F228,CHAR(160)," ")))))&gt;0,LEFT(UPPER(TRIM(F228)),10)&lt;&gt;"UNRESOLVED",ISERROR(MATCH(UPPER(TRIM(CLEAN(SUBSTITUTE(F228,CHAR(160)," ")))),Start!$H$6:$H$22,0))),"","Decision evidence/basis missing; ")&amp;IF(AND(LEN(UPPER(TRIM(CLEAN(SUBSTITUTE(G228,CHAR(160)," ")))))&gt;0,LEFT(UPPER(TRIM(G228)),10)&lt;&gt;"UNRESOLVED",ISERROR(MATCH(UPPER(TRIM(CLEAN(SUBSTITUTE(G228,CHAR(160)," ")))),Start!$H$6:$H$22,0))),"","Date/transition basis missing; ")&amp;IF(AND(LEN(UPPER(TRIM(CLEAN(SUBSTITUTE(H228,CHAR(160)," ")))))&gt;0,LEFT(UPPER(TRIM(H228)),10)&lt;&gt;"UNRESOLVED",ISERROR(MATCH(UPPER(TRIM(CLEAN(SUBSTITUTE(H228,CHAR(160)," ")))),Start!$H$6:$H$22,0))),"","Method/evidence basis missing; ")&amp;IF(AND(LEN(UPPER(TRIM(CLEAN(SUBSTITUTE(I228,CHAR(160)," ")))))&gt;0,LEFT(UPPER(TRIM(I228)),10)&lt;&gt;"UNRESOLVED",ISERROR(MATCH(UPPER(TRIM(CLEAN(SUBSTITUTE(I228,CHAR(160)," ")))),Start!$H$6:$H$22,0))),"","Mapping or justified exclusion missing; ")&amp;IF(AND(LEN(UPPER(TRIM(CLEAN(SUBSTITUTE(J228,CHAR(160)," ")))))&gt;0,LEFT(UPPER(TRIM(J228)),10)&lt;&gt;"UNRESOLVED",ISERROR(MATCH(UPPER(TRIM(CLEAN(SUBSTITUTE(J228,CHAR(160)," ")))),Start!$H$6:$H$22,0))),"","Conclusion/evidence missing; ")&amp;IF(AND(LEN(UPPER(TRIM(CLEAN(SUBSTITUTE(K228,CHAR(160)," ")))))&gt;0,LEFT(UPPER(TRIM(K228)),10)&lt;&gt;"UNRESOLVED",ISERROR(MATCH(UPPER(TRIM(CLEAN(SUBSTITUTE(K228,CHAR(160)," ")))),Start!$H$6:$H$22,0))),"","Reviewer/date missing; ")&amp;"")=0,"Documentation recorded; review required",IF(AND(LEN(UPPER(TRIM(CLEAN(SUBSTITUTE(C228,CHAR(160)," ")))))&gt;0,LEFT(UPPER(TRIM(C228)),10)&lt;&gt;"UNRESOLVED",ISERROR(MATCH(UPPER(TRIM(CLEAN(SUBSTITUTE(C228,CHAR(160)," ")))),Start!$H$6:$H$22,0))),"","Exact clause/version missing; ")&amp;IF(AND(LEN(UPPER(TRIM(CLEAN(SUBSTITUTE(D228,CHAR(160)," ")))))&gt;0,LEFT(UPPER(TRIM(D228)),10)&lt;&gt;"UNRESOLVED",ISERROR(MATCH(UPPER(TRIM(CLEAN(SUBSTITUTE(D228,CHAR(160)," ")))),Start!$H$6:$H$22,0))),"","Entity/system/period missing; ")&amp;IF(AND(LEN(UPPER(TRIM(CLEAN(SUBSTITUTE(F228,CHAR(160)," ")))))&gt;0,LEFT(UPPER(TRIM(F228)),10)&lt;&gt;"UNRESOLVED",ISERROR(MATCH(UPPER(TRIM(CLEAN(SUBSTITUTE(F228,CHAR(160)," ")))),Start!$H$6:$H$22,0))),"","Decision evidence/basis missing; ")&amp;IF(AND(LEN(UPPER(TRIM(CLEAN(SUBSTITUTE(G228,CHAR(160)," ")))))&gt;0,LEFT(UPPER(TRIM(G228)),10)&lt;&gt;"UNRESOLVED",ISERROR(MATCH(UPPER(TRIM(CLEAN(SUBSTITUTE(G228,CHAR(160)," ")))),Start!$H$6:$H$22,0))),"","Date/transition basis missing; ")&amp;IF(AND(LEN(UPPER(TRIM(CLEAN(SUBSTITUTE(H228,CHAR(160)," ")))))&gt;0,LEFT(UPPER(TRIM(H228)),10)&lt;&gt;"UNRESOLVED",ISERROR(MATCH(UPPER(TRIM(CLEAN(SUBSTITUTE(H228,CHAR(160)," ")))),Start!$H$6:$H$22,0))),"","Method/evidence basis missing; ")&amp;IF(AND(LEN(UPPER(TRIM(CLEAN(SUBSTITUTE(I228,CHAR(160)," ")))))&gt;0,LEFT(UPPER(TRIM(I228)),10)&lt;&gt;"UNRESOLVED",ISERROR(MATCH(UPPER(TRIM(CLEAN(SUBSTITUTE(I228,CHAR(160)," ")))),Start!$H$6:$H$22,0))),"","Mapping or justified exclusion missing; ")&amp;IF(AND(LEN(UPPER(TRIM(CLEAN(SUBSTITUTE(J228,CHAR(160)," ")))))&gt;0,LEFT(UPPER(TRIM(J228)),10)&lt;&gt;"UNRESOLVED",ISERROR(MATCH(UPPER(TRIM(CLEAN(SUBSTITUTE(J228,CHAR(160)," ")))),Start!$H$6:$H$22,0))),"","Conclusion/evidence missing; ")&amp;IF(AND(LEN(UPPER(TRIM(CLEAN(SUBSTITUTE(K228,CHAR(160)," ")))))&gt;0,LEFT(UPPER(TRIM(K228)),10)&lt;&gt;"UNRESOLVED",ISERROR(MATCH(UPPER(TRIM(CLEAN(SUBSTITUTE(K228,CHAR(160)," ")))),Start!$H$6:$H$22,0))),"","Reviewer/date missing; ")&amp;"")),"Invalid status; use a listed value")</f>
        <v>Applicability unresolved; assign an owner and next action</v>
      </c>
    </row>
    <row r="229" ht="70" customHeight="1">
      <c r="A229" s="56" t="str">
        <v>DFS-500.1(k)</v>
      </c>
      <c r="B229" s="56" t="str">
        <v>DFS</v>
      </c>
      <c r="C229" s="61" t="str">
        <v>D01 | 500.1(k)</v>
      </c>
      <c r="D229" s="61"/>
      <c r="E229" s="61" t="str">
        <v>Unresolved</v>
      </c>
      <c r="F229" s="61"/>
      <c r="G229" s="61" t="str">
        <v>Verify entity exemption and operative version; Q08</v>
      </c>
      <c r="H229" s="61" t="inlineStr">
        <is>
          <t xml:space="preserve">Interpretation/administration. Obtain exact required method and evidence from the controlling text. Context and definition rows explain control requirements.</t>
        </is>
      </c>
      <c r="I229" s="61" t="str">
        <v>D01</v>
      </c>
      <c r="J229" s="61"/>
      <c r="K229" s="61"/>
      <c r="L229" s="61" t="str">
        <v>Confirm entity/system coverage, obtain the current controlling instrument and map every applicable part before conclusions.</v>
      </c>
      <c r="M229" s="63" t="str">
        <f>IF(OR(EXACT(E229,"Unresolved"),EXACT(E229,"Applicable"),EXACT(E229,"Excluded with basis"),EXACT(E229,"Context only")),IF(E229="Unresolved","Applicability unresolved; assign an owner and next action",IF(LEN(IF(AND(LEN(UPPER(TRIM(CLEAN(SUBSTITUTE(C229,CHAR(160)," ")))))&gt;0,LEFT(UPPER(TRIM(C229)),10)&lt;&gt;"UNRESOLVED",ISERROR(MATCH(UPPER(TRIM(CLEAN(SUBSTITUTE(C229,CHAR(160)," ")))),Start!$H$6:$H$22,0))),"","Exact clause/version missing; ")&amp;IF(AND(LEN(UPPER(TRIM(CLEAN(SUBSTITUTE(D229,CHAR(160)," ")))))&gt;0,LEFT(UPPER(TRIM(D229)),10)&lt;&gt;"UNRESOLVED",ISERROR(MATCH(UPPER(TRIM(CLEAN(SUBSTITUTE(D229,CHAR(160)," ")))),Start!$H$6:$H$22,0))),"","Entity/system/period missing; ")&amp;IF(AND(LEN(UPPER(TRIM(CLEAN(SUBSTITUTE(F229,CHAR(160)," ")))))&gt;0,LEFT(UPPER(TRIM(F229)),10)&lt;&gt;"UNRESOLVED",ISERROR(MATCH(UPPER(TRIM(CLEAN(SUBSTITUTE(F229,CHAR(160)," ")))),Start!$H$6:$H$22,0))),"","Decision evidence/basis missing; ")&amp;IF(AND(LEN(UPPER(TRIM(CLEAN(SUBSTITUTE(G229,CHAR(160)," ")))))&gt;0,LEFT(UPPER(TRIM(G229)),10)&lt;&gt;"UNRESOLVED",ISERROR(MATCH(UPPER(TRIM(CLEAN(SUBSTITUTE(G229,CHAR(160)," ")))),Start!$H$6:$H$22,0))),"","Date/transition basis missing; ")&amp;IF(AND(LEN(UPPER(TRIM(CLEAN(SUBSTITUTE(H229,CHAR(160)," ")))))&gt;0,LEFT(UPPER(TRIM(H229)),10)&lt;&gt;"UNRESOLVED",ISERROR(MATCH(UPPER(TRIM(CLEAN(SUBSTITUTE(H229,CHAR(160)," ")))),Start!$H$6:$H$22,0))),"","Method/evidence basis missing; ")&amp;IF(AND(LEN(UPPER(TRIM(CLEAN(SUBSTITUTE(I229,CHAR(160)," ")))))&gt;0,LEFT(UPPER(TRIM(I229)),10)&lt;&gt;"UNRESOLVED",ISERROR(MATCH(UPPER(TRIM(CLEAN(SUBSTITUTE(I229,CHAR(160)," ")))),Start!$H$6:$H$22,0))),"","Mapping or justified exclusion missing; ")&amp;IF(AND(LEN(UPPER(TRIM(CLEAN(SUBSTITUTE(J229,CHAR(160)," ")))))&gt;0,LEFT(UPPER(TRIM(J229)),10)&lt;&gt;"UNRESOLVED",ISERROR(MATCH(UPPER(TRIM(CLEAN(SUBSTITUTE(J229,CHAR(160)," ")))),Start!$H$6:$H$22,0))),"","Conclusion/evidence missing; ")&amp;IF(AND(LEN(UPPER(TRIM(CLEAN(SUBSTITUTE(K229,CHAR(160)," ")))))&gt;0,LEFT(UPPER(TRIM(K229)),10)&lt;&gt;"UNRESOLVED",ISERROR(MATCH(UPPER(TRIM(CLEAN(SUBSTITUTE(K229,CHAR(160)," ")))),Start!$H$6:$H$22,0))),"","Reviewer/date missing; ")&amp;"")=0,"Documentation recorded; review required",IF(AND(LEN(UPPER(TRIM(CLEAN(SUBSTITUTE(C229,CHAR(160)," ")))))&gt;0,LEFT(UPPER(TRIM(C229)),10)&lt;&gt;"UNRESOLVED",ISERROR(MATCH(UPPER(TRIM(CLEAN(SUBSTITUTE(C229,CHAR(160)," ")))),Start!$H$6:$H$22,0))),"","Exact clause/version missing; ")&amp;IF(AND(LEN(UPPER(TRIM(CLEAN(SUBSTITUTE(D229,CHAR(160)," ")))))&gt;0,LEFT(UPPER(TRIM(D229)),10)&lt;&gt;"UNRESOLVED",ISERROR(MATCH(UPPER(TRIM(CLEAN(SUBSTITUTE(D229,CHAR(160)," ")))),Start!$H$6:$H$22,0))),"","Entity/system/period missing; ")&amp;IF(AND(LEN(UPPER(TRIM(CLEAN(SUBSTITUTE(F229,CHAR(160)," ")))))&gt;0,LEFT(UPPER(TRIM(F229)),10)&lt;&gt;"UNRESOLVED",ISERROR(MATCH(UPPER(TRIM(CLEAN(SUBSTITUTE(F229,CHAR(160)," ")))),Start!$H$6:$H$22,0))),"","Decision evidence/basis missing; ")&amp;IF(AND(LEN(UPPER(TRIM(CLEAN(SUBSTITUTE(G229,CHAR(160)," ")))))&gt;0,LEFT(UPPER(TRIM(G229)),10)&lt;&gt;"UNRESOLVED",ISERROR(MATCH(UPPER(TRIM(CLEAN(SUBSTITUTE(G229,CHAR(160)," ")))),Start!$H$6:$H$22,0))),"","Date/transition basis missing; ")&amp;IF(AND(LEN(UPPER(TRIM(CLEAN(SUBSTITUTE(H229,CHAR(160)," ")))))&gt;0,LEFT(UPPER(TRIM(H229)),10)&lt;&gt;"UNRESOLVED",ISERROR(MATCH(UPPER(TRIM(CLEAN(SUBSTITUTE(H229,CHAR(160)," ")))),Start!$H$6:$H$22,0))),"","Method/evidence basis missing; ")&amp;IF(AND(LEN(UPPER(TRIM(CLEAN(SUBSTITUTE(I229,CHAR(160)," ")))))&gt;0,LEFT(UPPER(TRIM(I229)),10)&lt;&gt;"UNRESOLVED",ISERROR(MATCH(UPPER(TRIM(CLEAN(SUBSTITUTE(I229,CHAR(160)," ")))),Start!$H$6:$H$22,0))),"","Mapping or justified exclusion missing; ")&amp;IF(AND(LEN(UPPER(TRIM(CLEAN(SUBSTITUTE(J229,CHAR(160)," ")))))&gt;0,LEFT(UPPER(TRIM(J229)),10)&lt;&gt;"UNRESOLVED",ISERROR(MATCH(UPPER(TRIM(CLEAN(SUBSTITUTE(J229,CHAR(160)," ")))),Start!$H$6:$H$22,0))),"","Conclusion/evidence missing; ")&amp;IF(AND(LEN(UPPER(TRIM(CLEAN(SUBSTITUTE(K229,CHAR(160)," ")))))&gt;0,LEFT(UPPER(TRIM(K229)),10)&lt;&gt;"UNRESOLVED",ISERROR(MATCH(UPPER(TRIM(CLEAN(SUBSTITUTE(K229,CHAR(160)," ")))),Start!$H$6:$H$22,0))),"","Reviewer/date missing; ")&amp;"")),"Invalid status; use a listed value")</f>
        <v>Applicability unresolved; assign an owner and next action</v>
      </c>
    </row>
    <row r="230" ht="70" customHeight="1">
      <c r="A230" s="58" t="str">
        <v>DFS-500.1(k)(1)</v>
      </c>
      <c r="B230" s="58" t="str">
        <v>DFS</v>
      </c>
      <c r="C230" s="61" t="str">
        <v>D01 | 500.1(k)(1)</v>
      </c>
      <c r="D230" s="61"/>
      <c r="E230" s="61" t="str">
        <v>Unresolved</v>
      </c>
      <c r="F230" s="61"/>
      <c r="G230" s="61" t="str">
        <v>Verify entity exemption and operative version; Q08</v>
      </c>
      <c r="H230" s="61" t="inlineStr">
        <is>
          <t xml:space="preserve">Interpretation/administration. Obtain exact required method and evidence from the controlling text. Context and definition rows explain control requirements.</t>
        </is>
      </c>
      <c r="I230" s="61" t="str">
        <v>D01</v>
      </c>
      <c r="J230" s="61"/>
      <c r="K230" s="61"/>
      <c r="L230" s="61" t="str">
        <v>Confirm entity/system coverage, obtain the current controlling instrument and map every applicable part before conclusions.</v>
      </c>
      <c r="M230" s="63" t="str">
        <f>IF(OR(EXACT(E230,"Unresolved"),EXACT(E230,"Applicable"),EXACT(E230,"Excluded with basis"),EXACT(E230,"Context only")),IF(E230="Unresolved","Applicability unresolved; assign an owner and next action",IF(LEN(IF(AND(LEN(UPPER(TRIM(CLEAN(SUBSTITUTE(C230,CHAR(160)," ")))))&gt;0,LEFT(UPPER(TRIM(C230)),10)&lt;&gt;"UNRESOLVED",ISERROR(MATCH(UPPER(TRIM(CLEAN(SUBSTITUTE(C230,CHAR(160)," ")))),Start!$H$6:$H$22,0))),"","Exact clause/version missing; ")&amp;IF(AND(LEN(UPPER(TRIM(CLEAN(SUBSTITUTE(D230,CHAR(160)," ")))))&gt;0,LEFT(UPPER(TRIM(D230)),10)&lt;&gt;"UNRESOLVED",ISERROR(MATCH(UPPER(TRIM(CLEAN(SUBSTITUTE(D230,CHAR(160)," ")))),Start!$H$6:$H$22,0))),"","Entity/system/period missing; ")&amp;IF(AND(LEN(UPPER(TRIM(CLEAN(SUBSTITUTE(F230,CHAR(160)," ")))))&gt;0,LEFT(UPPER(TRIM(F230)),10)&lt;&gt;"UNRESOLVED",ISERROR(MATCH(UPPER(TRIM(CLEAN(SUBSTITUTE(F230,CHAR(160)," ")))),Start!$H$6:$H$22,0))),"","Decision evidence/basis missing; ")&amp;IF(AND(LEN(UPPER(TRIM(CLEAN(SUBSTITUTE(G230,CHAR(160)," ")))))&gt;0,LEFT(UPPER(TRIM(G230)),10)&lt;&gt;"UNRESOLVED",ISERROR(MATCH(UPPER(TRIM(CLEAN(SUBSTITUTE(G230,CHAR(160)," ")))),Start!$H$6:$H$22,0))),"","Date/transition basis missing; ")&amp;IF(AND(LEN(UPPER(TRIM(CLEAN(SUBSTITUTE(H230,CHAR(160)," ")))))&gt;0,LEFT(UPPER(TRIM(H230)),10)&lt;&gt;"UNRESOLVED",ISERROR(MATCH(UPPER(TRIM(CLEAN(SUBSTITUTE(H230,CHAR(160)," ")))),Start!$H$6:$H$22,0))),"","Method/evidence basis missing; ")&amp;IF(AND(LEN(UPPER(TRIM(CLEAN(SUBSTITUTE(I230,CHAR(160)," ")))))&gt;0,LEFT(UPPER(TRIM(I230)),10)&lt;&gt;"UNRESOLVED",ISERROR(MATCH(UPPER(TRIM(CLEAN(SUBSTITUTE(I230,CHAR(160)," ")))),Start!$H$6:$H$22,0))),"","Mapping or justified exclusion missing; ")&amp;IF(AND(LEN(UPPER(TRIM(CLEAN(SUBSTITUTE(J230,CHAR(160)," ")))))&gt;0,LEFT(UPPER(TRIM(J230)),10)&lt;&gt;"UNRESOLVED",ISERROR(MATCH(UPPER(TRIM(CLEAN(SUBSTITUTE(J230,CHAR(160)," ")))),Start!$H$6:$H$22,0))),"","Conclusion/evidence missing; ")&amp;IF(AND(LEN(UPPER(TRIM(CLEAN(SUBSTITUTE(K230,CHAR(160)," ")))))&gt;0,LEFT(UPPER(TRIM(K230)),10)&lt;&gt;"UNRESOLVED",ISERROR(MATCH(UPPER(TRIM(CLEAN(SUBSTITUTE(K230,CHAR(160)," ")))),Start!$H$6:$H$22,0))),"","Reviewer/date missing; ")&amp;"")=0,"Documentation recorded; review required",IF(AND(LEN(UPPER(TRIM(CLEAN(SUBSTITUTE(C230,CHAR(160)," ")))))&gt;0,LEFT(UPPER(TRIM(C230)),10)&lt;&gt;"UNRESOLVED",ISERROR(MATCH(UPPER(TRIM(CLEAN(SUBSTITUTE(C230,CHAR(160)," ")))),Start!$H$6:$H$22,0))),"","Exact clause/version missing; ")&amp;IF(AND(LEN(UPPER(TRIM(CLEAN(SUBSTITUTE(D230,CHAR(160)," ")))))&gt;0,LEFT(UPPER(TRIM(D230)),10)&lt;&gt;"UNRESOLVED",ISERROR(MATCH(UPPER(TRIM(CLEAN(SUBSTITUTE(D230,CHAR(160)," ")))),Start!$H$6:$H$22,0))),"","Entity/system/period missing; ")&amp;IF(AND(LEN(UPPER(TRIM(CLEAN(SUBSTITUTE(F230,CHAR(160)," ")))))&gt;0,LEFT(UPPER(TRIM(F230)),10)&lt;&gt;"UNRESOLVED",ISERROR(MATCH(UPPER(TRIM(CLEAN(SUBSTITUTE(F230,CHAR(160)," ")))),Start!$H$6:$H$22,0))),"","Decision evidence/basis missing; ")&amp;IF(AND(LEN(UPPER(TRIM(CLEAN(SUBSTITUTE(G230,CHAR(160)," ")))))&gt;0,LEFT(UPPER(TRIM(G230)),10)&lt;&gt;"UNRESOLVED",ISERROR(MATCH(UPPER(TRIM(CLEAN(SUBSTITUTE(G230,CHAR(160)," ")))),Start!$H$6:$H$22,0))),"","Date/transition basis missing; ")&amp;IF(AND(LEN(UPPER(TRIM(CLEAN(SUBSTITUTE(H230,CHAR(160)," ")))))&gt;0,LEFT(UPPER(TRIM(H230)),10)&lt;&gt;"UNRESOLVED",ISERROR(MATCH(UPPER(TRIM(CLEAN(SUBSTITUTE(H230,CHAR(160)," ")))),Start!$H$6:$H$22,0))),"","Method/evidence basis missing; ")&amp;IF(AND(LEN(UPPER(TRIM(CLEAN(SUBSTITUTE(I230,CHAR(160)," ")))))&gt;0,LEFT(UPPER(TRIM(I230)),10)&lt;&gt;"UNRESOLVED",ISERROR(MATCH(UPPER(TRIM(CLEAN(SUBSTITUTE(I230,CHAR(160)," ")))),Start!$H$6:$H$22,0))),"","Mapping or justified exclusion missing; ")&amp;IF(AND(LEN(UPPER(TRIM(CLEAN(SUBSTITUTE(J230,CHAR(160)," ")))))&gt;0,LEFT(UPPER(TRIM(J230)),10)&lt;&gt;"UNRESOLVED",ISERROR(MATCH(UPPER(TRIM(CLEAN(SUBSTITUTE(J230,CHAR(160)," ")))),Start!$H$6:$H$22,0))),"","Conclusion/evidence missing; ")&amp;IF(AND(LEN(UPPER(TRIM(CLEAN(SUBSTITUTE(K230,CHAR(160)," ")))))&gt;0,LEFT(UPPER(TRIM(K230)),10)&lt;&gt;"UNRESOLVED",ISERROR(MATCH(UPPER(TRIM(CLEAN(SUBSTITUTE(K230,CHAR(160)," ")))),Start!$H$6:$H$22,0))),"","Reviewer/date missing; ")&amp;"")),"Invalid status; use a listed value")</f>
        <v>Applicability unresolved; assign an owner and next action</v>
      </c>
    </row>
    <row r="231" ht="70" customHeight="1">
      <c r="A231" s="56" t="str">
        <v>DFS-500.1(k)(2)</v>
      </c>
      <c r="B231" s="56" t="str">
        <v>DFS</v>
      </c>
      <c r="C231" s="61" t="str">
        <v>D01 | 500.1(k)(2)</v>
      </c>
      <c r="D231" s="61"/>
      <c r="E231" s="61" t="str">
        <v>Unresolved</v>
      </c>
      <c r="F231" s="61"/>
      <c r="G231" s="61" t="str">
        <v>Verify entity exemption and operative version; Q08</v>
      </c>
      <c r="H231" s="61" t="inlineStr">
        <is>
          <t xml:space="preserve">Interpretation/administration. Obtain exact required method and evidence from the controlling text. Context and definition rows explain control requirements.</t>
        </is>
      </c>
      <c r="I231" s="61" t="str">
        <v>D01</v>
      </c>
      <c r="J231" s="61"/>
      <c r="K231" s="61"/>
      <c r="L231" s="61" t="str">
        <v>Confirm entity/system coverage, obtain the current controlling instrument and map every applicable part before conclusions.</v>
      </c>
      <c r="M231" s="63" t="str">
        <f>IF(OR(EXACT(E231,"Unresolved"),EXACT(E231,"Applicable"),EXACT(E231,"Excluded with basis"),EXACT(E231,"Context only")),IF(E231="Unresolved","Applicability unresolved; assign an owner and next action",IF(LEN(IF(AND(LEN(UPPER(TRIM(CLEAN(SUBSTITUTE(C231,CHAR(160)," ")))))&gt;0,LEFT(UPPER(TRIM(C231)),10)&lt;&gt;"UNRESOLVED",ISERROR(MATCH(UPPER(TRIM(CLEAN(SUBSTITUTE(C231,CHAR(160)," ")))),Start!$H$6:$H$22,0))),"","Exact clause/version missing; ")&amp;IF(AND(LEN(UPPER(TRIM(CLEAN(SUBSTITUTE(D231,CHAR(160)," ")))))&gt;0,LEFT(UPPER(TRIM(D231)),10)&lt;&gt;"UNRESOLVED",ISERROR(MATCH(UPPER(TRIM(CLEAN(SUBSTITUTE(D231,CHAR(160)," ")))),Start!$H$6:$H$22,0))),"","Entity/system/period missing; ")&amp;IF(AND(LEN(UPPER(TRIM(CLEAN(SUBSTITUTE(F231,CHAR(160)," ")))))&gt;0,LEFT(UPPER(TRIM(F231)),10)&lt;&gt;"UNRESOLVED",ISERROR(MATCH(UPPER(TRIM(CLEAN(SUBSTITUTE(F231,CHAR(160)," ")))),Start!$H$6:$H$22,0))),"","Decision evidence/basis missing; ")&amp;IF(AND(LEN(UPPER(TRIM(CLEAN(SUBSTITUTE(G231,CHAR(160)," ")))))&gt;0,LEFT(UPPER(TRIM(G231)),10)&lt;&gt;"UNRESOLVED",ISERROR(MATCH(UPPER(TRIM(CLEAN(SUBSTITUTE(G231,CHAR(160)," ")))),Start!$H$6:$H$22,0))),"","Date/transition basis missing; ")&amp;IF(AND(LEN(UPPER(TRIM(CLEAN(SUBSTITUTE(H231,CHAR(160)," ")))))&gt;0,LEFT(UPPER(TRIM(H231)),10)&lt;&gt;"UNRESOLVED",ISERROR(MATCH(UPPER(TRIM(CLEAN(SUBSTITUTE(H231,CHAR(160)," ")))),Start!$H$6:$H$22,0))),"","Method/evidence basis missing; ")&amp;IF(AND(LEN(UPPER(TRIM(CLEAN(SUBSTITUTE(I231,CHAR(160)," ")))))&gt;0,LEFT(UPPER(TRIM(I231)),10)&lt;&gt;"UNRESOLVED",ISERROR(MATCH(UPPER(TRIM(CLEAN(SUBSTITUTE(I231,CHAR(160)," ")))),Start!$H$6:$H$22,0))),"","Mapping or justified exclusion missing; ")&amp;IF(AND(LEN(UPPER(TRIM(CLEAN(SUBSTITUTE(J231,CHAR(160)," ")))))&gt;0,LEFT(UPPER(TRIM(J231)),10)&lt;&gt;"UNRESOLVED",ISERROR(MATCH(UPPER(TRIM(CLEAN(SUBSTITUTE(J231,CHAR(160)," ")))),Start!$H$6:$H$22,0))),"","Conclusion/evidence missing; ")&amp;IF(AND(LEN(UPPER(TRIM(CLEAN(SUBSTITUTE(K231,CHAR(160)," ")))))&gt;0,LEFT(UPPER(TRIM(K231)),10)&lt;&gt;"UNRESOLVED",ISERROR(MATCH(UPPER(TRIM(CLEAN(SUBSTITUTE(K231,CHAR(160)," ")))),Start!$H$6:$H$22,0))),"","Reviewer/date missing; ")&amp;"")=0,"Documentation recorded; review required",IF(AND(LEN(UPPER(TRIM(CLEAN(SUBSTITUTE(C231,CHAR(160)," ")))))&gt;0,LEFT(UPPER(TRIM(C231)),10)&lt;&gt;"UNRESOLVED",ISERROR(MATCH(UPPER(TRIM(CLEAN(SUBSTITUTE(C231,CHAR(160)," ")))),Start!$H$6:$H$22,0))),"","Exact clause/version missing; ")&amp;IF(AND(LEN(UPPER(TRIM(CLEAN(SUBSTITUTE(D231,CHAR(160)," ")))))&gt;0,LEFT(UPPER(TRIM(D231)),10)&lt;&gt;"UNRESOLVED",ISERROR(MATCH(UPPER(TRIM(CLEAN(SUBSTITUTE(D231,CHAR(160)," ")))),Start!$H$6:$H$22,0))),"","Entity/system/period missing; ")&amp;IF(AND(LEN(UPPER(TRIM(CLEAN(SUBSTITUTE(F231,CHAR(160)," ")))))&gt;0,LEFT(UPPER(TRIM(F231)),10)&lt;&gt;"UNRESOLVED",ISERROR(MATCH(UPPER(TRIM(CLEAN(SUBSTITUTE(F231,CHAR(160)," ")))),Start!$H$6:$H$22,0))),"","Decision evidence/basis missing; ")&amp;IF(AND(LEN(UPPER(TRIM(CLEAN(SUBSTITUTE(G231,CHAR(160)," ")))))&gt;0,LEFT(UPPER(TRIM(G231)),10)&lt;&gt;"UNRESOLVED",ISERROR(MATCH(UPPER(TRIM(CLEAN(SUBSTITUTE(G231,CHAR(160)," ")))),Start!$H$6:$H$22,0))),"","Date/transition basis missing; ")&amp;IF(AND(LEN(UPPER(TRIM(CLEAN(SUBSTITUTE(H231,CHAR(160)," ")))))&gt;0,LEFT(UPPER(TRIM(H231)),10)&lt;&gt;"UNRESOLVED",ISERROR(MATCH(UPPER(TRIM(CLEAN(SUBSTITUTE(H231,CHAR(160)," ")))),Start!$H$6:$H$22,0))),"","Method/evidence basis missing; ")&amp;IF(AND(LEN(UPPER(TRIM(CLEAN(SUBSTITUTE(I231,CHAR(160)," ")))))&gt;0,LEFT(UPPER(TRIM(I231)),10)&lt;&gt;"UNRESOLVED",ISERROR(MATCH(UPPER(TRIM(CLEAN(SUBSTITUTE(I231,CHAR(160)," ")))),Start!$H$6:$H$22,0))),"","Mapping or justified exclusion missing; ")&amp;IF(AND(LEN(UPPER(TRIM(CLEAN(SUBSTITUTE(J231,CHAR(160)," ")))))&gt;0,LEFT(UPPER(TRIM(J231)),10)&lt;&gt;"UNRESOLVED",ISERROR(MATCH(UPPER(TRIM(CLEAN(SUBSTITUTE(J231,CHAR(160)," ")))),Start!$H$6:$H$22,0))),"","Conclusion/evidence missing; ")&amp;IF(AND(LEN(UPPER(TRIM(CLEAN(SUBSTITUTE(K231,CHAR(160)," ")))))&gt;0,LEFT(UPPER(TRIM(K231)),10)&lt;&gt;"UNRESOLVED",ISERROR(MATCH(UPPER(TRIM(CLEAN(SUBSTITUTE(K231,CHAR(160)," ")))),Start!$H$6:$H$22,0))),"","Reviewer/date missing; ")&amp;"")),"Invalid status; use a listed value")</f>
        <v>Applicability unresolved; assign an owner and next action</v>
      </c>
    </row>
    <row r="232" ht="70" customHeight="1">
      <c r="A232" s="58" t="str">
        <v>DFS-500.1(k)(2)(i)</v>
      </c>
      <c r="B232" s="58" t="str">
        <v>DFS</v>
      </c>
      <c r="C232" s="61" t="str">
        <v>D01 | 500.1(k)(2)(i)</v>
      </c>
      <c r="D232" s="61"/>
      <c r="E232" s="61" t="str">
        <v>Unresolved</v>
      </c>
      <c r="F232" s="61"/>
      <c r="G232" s="61" t="str">
        <v>Verify entity exemption and operative version; Q08</v>
      </c>
      <c r="H232" s="61" t="inlineStr">
        <is>
          <t xml:space="preserve">Interpretation/administration. Obtain exact required method and evidence from the controlling text. Context and definition rows explain control requirements.</t>
        </is>
      </c>
      <c r="I232" s="61" t="str">
        <v>D01</v>
      </c>
      <c r="J232" s="61"/>
      <c r="K232" s="61"/>
      <c r="L232" s="61" t="str">
        <v>Confirm entity/system coverage, obtain the current controlling instrument and map every applicable part before conclusions.</v>
      </c>
      <c r="M232" s="63" t="str">
        <f>IF(OR(EXACT(E232,"Unresolved"),EXACT(E232,"Applicable"),EXACT(E232,"Excluded with basis"),EXACT(E232,"Context only")),IF(E232="Unresolved","Applicability unresolved; assign an owner and next action",IF(LEN(IF(AND(LEN(UPPER(TRIM(CLEAN(SUBSTITUTE(C232,CHAR(160)," ")))))&gt;0,LEFT(UPPER(TRIM(C232)),10)&lt;&gt;"UNRESOLVED",ISERROR(MATCH(UPPER(TRIM(CLEAN(SUBSTITUTE(C232,CHAR(160)," ")))),Start!$H$6:$H$22,0))),"","Exact clause/version missing; ")&amp;IF(AND(LEN(UPPER(TRIM(CLEAN(SUBSTITUTE(D232,CHAR(160)," ")))))&gt;0,LEFT(UPPER(TRIM(D232)),10)&lt;&gt;"UNRESOLVED",ISERROR(MATCH(UPPER(TRIM(CLEAN(SUBSTITUTE(D232,CHAR(160)," ")))),Start!$H$6:$H$22,0))),"","Entity/system/period missing; ")&amp;IF(AND(LEN(UPPER(TRIM(CLEAN(SUBSTITUTE(F232,CHAR(160)," ")))))&gt;0,LEFT(UPPER(TRIM(F232)),10)&lt;&gt;"UNRESOLVED",ISERROR(MATCH(UPPER(TRIM(CLEAN(SUBSTITUTE(F232,CHAR(160)," ")))),Start!$H$6:$H$22,0))),"","Decision evidence/basis missing; ")&amp;IF(AND(LEN(UPPER(TRIM(CLEAN(SUBSTITUTE(G232,CHAR(160)," ")))))&gt;0,LEFT(UPPER(TRIM(G232)),10)&lt;&gt;"UNRESOLVED",ISERROR(MATCH(UPPER(TRIM(CLEAN(SUBSTITUTE(G232,CHAR(160)," ")))),Start!$H$6:$H$22,0))),"","Date/transition basis missing; ")&amp;IF(AND(LEN(UPPER(TRIM(CLEAN(SUBSTITUTE(H232,CHAR(160)," ")))))&gt;0,LEFT(UPPER(TRIM(H232)),10)&lt;&gt;"UNRESOLVED",ISERROR(MATCH(UPPER(TRIM(CLEAN(SUBSTITUTE(H232,CHAR(160)," ")))),Start!$H$6:$H$22,0))),"","Method/evidence basis missing; ")&amp;IF(AND(LEN(UPPER(TRIM(CLEAN(SUBSTITUTE(I232,CHAR(160)," ")))))&gt;0,LEFT(UPPER(TRIM(I232)),10)&lt;&gt;"UNRESOLVED",ISERROR(MATCH(UPPER(TRIM(CLEAN(SUBSTITUTE(I232,CHAR(160)," ")))),Start!$H$6:$H$22,0))),"","Mapping or justified exclusion missing; ")&amp;IF(AND(LEN(UPPER(TRIM(CLEAN(SUBSTITUTE(J232,CHAR(160)," ")))))&gt;0,LEFT(UPPER(TRIM(J232)),10)&lt;&gt;"UNRESOLVED",ISERROR(MATCH(UPPER(TRIM(CLEAN(SUBSTITUTE(J232,CHAR(160)," ")))),Start!$H$6:$H$22,0))),"","Conclusion/evidence missing; ")&amp;IF(AND(LEN(UPPER(TRIM(CLEAN(SUBSTITUTE(K232,CHAR(160)," ")))))&gt;0,LEFT(UPPER(TRIM(K232)),10)&lt;&gt;"UNRESOLVED",ISERROR(MATCH(UPPER(TRIM(CLEAN(SUBSTITUTE(K232,CHAR(160)," ")))),Start!$H$6:$H$22,0))),"","Reviewer/date missing; ")&amp;"")=0,"Documentation recorded; review required",IF(AND(LEN(UPPER(TRIM(CLEAN(SUBSTITUTE(C232,CHAR(160)," ")))))&gt;0,LEFT(UPPER(TRIM(C232)),10)&lt;&gt;"UNRESOLVED",ISERROR(MATCH(UPPER(TRIM(CLEAN(SUBSTITUTE(C232,CHAR(160)," ")))),Start!$H$6:$H$22,0))),"","Exact clause/version missing; ")&amp;IF(AND(LEN(UPPER(TRIM(CLEAN(SUBSTITUTE(D232,CHAR(160)," ")))))&gt;0,LEFT(UPPER(TRIM(D232)),10)&lt;&gt;"UNRESOLVED",ISERROR(MATCH(UPPER(TRIM(CLEAN(SUBSTITUTE(D232,CHAR(160)," ")))),Start!$H$6:$H$22,0))),"","Entity/system/period missing; ")&amp;IF(AND(LEN(UPPER(TRIM(CLEAN(SUBSTITUTE(F232,CHAR(160)," ")))))&gt;0,LEFT(UPPER(TRIM(F232)),10)&lt;&gt;"UNRESOLVED",ISERROR(MATCH(UPPER(TRIM(CLEAN(SUBSTITUTE(F232,CHAR(160)," ")))),Start!$H$6:$H$22,0))),"","Decision evidence/basis missing; ")&amp;IF(AND(LEN(UPPER(TRIM(CLEAN(SUBSTITUTE(G232,CHAR(160)," ")))))&gt;0,LEFT(UPPER(TRIM(G232)),10)&lt;&gt;"UNRESOLVED",ISERROR(MATCH(UPPER(TRIM(CLEAN(SUBSTITUTE(G232,CHAR(160)," ")))),Start!$H$6:$H$22,0))),"","Date/transition basis missing; ")&amp;IF(AND(LEN(UPPER(TRIM(CLEAN(SUBSTITUTE(H232,CHAR(160)," ")))))&gt;0,LEFT(UPPER(TRIM(H232)),10)&lt;&gt;"UNRESOLVED",ISERROR(MATCH(UPPER(TRIM(CLEAN(SUBSTITUTE(H232,CHAR(160)," ")))),Start!$H$6:$H$22,0))),"","Method/evidence basis missing; ")&amp;IF(AND(LEN(UPPER(TRIM(CLEAN(SUBSTITUTE(I232,CHAR(160)," ")))))&gt;0,LEFT(UPPER(TRIM(I232)),10)&lt;&gt;"UNRESOLVED",ISERROR(MATCH(UPPER(TRIM(CLEAN(SUBSTITUTE(I232,CHAR(160)," ")))),Start!$H$6:$H$22,0))),"","Mapping or justified exclusion missing; ")&amp;IF(AND(LEN(UPPER(TRIM(CLEAN(SUBSTITUTE(J232,CHAR(160)," ")))))&gt;0,LEFT(UPPER(TRIM(J232)),10)&lt;&gt;"UNRESOLVED",ISERROR(MATCH(UPPER(TRIM(CLEAN(SUBSTITUTE(J232,CHAR(160)," ")))),Start!$H$6:$H$22,0))),"","Conclusion/evidence missing; ")&amp;IF(AND(LEN(UPPER(TRIM(CLEAN(SUBSTITUTE(K232,CHAR(160)," ")))))&gt;0,LEFT(UPPER(TRIM(K232)),10)&lt;&gt;"UNRESOLVED",ISERROR(MATCH(UPPER(TRIM(CLEAN(SUBSTITUTE(K232,CHAR(160)," ")))),Start!$H$6:$H$22,0))),"","Reviewer/date missing; ")&amp;"")),"Invalid status; use a listed value")</f>
        <v>Applicability unresolved; assign an owner and next action</v>
      </c>
    </row>
    <row r="233" ht="70" customHeight="1">
      <c r="A233" s="56" t="str">
        <v>DFS-500.1(k)(2)(ii)</v>
      </c>
      <c r="B233" s="56" t="str">
        <v>DFS</v>
      </c>
      <c r="C233" s="61" t="str">
        <v>D01 | 500.1(k)(2)(ii)</v>
      </c>
      <c r="D233" s="61"/>
      <c r="E233" s="61" t="str">
        <v>Unresolved</v>
      </c>
      <c r="F233" s="61"/>
      <c r="G233" s="61" t="str">
        <v>Verify entity exemption and operative version; Q08</v>
      </c>
      <c r="H233" s="61" t="inlineStr">
        <is>
          <t xml:space="preserve">Interpretation/administration. Obtain exact required method and evidence from the controlling text. Context and definition rows explain control requirements.</t>
        </is>
      </c>
      <c r="I233" s="61" t="str">
        <v>D01</v>
      </c>
      <c r="J233" s="61"/>
      <c r="K233" s="61"/>
      <c r="L233" s="61" t="str">
        <v>Confirm entity/system coverage, obtain the current controlling instrument and map every applicable part before conclusions.</v>
      </c>
      <c r="M233" s="63" t="str">
        <f>IF(OR(EXACT(E233,"Unresolved"),EXACT(E233,"Applicable"),EXACT(E233,"Excluded with basis"),EXACT(E233,"Context only")),IF(E233="Unresolved","Applicability unresolved; assign an owner and next action",IF(LEN(IF(AND(LEN(UPPER(TRIM(CLEAN(SUBSTITUTE(C233,CHAR(160)," ")))))&gt;0,LEFT(UPPER(TRIM(C233)),10)&lt;&gt;"UNRESOLVED",ISERROR(MATCH(UPPER(TRIM(CLEAN(SUBSTITUTE(C233,CHAR(160)," ")))),Start!$H$6:$H$22,0))),"","Exact clause/version missing; ")&amp;IF(AND(LEN(UPPER(TRIM(CLEAN(SUBSTITUTE(D233,CHAR(160)," ")))))&gt;0,LEFT(UPPER(TRIM(D233)),10)&lt;&gt;"UNRESOLVED",ISERROR(MATCH(UPPER(TRIM(CLEAN(SUBSTITUTE(D233,CHAR(160)," ")))),Start!$H$6:$H$22,0))),"","Entity/system/period missing; ")&amp;IF(AND(LEN(UPPER(TRIM(CLEAN(SUBSTITUTE(F233,CHAR(160)," ")))))&gt;0,LEFT(UPPER(TRIM(F233)),10)&lt;&gt;"UNRESOLVED",ISERROR(MATCH(UPPER(TRIM(CLEAN(SUBSTITUTE(F233,CHAR(160)," ")))),Start!$H$6:$H$22,0))),"","Decision evidence/basis missing; ")&amp;IF(AND(LEN(UPPER(TRIM(CLEAN(SUBSTITUTE(G233,CHAR(160)," ")))))&gt;0,LEFT(UPPER(TRIM(G233)),10)&lt;&gt;"UNRESOLVED",ISERROR(MATCH(UPPER(TRIM(CLEAN(SUBSTITUTE(G233,CHAR(160)," ")))),Start!$H$6:$H$22,0))),"","Date/transition basis missing; ")&amp;IF(AND(LEN(UPPER(TRIM(CLEAN(SUBSTITUTE(H233,CHAR(160)," ")))))&gt;0,LEFT(UPPER(TRIM(H233)),10)&lt;&gt;"UNRESOLVED",ISERROR(MATCH(UPPER(TRIM(CLEAN(SUBSTITUTE(H233,CHAR(160)," ")))),Start!$H$6:$H$22,0))),"","Method/evidence basis missing; ")&amp;IF(AND(LEN(UPPER(TRIM(CLEAN(SUBSTITUTE(I233,CHAR(160)," ")))))&gt;0,LEFT(UPPER(TRIM(I233)),10)&lt;&gt;"UNRESOLVED",ISERROR(MATCH(UPPER(TRIM(CLEAN(SUBSTITUTE(I233,CHAR(160)," ")))),Start!$H$6:$H$22,0))),"","Mapping or justified exclusion missing; ")&amp;IF(AND(LEN(UPPER(TRIM(CLEAN(SUBSTITUTE(J233,CHAR(160)," ")))))&gt;0,LEFT(UPPER(TRIM(J233)),10)&lt;&gt;"UNRESOLVED",ISERROR(MATCH(UPPER(TRIM(CLEAN(SUBSTITUTE(J233,CHAR(160)," ")))),Start!$H$6:$H$22,0))),"","Conclusion/evidence missing; ")&amp;IF(AND(LEN(UPPER(TRIM(CLEAN(SUBSTITUTE(K233,CHAR(160)," ")))))&gt;0,LEFT(UPPER(TRIM(K233)),10)&lt;&gt;"UNRESOLVED",ISERROR(MATCH(UPPER(TRIM(CLEAN(SUBSTITUTE(K233,CHAR(160)," ")))),Start!$H$6:$H$22,0))),"","Reviewer/date missing; ")&amp;"")=0,"Documentation recorded; review required",IF(AND(LEN(UPPER(TRIM(CLEAN(SUBSTITUTE(C233,CHAR(160)," ")))))&gt;0,LEFT(UPPER(TRIM(C233)),10)&lt;&gt;"UNRESOLVED",ISERROR(MATCH(UPPER(TRIM(CLEAN(SUBSTITUTE(C233,CHAR(160)," ")))),Start!$H$6:$H$22,0))),"","Exact clause/version missing; ")&amp;IF(AND(LEN(UPPER(TRIM(CLEAN(SUBSTITUTE(D233,CHAR(160)," ")))))&gt;0,LEFT(UPPER(TRIM(D233)),10)&lt;&gt;"UNRESOLVED",ISERROR(MATCH(UPPER(TRIM(CLEAN(SUBSTITUTE(D233,CHAR(160)," ")))),Start!$H$6:$H$22,0))),"","Entity/system/period missing; ")&amp;IF(AND(LEN(UPPER(TRIM(CLEAN(SUBSTITUTE(F233,CHAR(160)," ")))))&gt;0,LEFT(UPPER(TRIM(F233)),10)&lt;&gt;"UNRESOLVED",ISERROR(MATCH(UPPER(TRIM(CLEAN(SUBSTITUTE(F233,CHAR(160)," ")))),Start!$H$6:$H$22,0))),"","Decision evidence/basis missing; ")&amp;IF(AND(LEN(UPPER(TRIM(CLEAN(SUBSTITUTE(G233,CHAR(160)," ")))))&gt;0,LEFT(UPPER(TRIM(G233)),10)&lt;&gt;"UNRESOLVED",ISERROR(MATCH(UPPER(TRIM(CLEAN(SUBSTITUTE(G233,CHAR(160)," ")))),Start!$H$6:$H$22,0))),"","Date/transition basis missing; ")&amp;IF(AND(LEN(UPPER(TRIM(CLEAN(SUBSTITUTE(H233,CHAR(160)," ")))))&gt;0,LEFT(UPPER(TRIM(H233)),10)&lt;&gt;"UNRESOLVED",ISERROR(MATCH(UPPER(TRIM(CLEAN(SUBSTITUTE(H233,CHAR(160)," ")))),Start!$H$6:$H$22,0))),"","Method/evidence basis missing; ")&amp;IF(AND(LEN(UPPER(TRIM(CLEAN(SUBSTITUTE(I233,CHAR(160)," ")))))&gt;0,LEFT(UPPER(TRIM(I233)),10)&lt;&gt;"UNRESOLVED",ISERROR(MATCH(UPPER(TRIM(CLEAN(SUBSTITUTE(I233,CHAR(160)," ")))),Start!$H$6:$H$22,0))),"","Mapping or justified exclusion missing; ")&amp;IF(AND(LEN(UPPER(TRIM(CLEAN(SUBSTITUTE(J233,CHAR(160)," ")))))&gt;0,LEFT(UPPER(TRIM(J233)),10)&lt;&gt;"UNRESOLVED",ISERROR(MATCH(UPPER(TRIM(CLEAN(SUBSTITUTE(J233,CHAR(160)," ")))),Start!$H$6:$H$22,0))),"","Conclusion/evidence missing; ")&amp;IF(AND(LEN(UPPER(TRIM(CLEAN(SUBSTITUTE(K233,CHAR(160)," ")))))&gt;0,LEFT(UPPER(TRIM(K233)),10)&lt;&gt;"UNRESOLVED",ISERROR(MATCH(UPPER(TRIM(CLEAN(SUBSTITUTE(K233,CHAR(160)," ")))),Start!$H$6:$H$22,0))),"","Reviewer/date missing; ")&amp;"")),"Invalid status; use a listed value")</f>
        <v>Applicability unresolved; assign an owner and next action</v>
      </c>
    </row>
    <row r="234" ht="70" customHeight="1">
      <c r="A234" s="58" t="str">
        <v>DFS-500.1(k)(2)(iii)</v>
      </c>
      <c r="B234" s="58" t="str">
        <v>DFS</v>
      </c>
      <c r="C234" s="61" t="str">
        <v>D01 | 500.1(k)(2)(iii)</v>
      </c>
      <c r="D234" s="61"/>
      <c r="E234" s="61" t="str">
        <v>Unresolved</v>
      </c>
      <c r="F234" s="61"/>
      <c r="G234" s="61" t="str">
        <v>Verify entity exemption and operative version; Q08</v>
      </c>
      <c r="H234" s="61" t="inlineStr">
        <is>
          <t xml:space="preserve">Interpretation/administration. Obtain exact required method and evidence from the controlling text. Context and definition rows explain control requirements.</t>
        </is>
      </c>
      <c r="I234" s="61" t="str">
        <v>D01</v>
      </c>
      <c r="J234" s="61"/>
      <c r="K234" s="61"/>
      <c r="L234" s="61" t="str">
        <v>Confirm entity/system coverage, obtain the current controlling instrument and map every applicable part before conclusions.</v>
      </c>
      <c r="M234" s="63" t="str">
        <f>IF(OR(EXACT(E234,"Unresolved"),EXACT(E234,"Applicable"),EXACT(E234,"Excluded with basis"),EXACT(E234,"Context only")),IF(E234="Unresolved","Applicability unresolved; assign an owner and next action",IF(LEN(IF(AND(LEN(UPPER(TRIM(CLEAN(SUBSTITUTE(C234,CHAR(160)," ")))))&gt;0,LEFT(UPPER(TRIM(C234)),10)&lt;&gt;"UNRESOLVED",ISERROR(MATCH(UPPER(TRIM(CLEAN(SUBSTITUTE(C234,CHAR(160)," ")))),Start!$H$6:$H$22,0))),"","Exact clause/version missing; ")&amp;IF(AND(LEN(UPPER(TRIM(CLEAN(SUBSTITUTE(D234,CHAR(160)," ")))))&gt;0,LEFT(UPPER(TRIM(D234)),10)&lt;&gt;"UNRESOLVED",ISERROR(MATCH(UPPER(TRIM(CLEAN(SUBSTITUTE(D234,CHAR(160)," ")))),Start!$H$6:$H$22,0))),"","Entity/system/period missing; ")&amp;IF(AND(LEN(UPPER(TRIM(CLEAN(SUBSTITUTE(F234,CHAR(160)," ")))))&gt;0,LEFT(UPPER(TRIM(F234)),10)&lt;&gt;"UNRESOLVED",ISERROR(MATCH(UPPER(TRIM(CLEAN(SUBSTITUTE(F234,CHAR(160)," ")))),Start!$H$6:$H$22,0))),"","Decision evidence/basis missing; ")&amp;IF(AND(LEN(UPPER(TRIM(CLEAN(SUBSTITUTE(G234,CHAR(160)," ")))))&gt;0,LEFT(UPPER(TRIM(G234)),10)&lt;&gt;"UNRESOLVED",ISERROR(MATCH(UPPER(TRIM(CLEAN(SUBSTITUTE(G234,CHAR(160)," ")))),Start!$H$6:$H$22,0))),"","Date/transition basis missing; ")&amp;IF(AND(LEN(UPPER(TRIM(CLEAN(SUBSTITUTE(H234,CHAR(160)," ")))))&gt;0,LEFT(UPPER(TRIM(H234)),10)&lt;&gt;"UNRESOLVED",ISERROR(MATCH(UPPER(TRIM(CLEAN(SUBSTITUTE(H234,CHAR(160)," ")))),Start!$H$6:$H$22,0))),"","Method/evidence basis missing; ")&amp;IF(AND(LEN(UPPER(TRIM(CLEAN(SUBSTITUTE(I234,CHAR(160)," ")))))&gt;0,LEFT(UPPER(TRIM(I234)),10)&lt;&gt;"UNRESOLVED",ISERROR(MATCH(UPPER(TRIM(CLEAN(SUBSTITUTE(I234,CHAR(160)," ")))),Start!$H$6:$H$22,0))),"","Mapping or justified exclusion missing; ")&amp;IF(AND(LEN(UPPER(TRIM(CLEAN(SUBSTITUTE(J234,CHAR(160)," ")))))&gt;0,LEFT(UPPER(TRIM(J234)),10)&lt;&gt;"UNRESOLVED",ISERROR(MATCH(UPPER(TRIM(CLEAN(SUBSTITUTE(J234,CHAR(160)," ")))),Start!$H$6:$H$22,0))),"","Conclusion/evidence missing; ")&amp;IF(AND(LEN(UPPER(TRIM(CLEAN(SUBSTITUTE(K234,CHAR(160)," ")))))&gt;0,LEFT(UPPER(TRIM(K234)),10)&lt;&gt;"UNRESOLVED",ISERROR(MATCH(UPPER(TRIM(CLEAN(SUBSTITUTE(K234,CHAR(160)," ")))),Start!$H$6:$H$22,0))),"","Reviewer/date missing; ")&amp;"")=0,"Documentation recorded; review required",IF(AND(LEN(UPPER(TRIM(CLEAN(SUBSTITUTE(C234,CHAR(160)," ")))))&gt;0,LEFT(UPPER(TRIM(C234)),10)&lt;&gt;"UNRESOLVED",ISERROR(MATCH(UPPER(TRIM(CLEAN(SUBSTITUTE(C234,CHAR(160)," ")))),Start!$H$6:$H$22,0))),"","Exact clause/version missing; ")&amp;IF(AND(LEN(UPPER(TRIM(CLEAN(SUBSTITUTE(D234,CHAR(160)," ")))))&gt;0,LEFT(UPPER(TRIM(D234)),10)&lt;&gt;"UNRESOLVED",ISERROR(MATCH(UPPER(TRIM(CLEAN(SUBSTITUTE(D234,CHAR(160)," ")))),Start!$H$6:$H$22,0))),"","Entity/system/period missing; ")&amp;IF(AND(LEN(UPPER(TRIM(CLEAN(SUBSTITUTE(F234,CHAR(160)," ")))))&gt;0,LEFT(UPPER(TRIM(F234)),10)&lt;&gt;"UNRESOLVED",ISERROR(MATCH(UPPER(TRIM(CLEAN(SUBSTITUTE(F234,CHAR(160)," ")))),Start!$H$6:$H$22,0))),"","Decision evidence/basis missing; ")&amp;IF(AND(LEN(UPPER(TRIM(CLEAN(SUBSTITUTE(G234,CHAR(160)," ")))))&gt;0,LEFT(UPPER(TRIM(G234)),10)&lt;&gt;"UNRESOLVED",ISERROR(MATCH(UPPER(TRIM(CLEAN(SUBSTITUTE(G234,CHAR(160)," ")))),Start!$H$6:$H$22,0))),"","Date/transition basis missing; ")&amp;IF(AND(LEN(UPPER(TRIM(CLEAN(SUBSTITUTE(H234,CHAR(160)," ")))))&gt;0,LEFT(UPPER(TRIM(H234)),10)&lt;&gt;"UNRESOLVED",ISERROR(MATCH(UPPER(TRIM(CLEAN(SUBSTITUTE(H234,CHAR(160)," ")))),Start!$H$6:$H$22,0))),"","Method/evidence basis missing; ")&amp;IF(AND(LEN(UPPER(TRIM(CLEAN(SUBSTITUTE(I234,CHAR(160)," ")))))&gt;0,LEFT(UPPER(TRIM(I234)),10)&lt;&gt;"UNRESOLVED",ISERROR(MATCH(UPPER(TRIM(CLEAN(SUBSTITUTE(I234,CHAR(160)," ")))),Start!$H$6:$H$22,0))),"","Mapping or justified exclusion missing; ")&amp;IF(AND(LEN(UPPER(TRIM(CLEAN(SUBSTITUTE(J234,CHAR(160)," ")))))&gt;0,LEFT(UPPER(TRIM(J234)),10)&lt;&gt;"UNRESOLVED",ISERROR(MATCH(UPPER(TRIM(CLEAN(SUBSTITUTE(J234,CHAR(160)," ")))),Start!$H$6:$H$22,0))),"","Conclusion/evidence missing; ")&amp;IF(AND(LEN(UPPER(TRIM(CLEAN(SUBSTITUTE(K234,CHAR(160)," ")))))&gt;0,LEFT(UPPER(TRIM(K234)),10)&lt;&gt;"UNRESOLVED",ISERROR(MATCH(UPPER(TRIM(CLEAN(SUBSTITUTE(K234,CHAR(160)," ")))),Start!$H$6:$H$22,0))),"","Reviewer/date missing; ")&amp;"")),"Invalid status; use a listed value")</f>
        <v>Applicability unresolved; assign an owner and next action</v>
      </c>
    </row>
    <row r="235" ht="70" customHeight="1">
      <c r="A235" s="56" t="str">
        <v>DFS-500.1(k)(2)(iv)</v>
      </c>
      <c r="B235" s="56" t="str">
        <v>DFS</v>
      </c>
      <c r="C235" s="61" t="str">
        <v>D01 | 500.1(k)(2)(iv)</v>
      </c>
      <c r="D235" s="61"/>
      <c r="E235" s="61" t="str">
        <v>Unresolved</v>
      </c>
      <c r="F235" s="61"/>
      <c r="G235" s="61" t="str">
        <v>Verify entity exemption and operative version; Q08</v>
      </c>
      <c r="H235" s="61" t="inlineStr">
        <is>
          <t xml:space="preserve">Interpretation/administration. Obtain exact required method and evidence from the controlling text. Context and definition rows explain control requirements.</t>
        </is>
      </c>
      <c r="I235" s="61" t="str">
        <v>D01</v>
      </c>
      <c r="J235" s="61"/>
      <c r="K235" s="61"/>
      <c r="L235" s="61" t="str">
        <v>Confirm entity/system coverage, obtain the current controlling instrument and map every applicable part before conclusions.</v>
      </c>
      <c r="M235" s="63" t="str">
        <f>IF(OR(EXACT(E235,"Unresolved"),EXACT(E235,"Applicable"),EXACT(E235,"Excluded with basis"),EXACT(E235,"Context only")),IF(E235="Unresolved","Applicability unresolved; assign an owner and next action",IF(LEN(IF(AND(LEN(UPPER(TRIM(CLEAN(SUBSTITUTE(C235,CHAR(160)," ")))))&gt;0,LEFT(UPPER(TRIM(C235)),10)&lt;&gt;"UNRESOLVED",ISERROR(MATCH(UPPER(TRIM(CLEAN(SUBSTITUTE(C235,CHAR(160)," ")))),Start!$H$6:$H$22,0))),"","Exact clause/version missing; ")&amp;IF(AND(LEN(UPPER(TRIM(CLEAN(SUBSTITUTE(D235,CHAR(160)," ")))))&gt;0,LEFT(UPPER(TRIM(D235)),10)&lt;&gt;"UNRESOLVED",ISERROR(MATCH(UPPER(TRIM(CLEAN(SUBSTITUTE(D235,CHAR(160)," ")))),Start!$H$6:$H$22,0))),"","Entity/system/period missing; ")&amp;IF(AND(LEN(UPPER(TRIM(CLEAN(SUBSTITUTE(F235,CHAR(160)," ")))))&gt;0,LEFT(UPPER(TRIM(F235)),10)&lt;&gt;"UNRESOLVED",ISERROR(MATCH(UPPER(TRIM(CLEAN(SUBSTITUTE(F235,CHAR(160)," ")))),Start!$H$6:$H$22,0))),"","Decision evidence/basis missing; ")&amp;IF(AND(LEN(UPPER(TRIM(CLEAN(SUBSTITUTE(G235,CHAR(160)," ")))))&gt;0,LEFT(UPPER(TRIM(G235)),10)&lt;&gt;"UNRESOLVED",ISERROR(MATCH(UPPER(TRIM(CLEAN(SUBSTITUTE(G235,CHAR(160)," ")))),Start!$H$6:$H$22,0))),"","Date/transition basis missing; ")&amp;IF(AND(LEN(UPPER(TRIM(CLEAN(SUBSTITUTE(H235,CHAR(160)," ")))))&gt;0,LEFT(UPPER(TRIM(H235)),10)&lt;&gt;"UNRESOLVED",ISERROR(MATCH(UPPER(TRIM(CLEAN(SUBSTITUTE(H235,CHAR(160)," ")))),Start!$H$6:$H$22,0))),"","Method/evidence basis missing; ")&amp;IF(AND(LEN(UPPER(TRIM(CLEAN(SUBSTITUTE(I235,CHAR(160)," ")))))&gt;0,LEFT(UPPER(TRIM(I235)),10)&lt;&gt;"UNRESOLVED",ISERROR(MATCH(UPPER(TRIM(CLEAN(SUBSTITUTE(I235,CHAR(160)," ")))),Start!$H$6:$H$22,0))),"","Mapping or justified exclusion missing; ")&amp;IF(AND(LEN(UPPER(TRIM(CLEAN(SUBSTITUTE(J235,CHAR(160)," ")))))&gt;0,LEFT(UPPER(TRIM(J235)),10)&lt;&gt;"UNRESOLVED",ISERROR(MATCH(UPPER(TRIM(CLEAN(SUBSTITUTE(J235,CHAR(160)," ")))),Start!$H$6:$H$22,0))),"","Conclusion/evidence missing; ")&amp;IF(AND(LEN(UPPER(TRIM(CLEAN(SUBSTITUTE(K235,CHAR(160)," ")))))&gt;0,LEFT(UPPER(TRIM(K235)),10)&lt;&gt;"UNRESOLVED",ISERROR(MATCH(UPPER(TRIM(CLEAN(SUBSTITUTE(K235,CHAR(160)," ")))),Start!$H$6:$H$22,0))),"","Reviewer/date missing; ")&amp;"")=0,"Documentation recorded; review required",IF(AND(LEN(UPPER(TRIM(CLEAN(SUBSTITUTE(C235,CHAR(160)," ")))))&gt;0,LEFT(UPPER(TRIM(C235)),10)&lt;&gt;"UNRESOLVED",ISERROR(MATCH(UPPER(TRIM(CLEAN(SUBSTITUTE(C235,CHAR(160)," ")))),Start!$H$6:$H$22,0))),"","Exact clause/version missing; ")&amp;IF(AND(LEN(UPPER(TRIM(CLEAN(SUBSTITUTE(D235,CHAR(160)," ")))))&gt;0,LEFT(UPPER(TRIM(D235)),10)&lt;&gt;"UNRESOLVED",ISERROR(MATCH(UPPER(TRIM(CLEAN(SUBSTITUTE(D235,CHAR(160)," ")))),Start!$H$6:$H$22,0))),"","Entity/system/period missing; ")&amp;IF(AND(LEN(UPPER(TRIM(CLEAN(SUBSTITUTE(F235,CHAR(160)," ")))))&gt;0,LEFT(UPPER(TRIM(F235)),10)&lt;&gt;"UNRESOLVED",ISERROR(MATCH(UPPER(TRIM(CLEAN(SUBSTITUTE(F235,CHAR(160)," ")))),Start!$H$6:$H$22,0))),"","Decision evidence/basis missing; ")&amp;IF(AND(LEN(UPPER(TRIM(CLEAN(SUBSTITUTE(G235,CHAR(160)," ")))))&gt;0,LEFT(UPPER(TRIM(G235)),10)&lt;&gt;"UNRESOLVED",ISERROR(MATCH(UPPER(TRIM(CLEAN(SUBSTITUTE(G235,CHAR(160)," ")))),Start!$H$6:$H$22,0))),"","Date/transition basis missing; ")&amp;IF(AND(LEN(UPPER(TRIM(CLEAN(SUBSTITUTE(H235,CHAR(160)," ")))))&gt;0,LEFT(UPPER(TRIM(H235)),10)&lt;&gt;"UNRESOLVED",ISERROR(MATCH(UPPER(TRIM(CLEAN(SUBSTITUTE(H235,CHAR(160)," ")))),Start!$H$6:$H$22,0))),"","Method/evidence basis missing; ")&amp;IF(AND(LEN(UPPER(TRIM(CLEAN(SUBSTITUTE(I235,CHAR(160)," ")))))&gt;0,LEFT(UPPER(TRIM(I235)),10)&lt;&gt;"UNRESOLVED",ISERROR(MATCH(UPPER(TRIM(CLEAN(SUBSTITUTE(I235,CHAR(160)," ")))),Start!$H$6:$H$22,0))),"","Mapping or justified exclusion missing; ")&amp;IF(AND(LEN(UPPER(TRIM(CLEAN(SUBSTITUTE(J235,CHAR(160)," ")))))&gt;0,LEFT(UPPER(TRIM(J235)),10)&lt;&gt;"UNRESOLVED",ISERROR(MATCH(UPPER(TRIM(CLEAN(SUBSTITUTE(J235,CHAR(160)," ")))),Start!$H$6:$H$22,0))),"","Conclusion/evidence missing; ")&amp;IF(AND(LEN(UPPER(TRIM(CLEAN(SUBSTITUTE(K235,CHAR(160)," ")))))&gt;0,LEFT(UPPER(TRIM(K235)),10)&lt;&gt;"UNRESOLVED",ISERROR(MATCH(UPPER(TRIM(CLEAN(SUBSTITUTE(K235,CHAR(160)," ")))),Start!$H$6:$H$22,0))),"","Reviewer/date missing; ")&amp;"")),"Invalid status; use a listed value")</f>
        <v>Applicability unresolved; assign an owner and next action</v>
      </c>
    </row>
    <row r="236" ht="70" customHeight="1">
      <c r="A236" s="58" t="str">
        <v>DFS-500.1(k)(2)(v)</v>
      </c>
      <c r="B236" s="58" t="str">
        <v>DFS</v>
      </c>
      <c r="C236" s="61" t="str">
        <v>D01 | 500.1(k)(2)(v)</v>
      </c>
      <c r="D236" s="61"/>
      <c r="E236" s="61" t="str">
        <v>Unresolved</v>
      </c>
      <c r="F236" s="61"/>
      <c r="G236" s="61" t="str">
        <v>Verify entity exemption and operative version; Q08</v>
      </c>
      <c r="H236" s="61" t="inlineStr">
        <is>
          <t xml:space="preserve">Interpretation/administration. Obtain exact required method and evidence from the controlling text. Context and definition rows explain control requirements.</t>
        </is>
      </c>
      <c r="I236" s="61" t="str">
        <v>D01</v>
      </c>
      <c r="J236" s="61"/>
      <c r="K236" s="61"/>
      <c r="L236" s="61" t="str">
        <v>Confirm entity/system coverage, obtain the current controlling instrument and map every applicable part before conclusions.</v>
      </c>
      <c r="M236" s="63" t="str">
        <f>IF(OR(EXACT(E236,"Unresolved"),EXACT(E236,"Applicable"),EXACT(E236,"Excluded with basis"),EXACT(E236,"Context only")),IF(E236="Unresolved","Applicability unresolved; assign an owner and next action",IF(LEN(IF(AND(LEN(UPPER(TRIM(CLEAN(SUBSTITUTE(C236,CHAR(160)," ")))))&gt;0,LEFT(UPPER(TRIM(C236)),10)&lt;&gt;"UNRESOLVED",ISERROR(MATCH(UPPER(TRIM(CLEAN(SUBSTITUTE(C236,CHAR(160)," ")))),Start!$H$6:$H$22,0))),"","Exact clause/version missing; ")&amp;IF(AND(LEN(UPPER(TRIM(CLEAN(SUBSTITUTE(D236,CHAR(160)," ")))))&gt;0,LEFT(UPPER(TRIM(D236)),10)&lt;&gt;"UNRESOLVED",ISERROR(MATCH(UPPER(TRIM(CLEAN(SUBSTITUTE(D236,CHAR(160)," ")))),Start!$H$6:$H$22,0))),"","Entity/system/period missing; ")&amp;IF(AND(LEN(UPPER(TRIM(CLEAN(SUBSTITUTE(F236,CHAR(160)," ")))))&gt;0,LEFT(UPPER(TRIM(F236)),10)&lt;&gt;"UNRESOLVED",ISERROR(MATCH(UPPER(TRIM(CLEAN(SUBSTITUTE(F236,CHAR(160)," ")))),Start!$H$6:$H$22,0))),"","Decision evidence/basis missing; ")&amp;IF(AND(LEN(UPPER(TRIM(CLEAN(SUBSTITUTE(G236,CHAR(160)," ")))))&gt;0,LEFT(UPPER(TRIM(G236)),10)&lt;&gt;"UNRESOLVED",ISERROR(MATCH(UPPER(TRIM(CLEAN(SUBSTITUTE(G236,CHAR(160)," ")))),Start!$H$6:$H$22,0))),"","Date/transition basis missing; ")&amp;IF(AND(LEN(UPPER(TRIM(CLEAN(SUBSTITUTE(H236,CHAR(160)," ")))))&gt;0,LEFT(UPPER(TRIM(H236)),10)&lt;&gt;"UNRESOLVED",ISERROR(MATCH(UPPER(TRIM(CLEAN(SUBSTITUTE(H236,CHAR(160)," ")))),Start!$H$6:$H$22,0))),"","Method/evidence basis missing; ")&amp;IF(AND(LEN(UPPER(TRIM(CLEAN(SUBSTITUTE(I236,CHAR(160)," ")))))&gt;0,LEFT(UPPER(TRIM(I236)),10)&lt;&gt;"UNRESOLVED",ISERROR(MATCH(UPPER(TRIM(CLEAN(SUBSTITUTE(I236,CHAR(160)," ")))),Start!$H$6:$H$22,0))),"","Mapping or justified exclusion missing; ")&amp;IF(AND(LEN(UPPER(TRIM(CLEAN(SUBSTITUTE(J236,CHAR(160)," ")))))&gt;0,LEFT(UPPER(TRIM(J236)),10)&lt;&gt;"UNRESOLVED",ISERROR(MATCH(UPPER(TRIM(CLEAN(SUBSTITUTE(J236,CHAR(160)," ")))),Start!$H$6:$H$22,0))),"","Conclusion/evidence missing; ")&amp;IF(AND(LEN(UPPER(TRIM(CLEAN(SUBSTITUTE(K236,CHAR(160)," ")))))&gt;0,LEFT(UPPER(TRIM(K236)),10)&lt;&gt;"UNRESOLVED",ISERROR(MATCH(UPPER(TRIM(CLEAN(SUBSTITUTE(K236,CHAR(160)," ")))),Start!$H$6:$H$22,0))),"","Reviewer/date missing; ")&amp;"")=0,"Documentation recorded; review required",IF(AND(LEN(UPPER(TRIM(CLEAN(SUBSTITUTE(C236,CHAR(160)," ")))))&gt;0,LEFT(UPPER(TRIM(C236)),10)&lt;&gt;"UNRESOLVED",ISERROR(MATCH(UPPER(TRIM(CLEAN(SUBSTITUTE(C236,CHAR(160)," ")))),Start!$H$6:$H$22,0))),"","Exact clause/version missing; ")&amp;IF(AND(LEN(UPPER(TRIM(CLEAN(SUBSTITUTE(D236,CHAR(160)," ")))))&gt;0,LEFT(UPPER(TRIM(D236)),10)&lt;&gt;"UNRESOLVED",ISERROR(MATCH(UPPER(TRIM(CLEAN(SUBSTITUTE(D236,CHAR(160)," ")))),Start!$H$6:$H$22,0))),"","Entity/system/period missing; ")&amp;IF(AND(LEN(UPPER(TRIM(CLEAN(SUBSTITUTE(F236,CHAR(160)," ")))))&gt;0,LEFT(UPPER(TRIM(F236)),10)&lt;&gt;"UNRESOLVED",ISERROR(MATCH(UPPER(TRIM(CLEAN(SUBSTITUTE(F236,CHAR(160)," ")))),Start!$H$6:$H$22,0))),"","Decision evidence/basis missing; ")&amp;IF(AND(LEN(UPPER(TRIM(CLEAN(SUBSTITUTE(G236,CHAR(160)," ")))))&gt;0,LEFT(UPPER(TRIM(G236)),10)&lt;&gt;"UNRESOLVED",ISERROR(MATCH(UPPER(TRIM(CLEAN(SUBSTITUTE(G236,CHAR(160)," ")))),Start!$H$6:$H$22,0))),"","Date/transition basis missing; ")&amp;IF(AND(LEN(UPPER(TRIM(CLEAN(SUBSTITUTE(H236,CHAR(160)," ")))))&gt;0,LEFT(UPPER(TRIM(H236)),10)&lt;&gt;"UNRESOLVED",ISERROR(MATCH(UPPER(TRIM(CLEAN(SUBSTITUTE(H236,CHAR(160)," ")))),Start!$H$6:$H$22,0))),"","Method/evidence basis missing; ")&amp;IF(AND(LEN(UPPER(TRIM(CLEAN(SUBSTITUTE(I236,CHAR(160)," ")))))&gt;0,LEFT(UPPER(TRIM(I236)),10)&lt;&gt;"UNRESOLVED",ISERROR(MATCH(UPPER(TRIM(CLEAN(SUBSTITUTE(I236,CHAR(160)," ")))),Start!$H$6:$H$22,0))),"","Mapping or justified exclusion missing; ")&amp;IF(AND(LEN(UPPER(TRIM(CLEAN(SUBSTITUTE(J236,CHAR(160)," ")))))&gt;0,LEFT(UPPER(TRIM(J236)),10)&lt;&gt;"UNRESOLVED",ISERROR(MATCH(UPPER(TRIM(CLEAN(SUBSTITUTE(J236,CHAR(160)," ")))),Start!$H$6:$H$22,0))),"","Conclusion/evidence missing; ")&amp;IF(AND(LEN(UPPER(TRIM(CLEAN(SUBSTITUTE(K236,CHAR(160)," ")))))&gt;0,LEFT(UPPER(TRIM(K236)),10)&lt;&gt;"UNRESOLVED",ISERROR(MATCH(UPPER(TRIM(CLEAN(SUBSTITUTE(K236,CHAR(160)," ")))),Start!$H$6:$H$22,0))),"","Reviewer/date missing; ")&amp;"")),"Invalid status; use a listed value")</f>
        <v>Applicability unresolved; assign an owner and next action</v>
      </c>
    </row>
    <row r="237" ht="70" customHeight="1">
      <c r="A237" s="56" t="str">
        <v>DFS-500.1(k)(3)</v>
      </c>
      <c r="B237" s="56" t="str">
        <v>DFS</v>
      </c>
      <c r="C237" s="61" t="str">
        <v>D01 | 500.1(k)(3)</v>
      </c>
      <c r="D237" s="61"/>
      <c r="E237" s="61" t="str">
        <v>Unresolved</v>
      </c>
      <c r="F237" s="61"/>
      <c r="G237" s="61" t="str">
        <v>Verify entity exemption and operative version; Q08</v>
      </c>
      <c r="H237" s="61" t="inlineStr">
        <is>
          <t xml:space="preserve">Interpretation/administration. Obtain exact required method and evidence from the controlling text. Context and definition rows explain control requirements.</t>
        </is>
      </c>
      <c r="I237" s="61" t="str">
        <v>D01</v>
      </c>
      <c r="J237" s="61"/>
      <c r="K237" s="61"/>
      <c r="L237" s="61" t="str">
        <v>Confirm entity/system coverage, obtain the current controlling instrument and map every applicable part before conclusions.</v>
      </c>
      <c r="M237" s="63" t="str">
        <f>IF(OR(EXACT(E237,"Unresolved"),EXACT(E237,"Applicable"),EXACT(E237,"Excluded with basis"),EXACT(E237,"Context only")),IF(E237="Unresolved","Applicability unresolved; assign an owner and next action",IF(LEN(IF(AND(LEN(UPPER(TRIM(CLEAN(SUBSTITUTE(C237,CHAR(160)," ")))))&gt;0,LEFT(UPPER(TRIM(C237)),10)&lt;&gt;"UNRESOLVED",ISERROR(MATCH(UPPER(TRIM(CLEAN(SUBSTITUTE(C237,CHAR(160)," ")))),Start!$H$6:$H$22,0))),"","Exact clause/version missing; ")&amp;IF(AND(LEN(UPPER(TRIM(CLEAN(SUBSTITUTE(D237,CHAR(160)," ")))))&gt;0,LEFT(UPPER(TRIM(D237)),10)&lt;&gt;"UNRESOLVED",ISERROR(MATCH(UPPER(TRIM(CLEAN(SUBSTITUTE(D237,CHAR(160)," ")))),Start!$H$6:$H$22,0))),"","Entity/system/period missing; ")&amp;IF(AND(LEN(UPPER(TRIM(CLEAN(SUBSTITUTE(F237,CHAR(160)," ")))))&gt;0,LEFT(UPPER(TRIM(F237)),10)&lt;&gt;"UNRESOLVED",ISERROR(MATCH(UPPER(TRIM(CLEAN(SUBSTITUTE(F237,CHAR(160)," ")))),Start!$H$6:$H$22,0))),"","Decision evidence/basis missing; ")&amp;IF(AND(LEN(UPPER(TRIM(CLEAN(SUBSTITUTE(G237,CHAR(160)," ")))))&gt;0,LEFT(UPPER(TRIM(G237)),10)&lt;&gt;"UNRESOLVED",ISERROR(MATCH(UPPER(TRIM(CLEAN(SUBSTITUTE(G237,CHAR(160)," ")))),Start!$H$6:$H$22,0))),"","Date/transition basis missing; ")&amp;IF(AND(LEN(UPPER(TRIM(CLEAN(SUBSTITUTE(H237,CHAR(160)," ")))))&gt;0,LEFT(UPPER(TRIM(H237)),10)&lt;&gt;"UNRESOLVED",ISERROR(MATCH(UPPER(TRIM(CLEAN(SUBSTITUTE(H237,CHAR(160)," ")))),Start!$H$6:$H$22,0))),"","Method/evidence basis missing; ")&amp;IF(AND(LEN(UPPER(TRIM(CLEAN(SUBSTITUTE(I237,CHAR(160)," ")))))&gt;0,LEFT(UPPER(TRIM(I237)),10)&lt;&gt;"UNRESOLVED",ISERROR(MATCH(UPPER(TRIM(CLEAN(SUBSTITUTE(I237,CHAR(160)," ")))),Start!$H$6:$H$22,0))),"","Mapping or justified exclusion missing; ")&amp;IF(AND(LEN(UPPER(TRIM(CLEAN(SUBSTITUTE(J237,CHAR(160)," ")))))&gt;0,LEFT(UPPER(TRIM(J237)),10)&lt;&gt;"UNRESOLVED",ISERROR(MATCH(UPPER(TRIM(CLEAN(SUBSTITUTE(J237,CHAR(160)," ")))),Start!$H$6:$H$22,0))),"","Conclusion/evidence missing; ")&amp;IF(AND(LEN(UPPER(TRIM(CLEAN(SUBSTITUTE(K237,CHAR(160)," ")))))&gt;0,LEFT(UPPER(TRIM(K237)),10)&lt;&gt;"UNRESOLVED",ISERROR(MATCH(UPPER(TRIM(CLEAN(SUBSTITUTE(K237,CHAR(160)," ")))),Start!$H$6:$H$22,0))),"","Reviewer/date missing; ")&amp;"")=0,"Documentation recorded; review required",IF(AND(LEN(UPPER(TRIM(CLEAN(SUBSTITUTE(C237,CHAR(160)," ")))))&gt;0,LEFT(UPPER(TRIM(C237)),10)&lt;&gt;"UNRESOLVED",ISERROR(MATCH(UPPER(TRIM(CLEAN(SUBSTITUTE(C237,CHAR(160)," ")))),Start!$H$6:$H$22,0))),"","Exact clause/version missing; ")&amp;IF(AND(LEN(UPPER(TRIM(CLEAN(SUBSTITUTE(D237,CHAR(160)," ")))))&gt;0,LEFT(UPPER(TRIM(D237)),10)&lt;&gt;"UNRESOLVED",ISERROR(MATCH(UPPER(TRIM(CLEAN(SUBSTITUTE(D237,CHAR(160)," ")))),Start!$H$6:$H$22,0))),"","Entity/system/period missing; ")&amp;IF(AND(LEN(UPPER(TRIM(CLEAN(SUBSTITUTE(F237,CHAR(160)," ")))))&gt;0,LEFT(UPPER(TRIM(F237)),10)&lt;&gt;"UNRESOLVED",ISERROR(MATCH(UPPER(TRIM(CLEAN(SUBSTITUTE(F237,CHAR(160)," ")))),Start!$H$6:$H$22,0))),"","Decision evidence/basis missing; ")&amp;IF(AND(LEN(UPPER(TRIM(CLEAN(SUBSTITUTE(G237,CHAR(160)," ")))))&gt;0,LEFT(UPPER(TRIM(G237)),10)&lt;&gt;"UNRESOLVED",ISERROR(MATCH(UPPER(TRIM(CLEAN(SUBSTITUTE(G237,CHAR(160)," ")))),Start!$H$6:$H$22,0))),"","Date/transition basis missing; ")&amp;IF(AND(LEN(UPPER(TRIM(CLEAN(SUBSTITUTE(H237,CHAR(160)," ")))))&gt;0,LEFT(UPPER(TRIM(H237)),10)&lt;&gt;"UNRESOLVED",ISERROR(MATCH(UPPER(TRIM(CLEAN(SUBSTITUTE(H237,CHAR(160)," ")))),Start!$H$6:$H$22,0))),"","Method/evidence basis missing; ")&amp;IF(AND(LEN(UPPER(TRIM(CLEAN(SUBSTITUTE(I237,CHAR(160)," ")))))&gt;0,LEFT(UPPER(TRIM(I237)),10)&lt;&gt;"UNRESOLVED",ISERROR(MATCH(UPPER(TRIM(CLEAN(SUBSTITUTE(I237,CHAR(160)," ")))),Start!$H$6:$H$22,0))),"","Mapping or justified exclusion missing; ")&amp;IF(AND(LEN(UPPER(TRIM(CLEAN(SUBSTITUTE(J237,CHAR(160)," ")))))&gt;0,LEFT(UPPER(TRIM(J237)),10)&lt;&gt;"UNRESOLVED",ISERROR(MATCH(UPPER(TRIM(CLEAN(SUBSTITUTE(J237,CHAR(160)," ")))),Start!$H$6:$H$22,0))),"","Conclusion/evidence missing; ")&amp;IF(AND(LEN(UPPER(TRIM(CLEAN(SUBSTITUTE(K237,CHAR(160)," ")))))&gt;0,LEFT(UPPER(TRIM(K237)),10)&lt;&gt;"UNRESOLVED",ISERROR(MATCH(UPPER(TRIM(CLEAN(SUBSTITUTE(K237,CHAR(160)," ")))),Start!$H$6:$H$22,0))),"","Reviewer/date missing; ")&amp;"")),"Invalid status; use a listed value")</f>
        <v>Applicability unresolved; assign an owner and next action</v>
      </c>
    </row>
    <row r="238" ht="70" customHeight="1">
      <c r="A238" s="58" t="str">
        <v>DFS-500.1(k)(3)(i)</v>
      </c>
      <c r="B238" s="58" t="str">
        <v>DFS</v>
      </c>
      <c r="C238" s="61" t="str">
        <v>D01 | 500.1(k)(3)(i)</v>
      </c>
      <c r="D238" s="61"/>
      <c r="E238" s="61" t="str">
        <v>Unresolved</v>
      </c>
      <c r="F238" s="61"/>
      <c r="G238" s="61" t="str">
        <v>Verify entity exemption and operative version; Q08</v>
      </c>
      <c r="H238" s="61" t="inlineStr">
        <is>
          <t xml:space="preserve">Interpretation/administration. Obtain exact required method and evidence from the controlling text. Context and definition rows explain control requirements.</t>
        </is>
      </c>
      <c r="I238" s="61" t="str">
        <v>D01</v>
      </c>
      <c r="J238" s="61"/>
      <c r="K238" s="61"/>
      <c r="L238" s="61" t="str">
        <v>Confirm entity/system coverage, obtain the current controlling instrument and map every applicable part before conclusions.</v>
      </c>
      <c r="M238" s="63" t="str">
        <f>IF(OR(EXACT(E238,"Unresolved"),EXACT(E238,"Applicable"),EXACT(E238,"Excluded with basis"),EXACT(E238,"Context only")),IF(E238="Unresolved","Applicability unresolved; assign an owner and next action",IF(LEN(IF(AND(LEN(UPPER(TRIM(CLEAN(SUBSTITUTE(C238,CHAR(160)," ")))))&gt;0,LEFT(UPPER(TRIM(C238)),10)&lt;&gt;"UNRESOLVED",ISERROR(MATCH(UPPER(TRIM(CLEAN(SUBSTITUTE(C238,CHAR(160)," ")))),Start!$H$6:$H$22,0))),"","Exact clause/version missing; ")&amp;IF(AND(LEN(UPPER(TRIM(CLEAN(SUBSTITUTE(D238,CHAR(160)," ")))))&gt;0,LEFT(UPPER(TRIM(D238)),10)&lt;&gt;"UNRESOLVED",ISERROR(MATCH(UPPER(TRIM(CLEAN(SUBSTITUTE(D238,CHAR(160)," ")))),Start!$H$6:$H$22,0))),"","Entity/system/period missing; ")&amp;IF(AND(LEN(UPPER(TRIM(CLEAN(SUBSTITUTE(F238,CHAR(160)," ")))))&gt;0,LEFT(UPPER(TRIM(F238)),10)&lt;&gt;"UNRESOLVED",ISERROR(MATCH(UPPER(TRIM(CLEAN(SUBSTITUTE(F238,CHAR(160)," ")))),Start!$H$6:$H$22,0))),"","Decision evidence/basis missing; ")&amp;IF(AND(LEN(UPPER(TRIM(CLEAN(SUBSTITUTE(G238,CHAR(160)," ")))))&gt;0,LEFT(UPPER(TRIM(G238)),10)&lt;&gt;"UNRESOLVED",ISERROR(MATCH(UPPER(TRIM(CLEAN(SUBSTITUTE(G238,CHAR(160)," ")))),Start!$H$6:$H$22,0))),"","Date/transition basis missing; ")&amp;IF(AND(LEN(UPPER(TRIM(CLEAN(SUBSTITUTE(H238,CHAR(160)," ")))))&gt;0,LEFT(UPPER(TRIM(H238)),10)&lt;&gt;"UNRESOLVED",ISERROR(MATCH(UPPER(TRIM(CLEAN(SUBSTITUTE(H238,CHAR(160)," ")))),Start!$H$6:$H$22,0))),"","Method/evidence basis missing; ")&amp;IF(AND(LEN(UPPER(TRIM(CLEAN(SUBSTITUTE(I238,CHAR(160)," ")))))&gt;0,LEFT(UPPER(TRIM(I238)),10)&lt;&gt;"UNRESOLVED",ISERROR(MATCH(UPPER(TRIM(CLEAN(SUBSTITUTE(I238,CHAR(160)," ")))),Start!$H$6:$H$22,0))),"","Mapping or justified exclusion missing; ")&amp;IF(AND(LEN(UPPER(TRIM(CLEAN(SUBSTITUTE(J238,CHAR(160)," ")))))&gt;0,LEFT(UPPER(TRIM(J238)),10)&lt;&gt;"UNRESOLVED",ISERROR(MATCH(UPPER(TRIM(CLEAN(SUBSTITUTE(J238,CHAR(160)," ")))),Start!$H$6:$H$22,0))),"","Conclusion/evidence missing; ")&amp;IF(AND(LEN(UPPER(TRIM(CLEAN(SUBSTITUTE(K238,CHAR(160)," ")))))&gt;0,LEFT(UPPER(TRIM(K238)),10)&lt;&gt;"UNRESOLVED",ISERROR(MATCH(UPPER(TRIM(CLEAN(SUBSTITUTE(K238,CHAR(160)," ")))),Start!$H$6:$H$22,0))),"","Reviewer/date missing; ")&amp;"")=0,"Documentation recorded; review required",IF(AND(LEN(UPPER(TRIM(CLEAN(SUBSTITUTE(C238,CHAR(160)," ")))))&gt;0,LEFT(UPPER(TRIM(C238)),10)&lt;&gt;"UNRESOLVED",ISERROR(MATCH(UPPER(TRIM(CLEAN(SUBSTITUTE(C238,CHAR(160)," ")))),Start!$H$6:$H$22,0))),"","Exact clause/version missing; ")&amp;IF(AND(LEN(UPPER(TRIM(CLEAN(SUBSTITUTE(D238,CHAR(160)," ")))))&gt;0,LEFT(UPPER(TRIM(D238)),10)&lt;&gt;"UNRESOLVED",ISERROR(MATCH(UPPER(TRIM(CLEAN(SUBSTITUTE(D238,CHAR(160)," ")))),Start!$H$6:$H$22,0))),"","Entity/system/period missing; ")&amp;IF(AND(LEN(UPPER(TRIM(CLEAN(SUBSTITUTE(F238,CHAR(160)," ")))))&gt;0,LEFT(UPPER(TRIM(F238)),10)&lt;&gt;"UNRESOLVED",ISERROR(MATCH(UPPER(TRIM(CLEAN(SUBSTITUTE(F238,CHAR(160)," ")))),Start!$H$6:$H$22,0))),"","Decision evidence/basis missing; ")&amp;IF(AND(LEN(UPPER(TRIM(CLEAN(SUBSTITUTE(G238,CHAR(160)," ")))))&gt;0,LEFT(UPPER(TRIM(G238)),10)&lt;&gt;"UNRESOLVED",ISERROR(MATCH(UPPER(TRIM(CLEAN(SUBSTITUTE(G238,CHAR(160)," ")))),Start!$H$6:$H$22,0))),"","Date/transition basis missing; ")&amp;IF(AND(LEN(UPPER(TRIM(CLEAN(SUBSTITUTE(H238,CHAR(160)," ")))))&gt;0,LEFT(UPPER(TRIM(H238)),10)&lt;&gt;"UNRESOLVED",ISERROR(MATCH(UPPER(TRIM(CLEAN(SUBSTITUTE(H238,CHAR(160)," ")))),Start!$H$6:$H$22,0))),"","Method/evidence basis missing; ")&amp;IF(AND(LEN(UPPER(TRIM(CLEAN(SUBSTITUTE(I238,CHAR(160)," ")))))&gt;0,LEFT(UPPER(TRIM(I238)),10)&lt;&gt;"UNRESOLVED",ISERROR(MATCH(UPPER(TRIM(CLEAN(SUBSTITUTE(I238,CHAR(160)," ")))),Start!$H$6:$H$22,0))),"","Mapping or justified exclusion missing; ")&amp;IF(AND(LEN(UPPER(TRIM(CLEAN(SUBSTITUTE(J238,CHAR(160)," ")))))&gt;0,LEFT(UPPER(TRIM(J238)),10)&lt;&gt;"UNRESOLVED",ISERROR(MATCH(UPPER(TRIM(CLEAN(SUBSTITUTE(J238,CHAR(160)," ")))),Start!$H$6:$H$22,0))),"","Conclusion/evidence missing; ")&amp;IF(AND(LEN(UPPER(TRIM(CLEAN(SUBSTITUTE(K238,CHAR(160)," ")))))&gt;0,LEFT(UPPER(TRIM(K238)),10)&lt;&gt;"UNRESOLVED",ISERROR(MATCH(UPPER(TRIM(CLEAN(SUBSTITUTE(K238,CHAR(160)," ")))),Start!$H$6:$H$22,0))),"","Reviewer/date missing; ")&amp;"")),"Invalid status; use a listed value")</f>
        <v>Applicability unresolved; assign an owner and next action</v>
      </c>
    </row>
    <row r="239" ht="70" customHeight="1">
      <c r="A239" s="56" t="str">
        <v>DFS-500.1(k)(3)(ii)</v>
      </c>
      <c r="B239" s="56" t="str">
        <v>DFS</v>
      </c>
      <c r="C239" s="61" t="str">
        <v>D01 | 500.1(k)(3)(ii)</v>
      </c>
      <c r="D239" s="61"/>
      <c r="E239" s="61" t="str">
        <v>Unresolved</v>
      </c>
      <c r="F239" s="61"/>
      <c r="G239" s="61" t="str">
        <v>Verify entity exemption and operative version; Q08</v>
      </c>
      <c r="H239" s="61" t="inlineStr">
        <is>
          <t xml:space="preserve">Interpretation/administration. Obtain exact required method and evidence from the controlling text. Context and definition rows explain control requirements.</t>
        </is>
      </c>
      <c r="I239" s="61" t="str">
        <v>D01</v>
      </c>
      <c r="J239" s="61"/>
      <c r="K239" s="61"/>
      <c r="L239" s="61" t="str">
        <v>Confirm entity/system coverage, obtain the current controlling instrument and map every applicable part before conclusions.</v>
      </c>
      <c r="M239" s="63" t="str">
        <f>IF(OR(EXACT(E239,"Unresolved"),EXACT(E239,"Applicable"),EXACT(E239,"Excluded with basis"),EXACT(E239,"Context only")),IF(E239="Unresolved","Applicability unresolved; assign an owner and next action",IF(LEN(IF(AND(LEN(UPPER(TRIM(CLEAN(SUBSTITUTE(C239,CHAR(160)," ")))))&gt;0,LEFT(UPPER(TRIM(C239)),10)&lt;&gt;"UNRESOLVED",ISERROR(MATCH(UPPER(TRIM(CLEAN(SUBSTITUTE(C239,CHAR(160)," ")))),Start!$H$6:$H$22,0))),"","Exact clause/version missing; ")&amp;IF(AND(LEN(UPPER(TRIM(CLEAN(SUBSTITUTE(D239,CHAR(160)," ")))))&gt;0,LEFT(UPPER(TRIM(D239)),10)&lt;&gt;"UNRESOLVED",ISERROR(MATCH(UPPER(TRIM(CLEAN(SUBSTITUTE(D239,CHAR(160)," ")))),Start!$H$6:$H$22,0))),"","Entity/system/period missing; ")&amp;IF(AND(LEN(UPPER(TRIM(CLEAN(SUBSTITUTE(F239,CHAR(160)," ")))))&gt;0,LEFT(UPPER(TRIM(F239)),10)&lt;&gt;"UNRESOLVED",ISERROR(MATCH(UPPER(TRIM(CLEAN(SUBSTITUTE(F239,CHAR(160)," ")))),Start!$H$6:$H$22,0))),"","Decision evidence/basis missing; ")&amp;IF(AND(LEN(UPPER(TRIM(CLEAN(SUBSTITUTE(G239,CHAR(160)," ")))))&gt;0,LEFT(UPPER(TRIM(G239)),10)&lt;&gt;"UNRESOLVED",ISERROR(MATCH(UPPER(TRIM(CLEAN(SUBSTITUTE(G239,CHAR(160)," ")))),Start!$H$6:$H$22,0))),"","Date/transition basis missing; ")&amp;IF(AND(LEN(UPPER(TRIM(CLEAN(SUBSTITUTE(H239,CHAR(160)," ")))))&gt;0,LEFT(UPPER(TRIM(H239)),10)&lt;&gt;"UNRESOLVED",ISERROR(MATCH(UPPER(TRIM(CLEAN(SUBSTITUTE(H239,CHAR(160)," ")))),Start!$H$6:$H$22,0))),"","Method/evidence basis missing; ")&amp;IF(AND(LEN(UPPER(TRIM(CLEAN(SUBSTITUTE(I239,CHAR(160)," ")))))&gt;0,LEFT(UPPER(TRIM(I239)),10)&lt;&gt;"UNRESOLVED",ISERROR(MATCH(UPPER(TRIM(CLEAN(SUBSTITUTE(I239,CHAR(160)," ")))),Start!$H$6:$H$22,0))),"","Mapping or justified exclusion missing; ")&amp;IF(AND(LEN(UPPER(TRIM(CLEAN(SUBSTITUTE(J239,CHAR(160)," ")))))&gt;0,LEFT(UPPER(TRIM(J239)),10)&lt;&gt;"UNRESOLVED",ISERROR(MATCH(UPPER(TRIM(CLEAN(SUBSTITUTE(J239,CHAR(160)," ")))),Start!$H$6:$H$22,0))),"","Conclusion/evidence missing; ")&amp;IF(AND(LEN(UPPER(TRIM(CLEAN(SUBSTITUTE(K239,CHAR(160)," ")))))&gt;0,LEFT(UPPER(TRIM(K239)),10)&lt;&gt;"UNRESOLVED",ISERROR(MATCH(UPPER(TRIM(CLEAN(SUBSTITUTE(K239,CHAR(160)," ")))),Start!$H$6:$H$22,0))),"","Reviewer/date missing; ")&amp;"")=0,"Documentation recorded; review required",IF(AND(LEN(UPPER(TRIM(CLEAN(SUBSTITUTE(C239,CHAR(160)," ")))))&gt;0,LEFT(UPPER(TRIM(C239)),10)&lt;&gt;"UNRESOLVED",ISERROR(MATCH(UPPER(TRIM(CLEAN(SUBSTITUTE(C239,CHAR(160)," ")))),Start!$H$6:$H$22,0))),"","Exact clause/version missing; ")&amp;IF(AND(LEN(UPPER(TRIM(CLEAN(SUBSTITUTE(D239,CHAR(160)," ")))))&gt;0,LEFT(UPPER(TRIM(D239)),10)&lt;&gt;"UNRESOLVED",ISERROR(MATCH(UPPER(TRIM(CLEAN(SUBSTITUTE(D239,CHAR(160)," ")))),Start!$H$6:$H$22,0))),"","Entity/system/period missing; ")&amp;IF(AND(LEN(UPPER(TRIM(CLEAN(SUBSTITUTE(F239,CHAR(160)," ")))))&gt;0,LEFT(UPPER(TRIM(F239)),10)&lt;&gt;"UNRESOLVED",ISERROR(MATCH(UPPER(TRIM(CLEAN(SUBSTITUTE(F239,CHAR(160)," ")))),Start!$H$6:$H$22,0))),"","Decision evidence/basis missing; ")&amp;IF(AND(LEN(UPPER(TRIM(CLEAN(SUBSTITUTE(G239,CHAR(160)," ")))))&gt;0,LEFT(UPPER(TRIM(G239)),10)&lt;&gt;"UNRESOLVED",ISERROR(MATCH(UPPER(TRIM(CLEAN(SUBSTITUTE(G239,CHAR(160)," ")))),Start!$H$6:$H$22,0))),"","Date/transition basis missing; ")&amp;IF(AND(LEN(UPPER(TRIM(CLEAN(SUBSTITUTE(H239,CHAR(160)," ")))))&gt;0,LEFT(UPPER(TRIM(H239)),10)&lt;&gt;"UNRESOLVED",ISERROR(MATCH(UPPER(TRIM(CLEAN(SUBSTITUTE(H239,CHAR(160)," ")))),Start!$H$6:$H$22,0))),"","Method/evidence basis missing; ")&amp;IF(AND(LEN(UPPER(TRIM(CLEAN(SUBSTITUTE(I239,CHAR(160)," ")))))&gt;0,LEFT(UPPER(TRIM(I239)),10)&lt;&gt;"UNRESOLVED",ISERROR(MATCH(UPPER(TRIM(CLEAN(SUBSTITUTE(I239,CHAR(160)," ")))),Start!$H$6:$H$22,0))),"","Mapping or justified exclusion missing; ")&amp;IF(AND(LEN(UPPER(TRIM(CLEAN(SUBSTITUTE(J239,CHAR(160)," ")))))&gt;0,LEFT(UPPER(TRIM(J239)),10)&lt;&gt;"UNRESOLVED",ISERROR(MATCH(UPPER(TRIM(CLEAN(SUBSTITUTE(J239,CHAR(160)," ")))),Start!$H$6:$H$22,0))),"","Conclusion/evidence missing; ")&amp;IF(AND(LEN(UPPER(TRIM(CLEAN(SUBSTITUTE(K239,CHAR(160)," ")))))&gt;0,LEFT(UPPER(TRIM(K239)),10)&lt;&gt;"UNRESOLVED",ISERROR(MATCH(UPPER(TRIM(CLEAN(SUBSTITUTE(K239,CHAR(160)," ")))),Start!$H$6:$H$22,0))),"","Reviewer/date missing; ")&amp;"")),"Invalid status; use a listed value")</f>
        <v>Applicability unresolved; assign an owner and next action</v>
      </c>
    </row>
    <row r="240" ht="70" customHeight="1">
      <c r="A240" s="58" t="str">
        <v>DFS-500.1(k)(3)(iii)</v>
      </c>
      <c r="B240" s="58" t="str">
        <v>DFS</v>
      </c>
      <c r="C240" s="61" t="str">
        <v>D01 | 500.1(k)(3)(iii)</v>
      </c>
      <c r="D240" s="61"/>
      <c r="E240" s="61" t="str">
        <v>Unresolved</v>
      </c>
      <c r="F240" s="61"/>
      <c r="G240" s="61" t="str">
        <v>Verify entity exemption and operative version; Q08</v>
      </c>
      <c r="H240" s="61" t="inlineStr">
        <is>
          <t xml:space="preserve">Interpretation/administration. Obtain exact required method and evidence from the controlling text. Context and definition rows explain control requirements.</t>
        </is>
      </c>
      <c r="I240" s="61" t="str">
        <v>D01</v>
      </c>
      <c r="J240" s="61"/>
      <c r="K240" s="61"/>
      <c r="L240" s="61" t="str">
        <v>Confirm entity/system coverage, obtain the current controlling instrument and map every applicable part before conclusions.</v>
      </c>
      <c r="M240" s="63" t="str">
        <f>IF(OR(EXACT(E240,"Unresolved"),EXACT(E240,"Applicable"),EXACT(E240,"Excluded with basis"),EXACT(E240,"Context only")),IF(E240="Unresolved","Applicability unresolved; assign an owner and next action",IF(LEN(IF(AND(LEN(UPPER(TRIM(CLEAN(SUBSTITUTE(C240,CHAR(160)," ")))))&gt;0,LEFT(UPPER(TRIM(C240)),10)&lt;&gt;"UNRESOLVED",ISERROR(MATCH(UPPER(TRIM(CLEAN(SUBSTITUTE(C240,CHAR(160)," ")))),Start!$H$6:$H$22,0))),"","Exact clause/version missing; ")&amp;IF(AND(LEN(UPPER(TRIM(CLEAN(SUBSTITUTE(D240,CHAR(160)," ")))))&gt;0,LEFT(UPPER(TRIM(D240)),10)&lt;&gt;"UNRESOLVED",ISERROR(MATCH(UPPER(TRIM(CLEAN(SUBSTITUTE(D240,CHAR(160)," ")))),Start!$H$6:$H$22,0))),"","Entity/system/period missing; ")&amp;IF(AND(LEN(UPPER(TRIM(CLEAN(SUBSTITUTE(F240,CHAR(160)," ")))))&gt;0,LEFT(UPPER(TRIM(F240)),10)&lt;&gt;"UNRESOLVED",ISERROR(MATCH(UPPER(TRIM(CLEAN(SUBSTITUTE(F240,CHAR(160)," ")))),Start!$H$6:$H$22,0))),"","Decision evidence/basis missing; ")&amp;IF(AND(LEN(UPPER(TRIM(CLEAN(SUBSTITUTE(G240,CHAR(160)," ")))))&gt;0,LEFT(UPPER(TRIM(G240)),10)&lt;&gt;"UNRESOLVED",ISERROR(MATCH(UPPER(TRIM(CLEAN(SUBSTITUTE(G240,CHAR(160)," ")))),Start!$H$6:$H$22,0))),"","Date/transition basis missing; ")&amp;IF(AND(LEN(UPPER(TRIM(CLEAN(SUBSTITUTE(H240,CHAR(160)," ")))))&gt;0,LEFT(UPPER(TRIM(H240)),10)&lt;&gt;"UNRESOLVED",ISERROR(MATCH(UPPER(TRIM(CLEAN(SUBSTITUTE(H240,CHAR(160)," ")))),Start!$H$6:$H$22,0))),"","Method/evidence basis missing; ")&amp;IF(AND(LEN(UPPER(TRIM(CLEAN(SUBSTITUTE(I240,CHAR(160)," ")))))&gt;0,LEFT(UPPER(TRIM(I240)),10)&lt;&gt;"UNRESOLVED",ISERROR(MATCH(UPPER(TRIM(CLEAN(SUBSTITUTE(I240,CHAR(160)," ")))),Start!$H$6:$H$22,0))),"","Mapping or justified exclusion missing; ")&amp;IF(AND(LEN(UPPER(TRIM(CLEAN(SUBSTITUTE(J240,CHAR(160)," ")))))&gt;0,LEFT(UPPER(TRIM(J240)),10)&lt;&gt;"UNRESOLVED",ISERROR(MATCH(UPPER(TRIM(CLEAN(SUBSTITUTE(J240,CHAR(160)," ")))),Start!$H$6:$H$22,0))),"","Conclusion/evidence missing; ")&amp;IF(AND(LEN(UPPER(TRIM(CLEAN(SUBSTITUTE(K240,CHAR(160)," ")))))&gt;0,LEFT(UPPER(TRIM(K240)),10)&lt;&gt;"UNRESOLVED",ISERROR(MATCH(UPPER(TRIM(CLEAN(SUBSTITUTE(K240,CHAR(160)," ")))),Start!$H$6:$H$22,0))),"","Reviewer/date missing; ")&amp;"")=0,"Documentation recorded; review required",IF(AND(LEN(UPPER(TRIM(CLEAN(SUBSTITUTE(C240,CHAR(160)," ")))))&gt;0,LEFT(UPPER(TRIM(C240)),10)&lt;&gt;"UNRESOLVED",ISERROR(MATCH(UPPER(TRIM(CLEAN(SUBSTITUTE(C240,CHAR(160)," ")))),Start!$H$6:$H$22,0))),"","Exact clause/version missing; ")&amp;IF(AND(LEN(UPPER(TRIM(CLEAN(SUBSTITUTE(D240,CHAR(160)," ")))))&gt;0,LEFT(UPPER(TRIM(D240)),10)&lt;&gt;"UNRESOLVED",ISERROR(MATCH(UPPER(TRIM(CLEAN(SUBSTITUTE(D240,CHAR(160)," ")))),Start!$H$6:$H$22,0))),"","Entity/system/period missing; ")&amp;IF(AND(LEN(UPPER(TRIM(CLEAN(SUBSTITUTE(F240,CHAR(160)," ")))))&gt;0,LEFT(UPPER(TRIM(F240)),10)&lt;&gt;"UNRESOLVED",ISERROR(MATCH(UPPER(TRIM(CLEAN(SUBSTITUTE(F240,CHAR(160)," ")))),Start!$H$6:$H$22,0))),"","Decision evidence/basis missing; ")&amp;IF(AND(LEN(UPPER(TRIM(CLEAN(SUBSTITUTE(G240,CHAR(160)," ")))))&gt;0,LEFT(UPPER(TRIM(G240)),10)&lt;&gt;"UNRESOLVED",ISERROR(MATCH(UPPER(TRIM(CLEAN(SUBSTITUTE(G240,CHAR(160)," ")))),Start!$H$6:$H$22,0))),"","Date/transition basis missing; ")&amp;IF(AND(LEN(UPPER(TRIM(CLEAN(SUBSTITUTE(H240,CHAR(160)," ")))))&gt;0,LEFT(UPPER(TRIM(H240)),10)&lt;&gt;"UNRESOLVED",ISERROR(MATCH(UPPER(TRIM(CLEAN(SUBSTITUTE(H240,CHAR(160)," ")))),Start!$H$6:$H$22,0))),"","Method/evidence basis missing; ")&amp;IF(AND(LEN(UPPER(TRIM(CLEAN(SUBSTITUTE(I240,CHAR(160)," ")))))&gt;0,LEFT(UPPER(TRIM(I240)),10)&lt;&gt;"UNRESOLVED",ISERROR(MATCH(UPPER(TRIM(CLEAN(SUBSTITUTE(I240,CHAR(160)," ")))),Start!$H$6:$H$22,0))),"","Mapping or justified exclusion missing; ")&amp;IF(AND(LEN(UPPER(TRIM(CLEAN(SUBSTITUTE(J240,CHAR(160)," ")))))&gt;0,LEFT(UPPER(TRIM(J240)),10)&lt;&gt;"UNRESOLVED",ISERROR(MATCH(UPPER(TRIM(CLEAN(SUBSTITUTE(J240,CHAR(160)," ")))),Start!$H$6:$H$22,0))),"","Conclusion/evidence missing; ")&amp;IF(AND(LEN(UPPER(TRIM(CLEAN(SUBSTITUTE(K240,CHAR(160)," ")))))&gt;0,LEFT(UPPER(TRIM(K240)),10)&lt;&gt;"UNRESOLVED",ISERROR(MATCH(UPPER(TRIM(CLEAN(SUBSTITUTE(K240,CHAR(160)," ")))),Start!$H$6:$H$22,0))),"","Reviewer/date missing; ")&amp;"")),"Invalid status; use a listed value")</f>
        <v>Applicability unresolved; assign an owner and next action</v>
      </c>
    </row>
    <row r="241" ht="70" customHeight="1">
      <c r="A241" s="56" t="str">
        <v>DFS-500.1(l)</v>
      </c>
      <c r="B241" s="56" t="str">
        <v>DFS</v>
      </c>
      <c r="C241" s="61" t="str">
        <v>D01 | 500.1(l)</v>
      </c>
      <c r="D241" s="61"/>
      <c r="E241" s="61" t="str">
        <v>Unresolved</v>
      </c>
      <c r="F241" s="61"/>
      <c r="G241" s="61" t="str">
        <v>Verify entity exemption and operative version; Q08</v>
      </c>
      <c r="H241" s="61" t="inlineStr">
        <is>
          <t xml:space="preserve">Interpretation/administration. Obtain exact required method and evidence from the controlling text. Context and definition rows explain control requirements.</t>
        </is>
      </c>
      <c r="I241" s="61" t="str">
        <v>D01</v>
      </c>
      <c r="J241" s="61"/>
      <c r="K241" s="61"/>
      <c r="L241" s="61" t="str">
        <v>Confirm entity/system coverage, obtain the current controlling instrument and map every applicable part before conclusions.</v>
      </c>
      <c r="M241" s="63" t="str">
        <f>IF(OR(EXACT(E241,"Unresolved"),EXACT(E241,"Applicable"),EXACT(E241,"Excluded with basis"),EXACT(E241,"Context only")),IF(E241="Unresolved","Applicability unresolved; assign an owner and next action",IF(LEN(IF(AND(LEN(UPPER(TRIM(CLEAN(SUBSTITUTE(C241,CHAR(160)," ")))))&gt;0,LEFT(UPPER(TRIM(C241)),10)&lt;&gt;"UNRESOLVED",ISERROR(MATCH(UPPER(TRIM(CLEAN(SUBSTITUTE(C241,CHAR(160)," ")))),Start!$H$6:$H$22,0))),"","Exact clause/version missing; ")&amp;IF(AND(LEN(UPPER(TRIM(CLEAN(SUBSTITUTE(D241,CHAR(160)," ")))))&gt;0,LEFT(UPPER(TRIM(D241)),10)&lt;&gt;"UNRESOLVED",ISERROR(MATCH(UPPER(TRIM(CLEAN(SUBSTITUTE(D241,CHAR(160)," ")))),Start!$H$6:$H$22,0))),"","Entity/system/period missing; ")&amp;IF(AND(LEN(UPPER(TRIM(CLEAN(SUBSTITUTE(F241,CHAR(160)," ")))))&gt;0,LEFT(UPPER(TRIM(F241)),10)&lt;&gt;"UNRESOLVED",ISERROR(MATCH(UPPER(TRIM(CLEAN(SUBSTITUTE(F241,CHAR(160)," ")))),Start!$H$6:$H$22,0))),"","Decision evidence/basis missing; ")&amp;IF(AND(LEN(UPPER(TRIM(CLEAN(SUBSTITUTE(G241,CHAR(160)," ")))))&gt;0,LEFT(UPPER(TRIM(G241)),10)&lt;&gt;"UNRESOLVED",ISERROR(MATCH(UPPER(TRIM(CLEAN(SUBSTITUTE(G241,CHAR(160)," ")))),Start!$H$6:$H$22,0))),"","Date/transition basis missing; ")&amp;IF(AND(LEN(UPPER(TRIM(CLEAN(SUBSTITUTE(H241,CHAR(160)," ")))))&gt;0,LEFT(UPPER(TRIM(H241)),10)&lt;&gt;"UNRESOLVED",ISERROR(MATCH(UPPER(TRIM(CLEAN(SUBSTITUTE(H241,CHAR(160)," ")))),Start!$H$6:$H$22,0))),"","Method/evidence basis missing; ")&amp;IF(AND(LEN(UPPER(TRIM(CLEAN(SUBSTITUTE(I241,CHAR(160)," ")))))&gt;0,LEFT(UPPER(TRIM(I241)),10)&lt;&gt;"UNRESOLVED",ISERROR(MATCH(UPPER(TRIM(CLEAN(SUBSTITUTE(I241,CHAR(160)," ")))),Start!$H$6:$H$22,0))),"","Mapping or justified exclusion missing; ")&amp;IF(AND(LEN(UPPER(TRIM(CLEAN(SUBSTITUTE(J241,CHAR(160)," ")))))&gt;0,LEFT(UPPER(TRIM(J241)),10)&lt;&gt;"UNRESOLVED",ISERROR(MATCH(UPPER(TRIM(CLEAN(SUBSTITUTE(J241,CHAR(160)," ")))),Start!$H$6:$H$22,0))),"","Conclusion/evidence missing; ")&amp;IF(AND(LEN(UPPER(TRIM(CLEAN(SUBSTITUTE(K241,CHAR(160)," ")))))&gt;0,LEFT(UPPER(TRIM(K241)),10)&lt;&gt;"UNRESOLVED",ISERROR(MATCH(UPPER(TRIM(CLEAN(SUBSTITUTE(K241,CHAR(160)," ")))),Start!$H$6:$H$22,0))),"","Reviewer/date missing; ")&amp;"")=0,"Documentation recorded; review required",IF(AND(LEN(UPPER(TRIM(CLEAN(SUBSTITUTE(C241,CHAR(160)," ")))))&gt;0,LEFT(UPPER(TRIM(C241)),10)&lt;&gt;"UNRESOLVED",ISERROR(MATCH(UPPER(TRIM(CLEAN(SUBSTITUTE(C241,CHAR(160)," ")))),Start!$H$6:$H$22,0))),"","Exact clause/version missing; ")&amp;IF(AND(LEN(UPPER(TRIM(CLEAN(SUBSTITUTE(D241,CHAR(160)," ")))))&gt;0,LEFT(UPPER(TRIM(D241)),10)&lt;&gt;"UNRESOLVED",ISERROR(MATCH(UPPER(TRIM(CLEAN(SUBSTITUTE(D241,CHAR(160)," ")))),Start!$H$6:$H$22,0))),"","Entity/system/period missing; ")&amp;IF(AND(LEN(UPPER(TRIM(CLEAN(SUBSTITUTE(F241,CHAR(160)," ")))))&gt;0,LEFT(UPPER(TRIM(F241)),10)&lt;&gt;"UNRESOLVED",ISERROR(MATCH(UPPER(TRIM(CLEAN(SUBSTITUTE(F241,CHAR(160)," ")))),Start!$H$6:$H$22,0))),"","Decision evidence/basis missing; ")&amp;IF(AND(LEN(UPPER(TRIM(CLEAN(SUBSTITUTE(G241,CHAR(160)," ")))))&gt;0,LEFT(UPPER(TRIM(G241)),10)&lt;&gt;"UNRESOLVED",ISERROR(MATCH(UPPER(TRIM(CLEAN(SUBSTITUTE(G241,CHAR(160)," ")))),Start!$H$6:$H$22,0))),"","Date/transition basis missing; ")&amp;IF(AND(LEN(UPPER(TRIM(CLEAN(SUBSTITUTE(H241,CHAR(160)," ")))))&gt;0,LEFT(UPPER(TRIM(H241)),10)&lt;&gt;"UNRESOLVED",ISERROR(MATCH(UPPER(TRIM(CLEAN(SUBSTITUTE(H241,CHAR(160)," ")))),Start!$H$6:$H$22,0))),"","Method/evidence basis missing; ")&amp;IF(AND(LEN(UPPER(TRIM(CLEAN(SUBSTITUTE(I241,CHAR(160)," ")))))&gt;0,LEFT(UPPER(TRIM(I241)),10)&lt;&gt;"UNRESOLVED",ISERROR(MATCH(UPPER(TRIM(CLEAN(SUBSTITUTE(I241,CHAR(160)," ")))),Start!$H$6:$H$22,0))),"","Mapping or justified exclusion missing; ")&amp;IF(AND(LEN(UPPER(TRIM(CLEAN(SUBSTITUTE(J241,CHAR(160)," ")))))&gt;0,LEFT(UPPER(TRIM(J241)),10)&lt;&gt;"UNRESOLVED",ISERROR(MATCH(UPPER(TRIM(CLEAN(SUBSTITUTE(J241,CHAR(160)," ")))),Start!$H$6:$H$22,0))),"","Conclusion/evidence missing; ")&amp;IF(AND(LEN(UPPER(TRIM(CLEAN(SUBSTITUTE(K241,CHAR(160)," ")))))&gt;0,LEFT(UPPER(TRIM(K241)),10)&lt;&gt;"UNRESOLVED",ISERROR(MATCH(UPPER(TRIM(CLEAN(SUBSTITUTE(K241,CHAR(160)," ")))),Start!$H$6:$H$22,0))),"","Reviewer/date missing; ")&amp;"")),"Invalid status; use a listed value")</f>
        <v>Applicability unresolved; assign an owner and next action</v>
      </c>
    </row>
    <row r="242" ht="70" customHeight="1">
      <c r="A242" s="58" t="str">
        <v>DFS-500.1(m)</v>
      </c>
      <c r="B242" s="58" t="str">
        <v>DFS</v>
      </c>
      <c r="C242" s="61" t="str">
        <v>D01 | 500.1(m)</v>
      </c>
      <c r="D242" s="61"/>
      <c r="E242" s="61" t="str">
        <v>Unresolved</v>
      </c>
      <c r="F242" s="61"/>
      <c r="G242" s="61" t="str">
        <v>Verify entity exemption and operative version; Q08</v>
      </c>
      <c r="H242" s="61" t="inlineStr">
        <is>
          <t xml:space="preserve">Interpretation/administration. Obtain exact required method and evidence from the controlling text. Context and definition rows explain control requirements.</t>
        </is>
      </c>
      <c r="I242" s="61" t="str">
        <v>D01</v>
      </c>
      <c r="J242" s="61"/>
      <c r="K242" s="61"/>
      <c r="L242" s="61" t="str">
        <v>Confirm entity/system coverage, obtain the current controlling instrument and map every applicable part before conclusions.</v>
      </c>
      <c r="M242" s="63" t="str">
        <f>IF(OR(EXACT(E242,"Unresolved"),EXACT(E242,"Applicable"),EXACT(E242,"Excluded with basis"),EXACT(E242,"Context only")),IF(E242="Unresolved","Applicability unresolved; assign an owner and next action",IF(LEN(IF(AND(LEN(UPPER(TRIM(CLEAN(SUBSTITUTE(C242,CHAR(160)," ")))))&gt;0,LEFT(UPPER(TRIM(C242)),10)&lt;&gt;"UNRESOLVED",ISERROR(MATCH(UPPER(TRIM(CLEAN(SUBSTITUTE(C242,CHAR(160)," ")))),Start!$H$6:$H$22,0))),"","Exact clause/version missing; ")&amp;IF(AND(LEN(UPPER(TRIM(CLEAN(SUBSTITUTE(D242,CHAR(160)," ")))))&gt;0,LEFT(UPPER(TRIM(D242)),10)&lt;&gt;"UNRESOLVED",ISERROR(MATCH(UPPER(TRIM(CLEAN(SUBSTITUTE(D242,CHAR(160)," ")))),Start!$H$6:$H$22,0))),"","Entity/system/period missing; ")&amp;IF(AND(LEN(UPPER(TRIM(CLEAN(SUBSTITUTE(F242,CHAR(160)," ")))))&gt;0,LEFT(UPPER(TRIM(F242)),10)&lt;&gt;"UNRESOLVED",ISERROR(MATCH(UPPER(TRIM(CLEAN(SUBSTITUTE(F242,CHAR(160)," ")))),Start!$H$6:$H$22,0))),"","Decision evidence/basis missing; ")&amp;IF(AND(LEN(UPPER(TRIM(CLEAN(SUBSTITUTE(G242,CHAR(160)," ")))))&gt;0,LEFT(UPPER(TRIM(G242)),10)&lt;&gt;"UNRESOLVED",ISERROR(MATCH(UPPER(TRIM(CLEAN(SUBSTITUTE(G242,CHAR(160)," ")))),Start!$H$6:$H$22,0))),"","Date/transition basis missing; ")&amp;IF(AND(LEN(UPPER(TRIM(CLEAN(SUBSTITUTE(H242,CHAR(160)," ")))))&gt;0,LEFT(UPPER(TRIM(H242)),10)&lt;&gt;"UNRESOLVED",ISERROR(MATCH(UPPER(TRIM(CLEAN(SUBSTITUTE(H242,CHAR(160)," ")))),Start!$H$6:$H$22,0))),"","Method/evidence basis missing; ")&amp;IF(AND(LEN(UPPER(TRIM(CLEAN(SUBSTITUTE(I242,CHAR(160)," ")))))&gt;0,LEFT(UPPER(TRIM(I242)),10)&lt;&gt;"UNRESOLVED",ISERROR(MATCH(UPPER(TRIM(CLEAN(SUBSTITUTE(I242,CHAR(160)," ")))),Start!$H$6:$H$22,0))),"","Mapping or justified exclusion missing; ")&amp;IF(AND(LEN(UPPER(TRIM(CLEAN(SUBSTITUTE(J242,CHAR(160)," ")))))&gt;0,LEFT(UPPER(TRIM(J242)),10)&lt;&gt;"UNRESOLVED",ISERROR(MATCH(UPPER(TRIM(CLEAN(SUBSTITUTE(J242,CHAR(160)," ")))),Start!$H$6:$H$22,0))),"","Conclusion/evidence missing; ")&amp;IF(AND(LEN(UPPER(TRIM(CLEAN(SUBSTITUTE(K242,CHAR(160)," ")))))&gt;0,LEFT(UPPER(TRIM(K242)),10)&lt;&gt;"UNRESOLVED",ISERROR(MATCH(UPPER(TRIM(CLEAN(SUBSTITUTE(K242,CHAR(160)," ")))),Start!$H$6:$H$22,0))),"","Reviewer/date missing; ")&amp;"")=0,"Documentation recorded; review required",IF(AND(LEN(UPPER(TRIM(CLEAN(SUBSTITUTE(C242,CHAR(160)," ")))))&gt;0,LEFT(UPPER(TRIM(C242)),10)&lt;&gt;"UNRESOLVED",ISERROR(MATCH(UPPER(TRIM(CLEAN(SUBSTITUTE(C242,CHAR(160)," ")))),Start!$H$6:$H$22,0))),"","Exact clause/version missing; ")&amp;IF(AND(LEN(UPPER(TRIM(CLEAN(SUBSTITUTE(D242,CHAR(160)," ")))))&gt;0,LEFT(UPPER(TRIM(D242)),10)&lt;&gt;"UNRESOLVED",ISERROR(MATCH(UPPER(TRIM(CLEAN(SUBSTITUTE(D242,CHAR(160)," ")))),Start!$H$6:$H$22,0))),"","Entity/system/period missing; ")&amp;IF(AND(LEN(UPPER(TRIM(CLEAN(SUBSTITUTE(F242,CHAR(160)," ")))))&gt;0,LEFT(UPPER(TRIM(F242)),10)&lt;&gt;"UNRESOLVED",ISERROR(MATCH(UPPER(TRIM(CLEAN(SUBSTITUTE(F242,CHAR(160)," ")))),Start!$H$6:$H$22,0))),"","Decision evidence/basis missing; ")&amp;IF(AND(LEN(UPPER(TRIM(CLEAN(SUBSTITUTE(G242,CHAR(160)," ")))))&gt;0,LEFT(UPPER(TRIM(G242)),10)&lt;&gt;"UNRESOLVED",ISERROR(MATCH(UPPER(TRIM(CLEAN(SUBSTITUTE(G242,CHAR(160)," ")))),Start!$H$6:$H$22,0))),"","Date/transition basis missing; ")&amp;IF(AND(LEN(UPPER(TRIM(CLEAN(SUBSTITUTE(H242,CHAR(160)," ")))))&gt;0,LEFT(UPPER(TRIM(H242)),10)&lt;&gt;"UNRESOLVED",ISERROR(MATCH(UPPER(TRIM(CLEAN(SUBSTITUTE(H242,CHAR(160)," ")))),Start!$H$6:$H$22,0))),"","Method/evidence basis missing; ")&amp;IF(AND(LEN(UPPER(TRIM(CLEAN(SUBSTITUTE(I242,CHAR(160)," ")))))&gt;0,LEFT(UPPER(TRIM(I242)),10)&lt;&gt;"UNRESOLVED",ISERROR(MATCH(UPPER(TRIM(CLEAN(SUBSTITUTE(I242,CHAR(160)," ")))),Start!$H$6:$H$22,0))),"","Mapping or justified exclusion missing; ")&amp;IF(AND(LEN(UPPER(TRIM(CLEAN(SUBSTITUTE(J242,CHAR(160)," ")))))&gt;0,LEFT(UPPER(TRIM(J242)),10)&lt;&gt;"UNRESOLVED",ISERROR(MATCH(UPPER(TRIM(CLEAN(SUBSTITUTE(J242,CHAR(160)," ")))),Start!$H$6:$H$22,0))),"","Conclusion/evidence missing; ")&amp;IF(AND(LEN(UPPER(TRIM(CLEAN(SUBSTITUTE(K242,CHAR(160)," ")))))&gt;0,LEFT(UPPER(TRIM(K242)),10)&lt;&gt;"UNRESOLVED",ISERROR(MATCH(UPPER(TRIM(CLEAN(SUBSTITUTE(K242,CHAR(160)," ")))),Start!$H$6:$H$22,0))),"","Reviewer/date missing; ")&amp;"")),"Invalid status; use a listed value")</f>
        <v>Applicability unresolved; assign an owner and next action</v>
      </c>
    </row>
    <row r="243" ht="70" customHeight="1">
      <c r="A243" s="56" t="str">
        <v>DFS-500.1(n)</v>
      </c>
      <c r="B243" s="56" t="str">
        <v>DFS</v>
      </c>
      <c r="C243" s="61" t="str">
        <v>D01 | 500.1(n)</v>
      </c>
      <c r="D243" s="61"/>
      <c r="E243" s="61" t="str">
        <v>Unresolved</v>
      </c>
      <c r="F243" s="61"/>
      <c r="G243" s="61" t="str">
        <v>Verify entity exemption and operative version; Q08</v>
      </c>
      <c r="H243" s="61" t="inlineStr">
        <is>
          <t xml:space="preserve">Interpretation/administration. Obtain exact required method and evidence from the controlling text. Context and definition rows explain control requirements.</t>
        </is>
      </c>
      <c r="I243" s="61" t="str">
        <v>D01</v>
      </c>
      <c r="J243" s="61"/>
      <c r="K243" s="61"/>
      <c r="L243" s="61" t="str">
        <v>Confirm entity/system coverage, obtain the current controlling instrument and map every applicable part before conclusions.</v>
      </c>
      <c r="M243" s="63" t="str">
        <f>IF(OR(EXACT(E243,"Unresolved"),EXACT(E243,"Applicable"),EXACT(E243,"Excluded with basis"),EXACT(E243,"Context only")),IF(E243="Unresolved","Applicability unresolved; assign an owner and next action",IF(LEN(IF(AND(LEN(UPPER(TRIM(CLEAN(SUBSTITUTE(C243,CHAR(160)," ")))))&gt;0,LEFT(UPPER(TRIM(C243)),10)&lt;&gt;"UNRESOLVED",ISERROR(MATCH(UPPER(TRIM(CLEAN(SUBSTITUTE(C243,CHAR(160)," ")))),Start!$H$6:$H$22,0))),"","Exact clause/version missing; ")&amp;IF(AND(LEN(UPPER(TRIM(CLEAN(SUBSTITUTE(D243,CHAR(160)," ")))))&gt;0,LEFT(UPPER(TRIM(D243)),10)&lt;&gt;"UNRESOLVED",ISERROR(MATCH(UPPER(TRIM(CLEAN(SUBSTITUTE(D243,CHAR(160)," ")))),Start!$H$6:$H$22,0))),"","Entity/system/period missing; ")&amp;IF(AND(LEN(UPPER(TRIM(CLEAN(SUBSTITUTE(F243,CHAR(160)," ")))))&gt;0,LEFT(UPPER(TRIM(F243)),10)&lt;&gt;"UNRESOLVED",ISERROR(MATCH(UPPER(TRIM(CLEAN(SUBSTITUTE(F243,CHAR(160)," ")))),Start!$H$6:$H$22,0))),"","Decision evidence/basis missing; ")&amp;IF(AND(LEN(UPPER(TRIM(CLEAN(SUBSTITUTE(G243,CHAR(160)," ")))))&gt;0,LEFT(UPPER(TRIM(G243)),10)&lt;&gt;"UNRESOLVED",ISERROR(MATCH(UPPER(TRIM(CLEAN(SUBSTITUTE(G243,CHAR(160)," ")))),Start!$H$6:$H$22,0))),"","Date/transition basis missing; ")&amp;IF(AND(LEN(UPPER(TRIM(CLEAN(SUBSTITUTE(H243,CHAR(160)," ")))))&gt;0,LEFT(UPPER(TRIM(H243)),10)&lt;&gt;"UNRESOLVED",ISERROR(MATCH(UPPER(TRIM(CLEAN(SUBSTITUTE(H243,CHAR(160)," ")))),Start!$H$6:$H$22,0))),"","Method/evidence basis missing; ")&amp;IF(AND(LEN(UPPER(TRIM(CLEAN(SUBSTITUTE(I243,CHAR(160)," ")))))&gt;0,LEFT(UPPER(TRIM(I243)),10)&lt;&gt;"UNRESOLVED",ISERROR(MATCH(UPPER(TRIM(CLEAN(SUBSTITUTE(I243,CHAR(160)," ")))),Start!$H$6:$H$22,0))),"","Mapping or justified exclusion missing; ")&amp;IF(AND(LEN(UPPER(TRIM(CLEAN(SUBSTITUTE(J243,CHAR(160)," ")))))&gt;0,LEFT(UPPER(TRIM(J243)),10)&lt;&gt;"UNRESOLVED",ISERROR(MATCH(UPPER(TRIM(CLEAN(SUBSTITUTE(J243,CHAR(160)," ")))),Start!$H$6:$H$22,0))),"","Conclusion/evidence missing; ")&amp;IF(AND(LEN(UPPER(TRIM(CLEAN(SUBSTITUTE(K243,CHAR(160)," ")))))&gt;0,LEFT(UPPER(TRIM(K243)),10)&lt;&gt;"UNRESOLVED",ISERROR(MATCH(UPPER(TRIM(CLEAN(SUBSTITUTE(K243,CHAR(160)," ")))),Start!$H$6:$H$22,0))),"","Reviewer/date missing; ")&amp;"")=0,"Documentation recorded; review required",IF(AND(LEN(UPPER(TRIM(CLEAN(SUBSTITUTE(C243,CHAR(160)," ")))))&gt;0,LEFT(UPPER(TRIM(C243)),10)&lt;&gt;"UNRESOLVED",ISERROR(MATCH(UPPER(TRIM(CLEAN(SUBSTITUTE(C243,CHAR(160)," ")))),Start!$H$6:$H$22,0))),"","Exact clause/version missing; ")&amp;IF(AND(LEN(UPPER(TRIM(CLEAN(SUBSTITUTE(D243,CHAR(160)," ")))))&gt;0,LEFT(UPPER(TRIM(D243)),10)&lt;&gt;"UNRESOLVED",ISERROR(MATCH(UPPER(TRIM(CLEAN(SUBSTITUTE(D243,CHAR(160)," ")))),Start!$H$6:$H$22,0))),"","Entity/system/period missing; ")&amp;IF(AND(LEN(UPPER(TRIM(CLEAN(SUBSTITUTE(F243,CHAR(160)," ")))))&gt;0,LEFT(UPPER(TRIM(F243)),10)&lt;&gt;"UNRESOLVED",ISERROR(MATCH(UPPER(TRIM(CLEAN(SUBSTITUTE(F243,CHAR(160)," ")))),Start!$H$6:$H$22,0))),"","Decision evidence/basis missing; ")&amp;IF(AND(LEN(UPPER(TRIM(CLEAN(SUBSTITUTE(G243,CHAR(160)," ")))))&gt;0,LEFT(UPPER(TRIM(G243)),10)&lt;&gt;"UNRESOLVED",ISERROR(MATCH(UPPER(TRIM(CLEAN(SUBSTITUTE(G243,CHAR(160)," ")))),Start!$H$6:$H$22,0))),"","Date/transition basis missing; ")&amp;IF(AND(LEN(UPPER(TRIM(CLEAN(SUBSTITUTE(H243,CHAR(160)," ")))))&gt;0,LEFT(UPPER(TRIM(H243)),10)&lt;&gt;"UNRESOLVED",ISERROR(MATCH(UPPER(TRIM(CLEAN(SUBSTITUTE(H243,CHAR(160)," ")))),Start!$H$6:$H$22,0))),"","Method/evidence basis missing; ")&amp;IF(AND(LEN(UPPER(TRIM(CLEAN(SUBSTITUTE(I243,CHAR(160)," ")))))&gt;0,LEFT(UPPER(TRIM(I243)),10)&lt;&gt;"UNRESOLVED",ISERROR(MATCH(UPPER(TRIM(CLEAN(SUBSTITUTE(I243,CHAR(160)," ")))),Start!$H$6:$H$22,0))),"","Mapping or justified exclusion missing; ")&amp;IF(AND(LEN(UPPER(TRIM(CLEAN(SUBSTITUTE(J243,CHAR(160)," ")))))&gt;0,LEFT(UPPER(TRIM(J243)),10)&lt;&gt;"UNRESOLVED",ISERROR(MATCH(UPPER(TRIM(CLEAN(SUBSTITUTE(J243,CHAR(160)," ")))),Start!$H$6:$H$22,0))),"","Conclusion/evidence missing; ")&amp;IF(AND(LEN(UPPER(TRIM(CLEAN(SUBSTITUTE(K243,CHAR(160)," ")))))&gt;0,LEFT(UPPER(TRIM(K243)),10)&lt;&gt;"UNRESOLVED",ISERROR(MATCH(UPPER(TRIM(CLEAN(SUBSTITUTE(K243,CHAR(160)," ")))),Start!$H$6:$H$22,0))),"","Reviewer/date missing; ")&amp;"")),"Invalid status; use a listed value")</f>
        <v>Applicability unresolved; assign an owner and next action</v>
      </c>
    </row>
    <row r="244" ht="70" customHeight="1">
      <c r="A244" s="58" t="str">
        <v>DFS-500.1(o)</v>
      </c>
      <c r="B244" s="58" t="str">
        <v>DFS</v>
      </c>
      <c r="C244" s="61" t="str">
        <v>D01 | 500.1(o)</v>
      </c>
      <c r="D244" s="61"/>
      <c r="E244" s="61" t="str">
        <v>Unresolved</v>
      </c>
      <c r="F244" s="61"/>
      <c r="G244" s="61" t="str">
        <v>Verify entity exemption and operative version; Q08</v>
      </c>
      <c r="H244" s="61" t="inlineStr">
        <is>
          <t xml:space="preserve">Interpretation/administration. Obtain exact required method and evidence from the controlling text. Context and definition rows explain control requirements.</t>
        </is>
      </c>
      <c r="I244" s="61" t="str">
        <v>D01</v>
      </c>
      <c r="J244" s="61"/>
      <c r="K244" s="61"/>
      <c r="L244" s="61" t="str">
        <v>Confirm entity/system coverage, obtain the current controlling instrument and map every applicable part before conclusions.</v>
      </c>
      <c r="M244" s="63" t="str">
        <f>IF(OR(EXACT(E244,"Unresolved"),EXACT(E244,"Applicable"),EXACT(E244,"Excluded with basis"),EXACT(E244,"Context only")),IF(E244="Unresolved","Applicability unresolved; assign an owner and next action",IF(LEN(IF(AND(LEN(UPPER(TRIM(CLEAN(SUBSTITUTE(C244,CHAR(160)," ")))))&gt;0,LEFT(UPPER(TRIM(C244)),10)&lt;&gt;"UNRESOLVED",ISERROR(MATCH(UPPER(TRIM(CLEAN(SUBSTITUTE(C244,CHAR(160)," ")))),Start!$H$6:$H$22,0))),"","Exact clause/version missing; ")&amp;IF(AND(LEN(UPPER(TRIM(CLEAN(SUBSTITUTE(D244,CHAR(160)," ")))))&gt;0,LEFT(UPPER(TRIM(D244)),10)&lt;&gt;"UNRESOLVED",ISERROR(MATCH(UPPER(TRIM(CLEAN(SUBSTITUTE(D244,CHAR(160)," ")))),Start!$H$6:$H$22,0))),"","Entity/system/period missing; ")&amp;IF(AND(LEN(UPPER(TRIM(CLEAN(SUBSTITUTE(F244,CHAR(160)," ")))))&gt;0,LEFT(UPPER(TRIM(F244)),10)&lt;&gt;"UNRESOLVED",ISERROR(MATCH(UPPER(TRIM(CLEAN(SUBSTITUTE(F244,CHAR(160)," ")))),Start!$H$6:$H$22,0))),"","Decision evidence/basis missing; ")&amp;IF(AND(LEN(UPPER(TRIM(CLEAN(SUBSTITUTE(G244,CHAR(160)," ")))))&gt;0,LEFT(UPPER(TRIM(G244)),10)&lt;&gt;"UNRESOLVED",ISERROR(MATCH(UPPER(TRIM(CLEAN(SUBSTITUTE(G244,CHAR(160)," ")))),Start!$H$6:$H$22,0))),"","Date/transition basis missing; ")&amp;IF(AND(LEN(UPPER(TRIM(CLEAN(SUBSTITUTE(H244,CHAR(160)," ")))))&gt;0,LEFT(UPPER(TRIM(H244)),10)&lt;&gt;"UNRESOLVED",ISERROR(MATCH(UPPER(TRIM(CLEAN(SUBSTITUTE(H244,CHAR(160)," ")))),Start!$H$6:$H$22,0))),"","Method/evidence basis missing; ")&amp;IF(AND(LEN(UPPER(TRIM(CLEAN(SUBSTITUTE(I244,CHAR(160)," ")))))&gt;0,LEFT(UPPER(TRIM(I244)),10)&lt;&gt;"UNRESOLVED",ISERROR(MATCH(UPPER(TRIM(CLEAN(SUBSTITUTE(I244,CHAR(160)," ")))),Start!$H$6:$H$22,0))),"","Mapping or justified exclusion missing; ")&amp;IF(AND(LEN(UPPER(TRIM(CLEAN(SUBSTITUTE(J244,CHAR(160)," ")))))&gt;0,LEFT(UPPER(TRIM(J244)),10)&lt;&gt;"UNRESOLVED",ISERROR(MATCH(UPPER(TRIM(CLEAN(SUBSTITUTE(J244,CHAR(160)," ")))),Start!$H$6:$H$22,0))),"","Conclusion/evidence missing; ")&amp;IF(AND(LEN(UPPER(TRIM(CLEAN(SUBSTITUTE(K244,CHAR(160)," ")))))&gt;0,LEFT(UPPER(TRIM(K244)),10)&lt;&gt;"UNRESOLVED",ISERROR(MATCH(UPPER(TRIM(CLEAN(SUBSTITUTE(K244,CHAR(160)," ")))),Start!$H$6:$H$22,0))),"","Reviewer/date missing; ")&amp;"")=0,"Documentation recorded; review required",IF(AND(LEN(UPPER(TRIM(CLEAN(SUBSTITUTE(C244,CHAR(160)," ")))))&gt;0,LEFT(UPPER(TRIM(C244)),10)&lt;&gt;"UNRESOLVED",ISERROR(MATCH(UPPER(TRIM(CLEAN(SUBSTITUTE(C244,CHAR(160)," ")))),Start!$H$6:$H$22,0))),"","Exact clause/version missing; ")&amp;IF(AND(LEN(UPPER(TRIM(CLEAN(SUBSTITUTE(D244,CHAR(160)," ")))))&gt;0,LEFT(UPPER(TRIM(D244)),10)&lt;&gt;"UNRESOLVED",ISERROR(MATCH(UPPER(TRIM(CLEAN(SUBSTITUTE(D244,CHAR(160)," ")))),Start!$H$6:$H$22,0))),"","Entity/system/period missing; ")&amp;IF(AND(LEN(UPPER(TRIM(CLEAN(SUBSTITUTE(F244,CHAR(160)," ")))))&gt;0,LEFT(UPPER(TRIM(F244)),10)&lt;&gt;"UNRESOLVED",ISERROR(MATCH(UPPER(TRIM(CLEAN(SUBSTITUTE(F244,CHAR(160)," ")))),Start!$H$6:$H$22,0))),"","Decision evidence/basis missing; ")&amp;IF(AND(LEN(UPPER(TRIM(CLEAN(SUBSTITUTE(G244,CHAR(160)," ")))))&gt;0,LEFT(UPPER(TRIM(G244)),10)&lt;&gt;"UNRESOLVED",ISERROR(MATCH(UPPER(TRIM(CLEAN(SUBSTITUTE(G244,CHAR(160)," ")))),Start!$H$6:$H$22,0))),"","Date/transition basis missing; ")&amp;IF(AND(LEN(UPPER(TRIM(CLEAN(SUBSTITUTE(H244,CHAR(160)," ")))))&gt;0,LEFT(UPPER(TRIM(H244)),10)&lt;&gt;"UNRESOLVED",ISERROR(MATCH(UPPER(TRIM(CLEAN(SUBSTITUTE(H244,CHAR(160)," ")))),Start!$H$6:$H$22,0))),"","Method/evidence basis missing; ")&amp;IF(AND(LEN(UPPER(TRIM(CLEAN(SUBSTITUTE(I244,CHAR(160)," ")))))&gt;0,LEFT(UPPER(TRIM(I244)),10)&lt;&gt;"UNRESOLVED",ISERROR(MATCH(UPPER(TRIM(CLEAN(SUBSTITUTE(I244,CHAR(160)," ")))),Start!$H$6:$H$22,0))),"","Mapping or justified exclusion missing; ")&amp;IF(AND(LEN(UPPER(TRIM(CLEAN(SUBSTITUTE(J244,CHAR(160)," ")))))&gt;0,LEFT(UPPER(TRIM(J244)),10)&lt;&gt;"UNRESOLVED",ISERROR(MATCH(UPPER(TRIM(CLEAN(SUBSTITUTE(J244,CHAR(160)," ")))),Start!$H$6:$H$22,0))),"","Conclusion/evidence missing; ")&amp;IF(AND(LEN(UPPER(TRIM(CLEAN(SUBSTITUTE(K244,CHAR(160)," ")))))&gt;0,LEFT(UPPER(TRIM(K244)),10)&lt;&gt;"UNRESOLVED",ISERROR(MATCH(UPPER(TRIM(CLEAN(SUBSTITUTE(K244,CHAR(160)," ")))),Start!$H$6:$H$22,0))),"","Reviewer/date missing; ")&amp;"")),"Invalid status; use a listed value")</f>
        <v>Applicability unresolved; assign an owner and next action</v>
      </c>
    </row>
    <row r="245" ht="70" customHeight="1">
      <c r="A245" s="56" t="str">
        <v>DFS-500.1(o)(1)</v>
      </c>
      <c r="B245" s="56" t="str">
        <v>DFS</v>
      </c>
      <c r="C245" s="61" t="str">
        <v>D01 | 500.1(o)(1)</v>
      </c>
      <c r="D245" s="61"/>
      <c r="E245" s="61" t="str">
        <v>Unresolved</v>
      </c>
      <c r="F245" s="61"/>
      <c r="G245" s="61" t="str">
        <v>Verify entity exemption and operative version; Q08</v>
      </c>
      <c r="H245" s="61" t="inlineStr">
        <is>
          <t xml:space="preserve">Interpretation/administration. Obtain exact required method and evidence from the controlling text. Context and definition rows explain control requirements.</t>
        </is>
      </c>
      <c r="I245" s="61" t="str">
        <v>D01</v>
      </c>
      <c r="J245" s="61"/>
      <c r="K245" s="61"/>
      <c r="L245" s="61" t="str">
        <v>Confirm entity/system coverage, obtain the current controlling instrument and map every applicable part before conclusions.</v>
      </c>
      <c r="M245" s="63" t="str">
        <f>IF(OR(EXACT(E245,"Unresolved"),EXACT(E245,"Applicable"),EXACT(E245,"Excluded with basis"),EXACT(E245,"Context only")),IF(E245="Unresolved","Applicability unresolved; assign an owner and next action",IF(LEN(IF(AND(LEN(UPPER(TRIM(CLEAN(SUBSTITUTE(C245,CHAR(160)," ")))))&gt;0,LEFT(UPPER(TRIM(C245)),10)&lt;&gt;"UNRESOLVED",ISERROR(MATCH(UPPER(TRIM(CLEAN(SUBSTITUTE(C245,CHAR(160)," ")))),Start!$H$6:$H$22,0))),"","Exact clause/version missing; ")&amp;IF(AND(LEN(UPPER(TRIM(CLEAN(SUBSTITUTE(D245,CHAR(160)," ")))))&gt;0,LEFT(UPPER(TRIM(D245)),10)&lt;&gt;"UNRESOLVED",ISERROR(MATCH(UPPER(TRIM(CLEAN(SUBSTITUTE(D245,CHAR(160)," ")))),Start!$H$6:$H$22,0))),"","Entity/system/period missing; ")&amp;IF(AND(LEN(UPPER(TRIM(CLEAN(SUBSTITUTE(F245,CHAR(160)," ")))))&gt;0,LEFT(UPPER(TRIM(F245)),10)&lt;&gt;"UNRESOLVED",ISERROR(MATCH(UPPER(TRIM(CLEAN(SUBSTITUTE(F245,CHAR(160)," ")))),Start!$H$6:$H$22,0))),"","Decision evidence/basis missing; ")&amp;IF(AND(LEN(UPPER(TRIM(CLEAN(SUBSTITUTE(G245,CHAR(160)," ")))))&gt;0,LEFT(UPPER(TRIM(G245)),10)&lt;&gt;"UNRESOLVED",ISERROR(MATCH(UPPER(TRIM(CLEAN(SUBSTITUTE(G245,CHAR(160)," ")))),Start!$H$6:$H$22,0))),"","Date/transition basis missing; ")&amp;IF(AND(LEN(UPPER(TRIM(CLEAN(SUBSTITUTE(H245,CHAR(160)," ")))))&gt;0,LEFT(UPPER(TRIM(H245)),10)&lt;&gt;"UNRESOLVED",ISERROR(MATCH(UPPER(TRIM(CLEAN(SUBSTITUTE(H245,CHAR(160)," ")))),Start!$H$6:$H$22,0))),"","Method/evidence basis missing; ")&amp;IF(AND(LEN(UPPER(TRIM(CLEAN(SUBSTITUTE(I245,CHAR(160)," ")))))&gt;0,LEFT(UPPER(TRIM(I245)),10)&lt;&gt;"UNRESOLVED",ISERROR(MATCH(UPPER(TRIM(CLEAN(SUBSTITUTE(I245,CHAR(160)," ")))),Start!$H$6:$H$22,0))),"","Mapping or justified exclusion missing; ")&amp;IF(AND(LEN(UPPER(TRIM(CLEAN(SUBSTITUTE(J245,CHAR(160)," ")))))&gt;0,LEFT(UPPER(TRIM(J245)),10)&lt;&gt;"UNRESOLVED",ISERROR(MATCH(UPPER(TRIM(CLEAN(SUBSTITUTE(J245,CHAR(160)," ")))),Start!$H$6:$H$22,0))),"","Conclusion/evidence missing; ")&amp;IF(AND(LEN(UPPER(TRIM(CLEAN(SUBSTITUTE(K245,CHAR(160)," ")))))&gt;0,LEFT(UPPER(TRIM(K245)),10)&lt;&gt;"UNRESOLVED",ISERROR(MATCH(UPPER(TRIM(CLEAN(SUBSTITUTE(K245,CHAR(160)," ")))),Start!$H$6:$H$22,0))),"","Reviewer/date missing; ")&amp;"")=0,"Documentation recorded; review required",IF(AND(LEN(UPPER(TRIM(CLEAN(SUBSTITUTE(C245,CHAR(160)," ")))))&gt;0,LEFT(UPPER(TRIM(C245)),10)&lt;&gt;"UNRESOLVED",ISERROR(MATCH(UPPER(TRIM(CLEAN(SUBSTITUTE(C245,CHAR(160)," ")))),Start!$H$6:$H$22,0))),"","Exact clause/version missing; ")&amp;IF(AND(LEN(UPPER(TRIM(CLEAN(SUBSTITUTE(D245,CHAR(160)," ")))))&gt;0,LEFT(UPPER(TRIM(D245)),10)&lt;&gt;"UNRESOLVED",ISERROR(MATCH(UPPER(TRIM(CLEAN(SUBSTITUTE(D245,CHAR(160)," ")))),Start!$H$6:$H$22,0))),"","Entity/system/period missing; ")&amp;IF(AND(LEN(UPPER(TRIM(CLEAN(SUBSTITUTE(F245,CHAR(160)," ")))))&gt;0,LEFT(UPPER(TRIM(F245)),10)&lt;&gt;"UNRESOLVED",ISERROR(MATCH(UPPER(TRIM(CLEAN(SUBSTITUTE(F245,CHAR(160)," ")))),Start!$H$6:$H$22,0))),"","Decision evidence/basis missing; ")&amp;IF(AND(LEN(UPPER(TRIM(CLEAN(SUBSTITUTE(G245,CHAR(160)," ")))))&gt;0,LEFT(UPPER(TRIM(G245)),10)&lt;&gt;"UNRESOLVED",ISERROR(MATCH(UPPER(TRIM(CLEAN(SUBSTITUTE(G245,CHAR(160)," ")))),Start!$H$6:$H$22,0))),"","Date/transition basis missing; ")&amp;IF(AND(LEN(UPPER(TRIM(CLEAN(SUBSTITUTE(H245,CHAR(160)," ")))))&gt;0,LEFT(UPPER(TRIM(H245)),10)&lt;&gt;"UNRESOLVED",ISERROR(MATCH(UPPER(TRIM(CLEAN(SUBSTITUTE(H245,CHAR(160)," ")))),Start!$H$6:$H$22,0))),"","Method/evidence basis missing; ")&amp;IF(AND(LEN(UPPER(TRIM(CLEAN(SUBSTITUTE(I245,CHAR(160)," ")))))&gt;0,LEFT(UPPER(TRIM(I245)),10)&lt;&gt;"UNRESOLVED",ISERROR(MATCH(UPPER(TRIM(CLEAN(SUBSTITUTE(I245,CHAR(160)," ")))),Start!$H$6:$H$22,0))),"","Mapping or justified exclusion missing; ")&amp;IF(AND(LEN(UPPER(TRIM(CLEAN(SUBSTITUTE(J245,CHAR(160)," ")))))&gt;0,LEFT(UPPER(TRIM(J245)),10)&lt;&gt;"UNRESOLVED",ISERROR(MATCH(UPPER(TRIM(CLEAN(SUBSTITUTE(J245,CHAR(160)," ")))),Start!$H$6:$H$22,0))),"","Conclusion/evidence missing; ")&amp;IF(AND(LEN(UPPER(TRIM(CLEAN(SUBSTITUTE(K245,CHAR(160)," ")))))&gt;0,LEFT(UPPER(TRIM(K245)),10)&lt;&gt;"UNRESOLVED",ISERROR(MATCH(UPPER(TRIM(CLEAN(SUBSTITUTE(K245,CHAR(160)," ")))),Start!$H$6:$H$22,0))),"","Reviewer/date missing; ")&amp;"")),"Invalid status; use a listed value")</f>
        <v>Applicability unresolved; assign an owner and next action</v>
      </c>
    </row>
    <row r="246" ht="70" customHeight="1">
      <c r="A246" s="58" t="str">
        <v>DFS-500.1(o)(2)</v>
      </c>
      <c r="B246" s="58" t="str">
        <v>DFS</v>
      </c>
      <c r="C246" s="61" t="str">
        <v>D01 | 500.1(o)(2)</v>
      </c>
      <c r="D246" s="61"/>
      <c r="E246" s="61" t="str">
        <v>Unresolved</v>
      </c>
      <c r="F246" s="61"/>
      <c r="G246" s="61" t="str">
        <v>Verify entity exemption and operative version; Q08</v>
      </c>
      <c r="H246" s="61" t="inlineStr">
        <is>
          <t xml:space="preserve">Interpretation/administration. Obtain exact required method and evidence from the controlling text. Context and definition rows explain control requirements.</t>
        </is>
      </c>
      <c r="I246" s="61" t="str">
        <v>D01</v>
      </c>
      <c r="J246" s="61"/>
      <c r="K246" s="61"/>
      <c r="L246" s="61" t="str">
        <v>Confirm entity/system coverage, obtain the current controlling instrument and map every applicable part before conclusions.</v>
      </c>
      <c r="M246" s="63" t="str">
        <f>IF(OR(EXACT(E246,"Unresolved"),EXACT(E246,"Applicable"),EXACT(E246,"Excluded with basis"),EXACT(E246,"Context only")),IF(E246="Unresolved","Applicability unresolved; assign an owner and next action",IF(LEN(IF(AND(LEN(UPPER(TRIM(CLEAN(SUBSTITUTE(C246,CHAR(160)," ")))))&gt;0,LEFT(UPPER(TRIM(C246)),10)&lt;&gt;"UNRESOLVED",ISERROR(MATCH(UPPER(TRIM(CLEAN(SUBSTITUTE(C246,CHAR(160)," ")))),Start!$H$6:$H$22,0))),"","Exact clause/version missing; ")&amp;IF(AND(LEN(UPPER(TRIM(CLEAN(SUBSTITUTE(D246,CHAR(160)," ")))))&gt;0,LEFT(UPPER(TRIM(D246)),10)&lt;&gt;"UNRESOLVED",ISERROR(MATCH(UPPER(TRIM(CLEAN(SUBSTITUTE(D246,CHAR(160)," ")))),Start!$H$6:$H$22,0))),"","Entity/system/period missing; ")&amp;IF(AND(LEN(UPPER(TRIM(CLEAN(SUBSTITUTE(F246,CHAR(160)," ")))))&gt;0,LEFT(UPPER(TRIM(F246)),10)&lt;&gt;"UNRESOLVED",ISERROR(MATCH(UPPER(TRIM(CLEAN(SUBSTITUTE(F246,CHAR(160)," ")))),Start!$H$6:$H$22,0))),"","Decision evidence/basis missing; ")&amp;IF(AND(LEN(UPPER(TRIM(CLEAN(SUBSTITUTE(G246,CHAR(160)," ")))))&gt;0,LEFT(UPPER(TRIM(G246)),10)&lt;&gt;"UNRESOLVED",ISERROR(MATCH(UPPER(TRIM(CLEAN(SUBSTITUTE(G246,CHAR(160)," ")))),Start!$H$6:$H$22,0))),"","Date/transition basis missing; ")&amp;IF(AND(LEN(UPPER(TRIM(CLEAN(SUBSTITUTE(H246,CHAR(160)," ")))))&gt;0,LEFT(UPPER(TRIM(H246)),10)&lt;&gt;"UNRESOLVED",ISERROR(MATCH(UPPER(TRIM(CLEAN(SUBSTITUTE(H246,CHAR(160)," ")))),Start!$H$6:$H$22,0))),"","Method/evidence basis missing; ")&amp;IF(AND(LEN(UPPER(TRIM(CLEAN(SUBSTITUTE(I246,CHAR(160)," ")))))&gt;0,LEFT(UPPER(TRIM(I246)),10)&lt;&gt;"UNRESOLVED",ISERROR(MATCH(UPPER(TRIM(CLEAN(SUBSTITUTE(I246,CHAR(160)," ")))),Start!$H$6:$H$22,0))),"","Mapping or justified exclusion missing; ")&amp;IF(AND(LEN(UPPER(TRIM(CLEAN(SUBSTITUTE(J246,CHAR(160)," ")))))&gt;0,LEFT(UPPER(TRIM(J246)),10)&lt;&gt;"UNRESOLVED",ISERROR(MATCH(UPPER(TRIM(CLEAN(SUBSTITUTE(J246,CHAR(160)," ")))),Start!$H$6:$H$22,0))),"","Conclusion/evidence missing; ")&amp;IF(AND(LEN(UPPER(TRIM(CLEAN(SUBSTITUTE(K246,CHAR(160)," ")))))&gt;0,LEFT(UPPER(TRIM(K246)),10)&lt;&gt;"UNRESOLVED",ISERROR(MATCH(UPPER(TRIM(CLEAN(SUBSTITUTE(K246,CHAR(160)," ")))),Start!$H$6:$H$22,0))),"","Reviewer/date missing; ")&amp;"")=0,"Documentation recorded; review required",IF(AND(LEN(UPPER(TRIM(CLEAN(SUBSTITUTE(C246,CHAR(160)," ")))))&gt;0,LEFT(UPPER(TRIM(C246)),10)&lt;&gt;"UNRESOLVED",ISERROR(MATCH(UPPER(TRIM(CLEAN(SUBSTITUTE(C246,CHAR(160)," ")))),Start!$H$6:$H$22,0))),"","Exact clause/version missing; ")&amp;IF(AND(LEN(UPPER(TRIM(CLEAN(SUBSTITUTE(D246,CHAR(160)," ")))))&gt;0,LEFT(UPPER(TRIM(D246)),10)&lt;&gt;"UNRESOLVED",ISERROR(MATCH(UPPER(TRIM(CLEAN(SUBSTITUTE(D246,CHAR(160)," ")))),Start!$H$6:$H$22,0))),"","Entity/system/period missing; ")&amp;IF(AND(LEN(UPPER(TRIM(CLEAN(SUBSTITUTE(F246,CHAR(160)," ")))))&gt;0,LEFT(UPPER(TRIM(F246)),10)&lt;&gt;"UNRESOLVED",ISERROR(MATCH(UPPER(TRIM(CLEAN(SUBSTITUTE(F246,CHAR(160)," ")))),Start!$H$6:$H$22,0))),"","Decision evidence/basis missing; ")&amp;IF(AND(LEN(UPPER(TRIM(CLEAN(SUBSTITUTE(G246,CHAR(160)," ")))))&gt;0,LEFT(UPPER(TRIM(G246)),10)&lt;&gt;"UNRESOLVED",ISERROR(MATCH(UPPER(TRIM(CLEAN(SUBSTITUTE(G246,CHAR(160)," ")))),Start!$H$6:$H$22,0))),"","Date/transition basis missing; ")&amp;IF(AND(LEN(UPPER(TRIM(CLEAN(SUBSTITUTE(H246,CHAR(160)," ")))))&gt;0,LEFT(UPPER(TRIM(H246)),10)&lt;&gt;"UNRESOLVED",ISERROR(MATCH(UPPER(TRIM(CLEAN(SUBSTITUTE(H246,CHAR(160)," ")))),Start!$H$6:$H$22,0))),"","Method/evidence basis missing; ")&amp;IF(AND(LEN(UPPER(TRIM(CLEAN(SUBSTITUTE(I246,CHAR(160)," ")))))&gt;0,LEFT(UPPER(TRIM(I246)),10)&lt;&gt;"UNRESOLVED",ISERROR(MATCH(UPPER(TRIM(CLEAN(SUBSTITUTE(I246,CHAR(160)," ")))),Start!$H$6:$H$22,0))),"","Mapping or justified exclusion missing; ")&amp;IF(AND(LEN(UPPER(TRIM(CLEAN(SUBSTITUTE(J246,CHAR(160)," ")))))&gt;0,LEFT(UPPER(TRIM(J246)),10)&lt;&gt;"UNRESOLVED",ISERROR(MATCH(UPPER(TRIM(CLEAN(SUBSTITUTE(J246,CHAR(160)," ")))),Start!$H$6:$H$22,0))),"","Conclusion/evidence missing; ")&amp;IF(AND(LEN(UPPER(TRIM(CLEAN(SUBSTITUTE(K246,CHAR(160)," ")))))&gt;0,LEFT(UPPER(TRIM(K246)),10)&lt;&gt;"UNRESOLVED",ISERROR(MATCH(UPPER(TRIM(CLEAN(SUBSTITUTE(K246,CHAR(160)," ")))),Start!$H$6:$H$22,0))),"","Reviewer/date missing; ")&amp;"")),"Invalid status; use a listed value")</f>
        <v>Applicability unresolved; assign an owner and next action</v>
      </c>
    </row>
    <row r="247" ht="70" customHeight="1">
      <c r="A247" s="56" t="str">
        <v>DFS-500.1(p)</v>
      </c>
      <c r="B247" s="56" t="str">
        <v>DFS</v>
      </c>
      <c r="C247" s="61" t="str">
        <v>D01 | 500.1(p)</v>
      </c>
      <c r="D247" s="61"/>
      <c r="E247" s="61" t="str">
        <v>Unresolved</v>
      </c>
      <c r="F247" s="61"/>
      <c r="G247" s="61" t="str">
        <v>Verify entity exemption and operative version; Q08</v>
      </c>
      <c r="H247" s="61" t="inlineStr">
        <is>
          <t xml:space="preserve">Interpretation/administration. Obtain exact required method and evidence from the controlling text. Context and definition rows explain control requirements.</t>
        </is>
      </c>
      <c r="I247" s="61" t="str">
        <v>D01</v>
      </c>
      <c r="J247" s="61"/>
      <c r="K247" s="61"/>
      <c r="L247" s="61" t="str">
        <v>Confirm entity/system coverage, obtain the current controlling instrument and map every applicable part before conclusions.</v>
      </c>
      <c r="M247" s="63" t="str">
        <f>IF(OR(EXACT(E247,"Unresolved"),EXACT(E247,"Applicable"),EXACT(E247,"Excluded with basis"),EXACT(E247,"Context only")),IF(E247="Unresolved","Applicability unresolved; assign an owner and next action",IF(LEN(IF(AND(LEN(UPPER(TRIM(CLEAN(SUBSTITUTE(C247,CHAR(160)," ")))))&gt;0,LEFT(UPPER(TRIM(C247)),10)&lt;&gt;"UNRESOLVED",ISERROR(MATCH(UPPER(TRIM(CLEAN(SUBSTITUTE(C247,CHAR(160)," ")))),Start!$H$6:$H$22,0))),"","Exact clause/version missing; ")&amp;IF(AND(LEN(UPPER(TRIM(CLEAN(SUBSTITUTE(D247,CHAR(160)," ")))))&gt;0,LEFT(UPPER(TRIM(D247)),10)&lt;&gt;"UNRESOLVED",ISERROR(MATCH(UPPER(TRIM(CLEAN(SUBSTITUTE(D247,CHAR(160)," ")))),Start!$H$6:$H$22,0))),"","Entity/system/period missing; ")&amp;IF(AND(LEN(UPPER(TRIM(CLEAN(SUBSTITUTE(F247,CHAR(160)," ")))))&gt;0,LEFT(UPPER(TRIM(F247)),10)&lt;&gt;"UNRESOLVED",ISERROR(MATCH(UPPER(TRIM(CLEAN(SUBSTITUTE(F247,CHAR(160)," ")))),Start!$H$6:$H$22,0))),"","Decision evidence/basis missing; ")&amp;IF(AND(LEN(UPPER(TRIM(CLEAN(SUBSTITUTE(G247,CHAR(160)," ")))))&gt;0,LEFT(UPPER(TRIM(G247)),10)&lt;&gt;"UNRESOLVED",ISERROR(MATCH(UPPER(TRIM(CLEAN(SUBSTITUTE(G247,CHAR(160)," ")))),Start!$H$6:$H$22,0))),"","Date/transition basis missing; ")&amp;IF(AND(LEN(UPPER(TRIM(CLEAN(SUBSTITUTE(H247,CHAR(160)," ")))))&gt;0,LEFT(UPPER(TRIM(H247)),10)&lt;&gt;"UNRESOLVED",ISERROR(MATCH(UPPER(TRIM(CLEAN(SUBSTITUTE(H247,CHAR(160)," ")))),Start!$H$6:$H$22,0))),"","Method/evidence basis missing; ")&amp;IF(AND(LEN(UPPER(TRIM(CLEAN(SUBSTITUTE(I247,CHAR(160)," ")))))&gt;0,LEFT(UPPER(TRIM(I247)),10)&lt;&gt;"UNRESOLVED",ISERROR(MATCH(UPPER(TRIM(CLEAN(SUBSTITUTE(I247,CHAR(160)," ")))),Start!$H$6:$H$22,0))),"","Mapping or justified exclusion missing; ")&amp;IF(AND(LEN(UPPER(TRIM(CLEAN(SUBSTITUTE(J247,CHAR(160)," ")))))&gt;0,LEFT(UPPER(TRIM(J247)),10)&lt;&gt;"UNRESOLVED",ISERROR(MATCH(UPPER(TRIM(CLEAN(SUBSTITUTE(J247,CHAR(160)," ")))),Start!$H$6:$H$22,0))),"","Conclusion/evidence missing; ")&amp;IF(AND(LEN(UPPER(TRIM(CLEAN(SUBSTITUTE(K247,CHAR(160)," ")))))&gt;0,LEFT(UPPER(TRIM(K247)),10)&lt;&gt;"UNRESOLVED",ISERROR(MATCH(UPPER(TRIM(CLEAN(SUBSTITUTE(K247,CHAR(160)," ")))),Start!$H$6:$H$22,0))),"","Reviewer/date missing; ")&amp;"")=0,"Documentation recorded; review required",IF(AND(LEN(UPPER(TRIM(CLEAN(SUBSTITUTE(C247,CHAR(160)," ")))))&gt;0,LEFT(UPPER(TRIM(C247)),10)&lt;&gt;"UNRESOLVED",ISERROR(MATCH(UPPER(TRIM(CLEAN(SUBSTITUTE(C247,CHAR(160)," ")))),Start!$H$6:$H$22,0))),"","Exact clause/version missing; ")&amp;IF(AND(LEN(UPPER(TRIM(CLEAN(SUBSTITUTE(D247,CHAR(160)," ")))))&gt;0,LEFT(UPPER(TRIM(D247)),10)&lt;&gt;"UNRESOLVED",ISERROR(MATCH(UPPER(TRIM(CLEAN(SUBSTITUTE(D247,CHAR(160)," ")))),Start!$H$6:$H$22,0))),"","Entity/system/period missing; ")&amp;IF(AND(LEN(UPPER(TRIM(CLEAN(SUBSTITUTE(F247,CHAR(160)," ")))))&gt;0,LEFT(UPPER(TRIM(F247)),10)&lt;&gt;"UNRESOLVED",ISERROR(MATCH(UPPER(TRIM(CLEAN(SUBSTITUTE(F247,CHAR(160)," ")))),Start!$H$6:$H$22,0))),"","Decision evidence/basis missing; ")&amp;IF(AND(LEN(UPPER(TRIM(CLEAN(SUBSTITUTE(G247,CHAR(160)," ")))))&gt;0,LEFT(UPPER(TRIM(G247)),10)&lt;&gt;"UNRESOLVED",ISERROR(MATCH(UPPER(TRIM(CLEAN(SUBSTITUTE(G247,CHAR(160)," ")))),Start!$H$6:$H$22,0))),"","Date/transition basis missing; ")&amp;IF(AND(LEN(UPPER(TRIM(CLEAN(SUBSTITUTE(H247,CHAR(160)," ")))))&gt;0,LEFT(UPPER(TRIM(H247)),10)&lt;&gt;"UNRESOLVED",ISERROR(MATCH(UPPER(TRIM(CLEAN(SUBSTITUTE(H247,CHAR(160)," ")))),Start!$H$6:$H$22,0))),"","Method/evidence basis missing; ")&amp;IF(AND(LEN(UPPER(TRIM(CLEAN(SUBSTITUTE(I247,CHAR(160)," ")))))&gt;0,LEFT(UPPER(TRIM(I247)),10)&lt;&gt;"UNRESOLVED",ISERROR(MATCH(UPPER(TRIM(CLEAN(SUBSTITUTE(I247,CHAR(160)," ")))),Start!$H$6:$H$22,0))),"","Mapping or justified exclusion missing; ")&amp;IF(AND(LEN(UPPER(TRIM(CLEAN(SUBSTITUTE(J247,CHAR(160)," ")))))&gt;0,LEFT(UPPER(TRIM(J247)),10)&lt;&gt;"UNRESOLVED",ISERROR(MATCH(UPPER(TRIM(CLEAN(SUBSTITUTE(J247,CHAR(160)," ")))),Start!$H$6:$H$22,0))),"","Conclusion/evidence missing; ")&amp;IF(AND(LEN(UPPER(TRIM(CLEAN(SUBSTITUTE(K247,CHAR(160)," ")))))&gt;0,LEFT(UPPER(TRIM(K247)),10)&lt;&gt;"UNRESOLVED",ISERROR(MATCH(UPPER(TRIM(CLEAN(SUBSTITUTE(K247,CHAR(160)," ")))),Start!$H$6:$H$22,0))),"","Reviewer/date missing; ")&amp;"")),"Invalid status; use a listed value")</f>
        <v>Applicability unresolved; assign an owner and next action</v>
      </c>
    </row>
    <row r="248" ht="70" customHeight="1">
      <c r="A248" s="58" t="str">
        <v>DFS-500.1(q)</v>
      </c>
      <c r="B248" s="58" t="str">
        <v>DFS</v>
      </c>
      <c r="C248" s="61" t="str">
        <v>D01 | 500.1(q)</v>
      </c>
      <c r="D248" s="61"/>
      <c r="E248" s="61" t="str">
        <v>Unresolved</v>
      </c>
      <c r="F248" s="61"/>
      <c r="G248" s="61" t="str">
        <v>Verify entity exemption and operative version; Q08</v>
      </c>
      <c r="H248" s="61" t="inlineStr">
        <is>
          <t xml:space="preserve">Interpretation/administration. Obtain exact required method and evidence from the controlling text. Context and definition rows explain control requirements.</t>
        </is>
      </c>
      <c r="I248" s="61" t="str">
        <v>D01</v>
      </c>
      <c r="J248" s="61"/>
      <c r="K248" s="61"/>
      <c r="L248" s="61" t="str">
        <v>Confirm entity/system coverage, obtain the current controlling instrument and map every applicable part before conclusions.</v>
      </c>
      <c r="M248" s="63" t="str">
        <f>IF(OR(EXACT(E248,"Unresolved"),EXACT(E248,"Applicable"),EXACT(E248,"Excluded with basis"),EXACT(E248,"Context only")),IF(E248="Unresolved","Applicability unresolved; assign an owner and next action",IF(LEN(IF(AND(LEN(UPPER(TRIM(CLEAN(SUBSTITUTE(C248,CHAR(160)," ")))))&gt;0,LEFT(UPPER(TRIM(C248)),10)&lt;&gt;"UNRESOLVED",ISERROR(MATCH(UPPER(TRIM(CLEAN(SUBSTITUTE(C248,CHAR(160)," ")))),Start!$H$6:$H$22,0))),"","Exact clause/version missing; ")&amp;IF(AND(LEN(UPPER(TRIM(CLEAN(SUBSTITUTE(D248,CHAR(160)," ")))))&gt;0,LEFT(UPPER(TRIM(D248)),10)&lt;&gt;"UNRESOLVED",ISERROR(MATCH(UPPER(TRIM(CLEAN(SUBSTITUTE(D248,CHAR(160)," ")))),Start!$H$6:$H$22,0))),"","Entity/system/period missing; ")&amp;IF(AND(LEN(UPPER(TRIM(CLEAN(SUBSTITUTE(F248,CHAR(160)," ")))))&gt;0,LEFT(UPPER(TRIM(F248)),10)&lt;&gt;"UNRESOLVED",ISERROR(MATCH(UPPER(TRIM(CLEAN(SUBSTITUTE(F248,CHAR(160)," ")))),Start!$H$6:$H$22,0))),"","Decision evidence/basis missing; ")&amp;IF(AND(LEN(UPPER(TRIM(CLEAN(SUBSTITUTE(G248,CHAR(160)," ")))))&gt;0,LEFT(UPPER(TRIM(G248)),10)&lt;&gt;"UNRESOLVED",ISERROR(MATCH(UPPER(TRIM(CLEAN(SUBSTITUTE(G248,CHAR(160)," ")))),Start!$H$6:$H$22,0))),"","Date/transition basis missing; ")&amp;IF(AND(LEN(UPPER(TRIM(CLEAN(SUBSTITUTE(H248,CHAR(160)," ")))))&gt;0,LEFT(UPPER(TRIM(H248)),10)&lt;&gt;"UNRESOLVED",ISERROR(MATCH(UPPER(TRIM(CLEAN(SUBSTITUTE(H248,CHAR(160)," ")))),Start!$H$6:$H$22,0))),"","Method/evidence basis missing; ")&amp;IF(AND(LEN(UPPER(TRIM(CLEAN(SUBSTITUTE(I248,CHAR(160)," ")))))&gt;0,LEFT(UPPER(TRIM(I248)),10)&lt;&gt;"UNRESOLVED",ISERROR(MATCH(UPPER(TRIM(CLEAN(SUBSTITUTE(I248,CHAR(160)," ")))),Start!$H$6:$H$22,0))),"","Mapping or justified exclusion missing; ")&amp;IF(AND(LEN(UPPER(TRIM(CLEAN(SUBSTITUTE(J248,CHAR(160)," ")))))&gt;0,LEFT(UPPER(TRIM(J248)),10)&lt;&gt;"UNRESOLVED",ISERROR(MATCH(UPPER(TRIM(CLEAN(SUBSTITUTE(J248,CHAR(160)," ")))),Start!$H$6:$H$22,0))),"","Conclusion/evidence missing; ")&amp;IF(AND(LEN(UPPER(TRIM(CLEAN(SUBSTITUTE(K248,CHAR(160)," ")))))&gt;0,LEFT(UPPER(TRIM(K248)),10)&lt;&gt;"UNRESOLVED",ISERROR(MATCH(UPPER(TRIM(CLEAN(SUBSTITUTE(K248,CHAR(160)," ")))),Start!$H$6:$H$22,0))),"","Reviewer/date missing; ")&amp;"")=0,"Documentation recorded; review required",IF(AND(LEN(UPPER(TRIM(CLEAN(SUBSTITUTE(C248,CHAR(160)," ")))))&gt;0,LEFT(UPPER(TRIM(C248)),10)&lt;&gt;"UNRESOLVED",ISERROR(MATCH(UPPER(TRIM(CLEAN(SUBSTITUTE(C248,CHAR(160)," ")))),Start!$H$6:$H$22,0))),"","Exact clause/version missing; ")&amp;IF(AND(LEN(UPPER(TRIM(CLEAN(SUBSTITUTE(D248,CHAR(160)," ")))))&gt;0,LEFT(UPPER(TRIM(D248)),10)&lt;&gt;"UNRESOLVED",ISERROR(MATCH(UPPER(TRIM(CLEAN(SUBSTITUTE(D248,CHAR(160)," ")))),Start!$H$6:$H$22,0))),"","Entity/system/period missing; ")&amp;IF(AND(LEN(UPPER(TRIM(CLEAN(SUBSTITUTE(F248,CHAR(160)," ")))))&gt;0,LEFT(UPPER(TRIM(F248)),10)&lt;&gt;"UNRESOLVED",ISERROR(MATCH(UPPER(TRIM(CLEAN(SUBSTITUTE(F248,CHAR(160)," ")))),Start!$H$6:$H$22,0))),"","Decision evidence/basis missing; ")&amp;IF(AND(LEN(UPPER(TRIM(CLEAN(SUBSTITUTE(G248,CHAR(160)," ")))))&gt;0,LEFT(UPPER(TRIM(G248)),10)&lt;&gt;"UNRESOLVED",ISERROR(MATCH(UPPER(TRIM(CLEAN(SUBSTITUTE(G248,CHAR(160)," ")))),Start!$H$6:$H$22,0))),"","Date/transition basis missing; ")&amp;IF(AND(LEN(UPPER(TRIM(CLEAN(SUBSTITUTE(H248,CHAR(160)," ")))))&gt;0,LEFT(UPPER(TRIM(H248)),10)&lt;&gt;"UNRESOLVED",ISERROR(MATCH(UPPER(TRIM(CLEAN(SUBSTITUTE(H248,CHAR(160)," ")))),Start!$H$6:$H$22,0))),"","Method/evidence basis missing; ")&amp;IF(AND(LEN(UPPER(TRIM(CLEAN(SUBSTITUTE(I248,CHAR(160)," ")))))&gt;0,LEFT(UPPER(TRIM(I248)),10)&lt;&gt;"UNRESOLVED",ISERROR(MATCH(UPPER(TRIM(CLEAN(SUBSTITUTE(I248,CHAR(160)," ")))),Start!$H$6:$H$22,0))),"","Mapping or justified exclusion missing; ")&amp;IF(AND(LEN(UPPER(TRIM(CLEAN(SUBSTITUTE(J248,CHAR(160)," ")))))&gt;0,LEFT(UPPER(TRIM(J248)),10)&lt;&gt;"UNRESOLVED",ISERROR(MATCH(UPPER(TRIM(CLEAN(SUBSTITUTE(J248,CHAR(160)," ")))),Start!$H$6:$H$22,0))),"","Conclusion/evidence missing; ")&amp;IF(AND(LEN(UPPER(TRIM(CLEAN(SUBSTITUTE(K248,CHAR(160)," ")))))&gt;0,LEFT(UPPER(TRIM(K248)),10)&lt;&gt;"UNRESOLVED",ISERROR(MATCH(UPPER(TRIM(CLEAN(SUBSTITUTE(K248,CHAR(160)," ")))),Start!$H$6:$H$22,0))),"","Reviewer/date missing; ")&amp;"")),"Invalid status; use a listed value")</f>
        <v>Applicability unresolved; assign an owner and next action</v>
      </c>
    </row>
    <row r="249" ht="70" customHeight="1">
      <c r="A249" s="56" t="str">
        <v>DFS-500.1(r)</v>
      </c>
      <c r="B249" s="56" t="str">
        <v>DFS</v>
      </c>
      <c r="C249" s="61" t="str">
        <v>D01 | 500.1(r)</v>
      </c>
      <c r="D249" s="61"/>
      <c r="E249" s="61" t="str">
        <v>Unresolved</v>
      </c>
      <c r="F249" s="61"/>
      <c r="G249" s="61" t="str">
        <v>Verify entity exemption and operative version; Q08</v>
      </c>
      <c r="H249" s="61" t="inlineStr">
        <is>
          <t xml:space="preserve">Interpretation/administration. Obtain exact required method and evidence from the controlling text. Context and definition rows explain control requirements.</t>
        </is>
      </c>
      <c r="I249" s="61" t="str">
        <v>D01</v>
      </c>
      <c r="J249" s="61"/>
      <c r="K249" s="61"/>
      <c r="L249" s="61" t="str">
        <v>Confirm entity/system coverage, obtain the current controlling instrument and map every applicable part before conclusions.</v>
      </c>
      <c r="M249" s="63" t="str">
        <f>IF(OR(EXACT(E249,"Unresolved"),EXACT(E249,"Applicable"),EXACT(E249,"Excluded with basis"),EXACT(E249,"Context only")),IF(E249="Unresolved","Applicability unresolved; assign an owner and next action",IF(LEN(IF(AND(LEN(UPPER(TRIM(CLEAN(SUBSTITUTE(C249,CHAR(160)," ")))))&gt;0,LEFT(UPPER(TRIM(C249)),10)&lt;&gt;"UNRESOLVED",ISERROR(MATCH(UPPER(TRIM(CLEAN(SUBSTITUTE(C249,CHAR(160)," ")))),Start!$H$6:$H$22,0))),"","Exact clause/version missing; ")&amp;IF(AND(LEN(UPPER(TRIM(CLEAN(SUBSTITUTE(D249,CHAR(160)," ")))))&gt;0,LEFT(UPPER(TRIM(D249)),10)&lt;&gt;"UNRESOLVED",ISERROR(MATCH(UPPER(TRIM(CLEAN(SUBSTITUTE(D249,CHAR(160)," ")))),Start!$H$6:$H$22,0))),"","Entity/system/period missing; ")&amp;IF(AND(LEN(UPPER(TRIM(CLEAN(SUBSTITUTE(F249,CHAR(160)," ")))))&gt;0,LEFT(UPPER(TRIM(F249)),10)&lt;&gt;"UNRESOLVED",ISERROR(MATCH(UPPER(TRIM(CLEAN(SUBSTITUTE(F249,CHAR(160)," ")))),Start!$H$6:$H$22,0))),"","Decision evidence/basis missing; ")&amp;IF(AND(LEN(UPPER(TRIM(CLEAN(SUBSTITUTE(G249,CHAR(160)," ")))))&gt;0,LEFT(UPPER(TRIM(G249)),10)&lt;&gt;"UNRESOLVED",ISERROR(MATCH(UPPER(TRIM(CLEAN(SUBSTITUTE(G249,CHAR(160)," ")))),Start!$H$6:$H$22,0))),"","Date/transition basis missing; ")&amp;IF(AND(LEN(UPPER(TRIM(CLEAN(SUBSTITUTE(H249,CHAR(160)," ")))))&gt;0,LEFT(UPPER(TRIM(H249)),10)&lt;&gt;"UNRESOLVED",ISERROR(MATCH(UPPER(TRIM(CLEAN(SUBSTITUTE(H249,CHAR(160)," ")))),Start!$H$6:$H$22,0))),"","Method/evidence basis missing; ")&amp;IF(AND(LEN(UPPER(TRIM(CLEAN(SUBSTITUTE(I249,CHAR(160)," ")))))&gt;0,LEFT(UPPER(TRIM(I249)),10)&lt;&gt;"UNRESOLVED",ISERROR(MATCH(UPPER(TRIM(CLEAN(SUBSTITUTE(I249,CHAR(160)," ")))),Start!$H$6:$H$22,0))),"","Mapping or justified exclusion missing; ")&amp;IF(AND(LEN(UPPER(TRIM(CLEAN(SUBSTITUTE(J249,CHAR(160)," ")))))&gt;0,LEFT(UPPER(TRIM(J249)),10)&lt;&gt;"UNRESOLVED",ISERROR(MATCH(UPPER(TRIM(CLEAN(SUBSTITUTE(J249,CHAR(160)," ")))),Start!$H$6:$H$22,0))),"","Conclusion/evidence missing; ")&amp;IF(AND(LEN(UPPER(TRIM(CLEAN(SUBSTITUTE(K249,CHAR(160)," ")))))&gt;0,LEFT(UPPER(TRIM(K249)),10)&lt;&gt;"UNRESOLVED",ISERROR(MATCH(UPPER(TRIM(CLEAN(SUBSTITUTE(K249,CHAR(160)," ")))),Start!$H$6:$H$22,0))),"","Reviewer/date missing; ")&amp;"")=0,"Documentation recorded; review required",IF(AND(LEN(UPPER(TRIM(CLEAN(SUBSTITUTE(C249,CHAR(160)," ")))))&gt;0,LEFT(UPPER(TRIM(C249)),10)&lt;&gt;"UNRESOLVED",ISERROR(MATCH(UPPER(TRIM(CLEAN(SUBSTITUTE(C249,CHAR(160)," ")))),Start!$H$6:$H$22,0))),"","Exact clause/version missing; ")&amp;IF(AND(LEN(UPPER(TRIM(CLEAN(SUBSTITUTE(D249,CHAR(160)," ")))))&gt;0,LEFT(UPPER(TRIM(D249)),10)&lt;&gt;"UNRESOLVED",ISERROR(MATCH(UPPER(TRIM(CLEAN(SUBSTITUTE(D249,CHAR(160)," ")))),Start!$H$6:$H$22,0))),"","Entity/system/period missing; ")&amp;IF(AND(LEN(UPPER(TRIM(CLEAN(SUBSTITUTE(F249,CHAR(160)," ")))))&gt;0,LEFT(UPPER(TRIM(F249)),10)&lt;&gt;"UNRESOLVED",ISERROR(MATCH(UPPER(TRIM(CLEAN(SUBSTITUTE(F249,CHAR(160)," ")))),Start!$H$6:$H$22,0))),"","Decision evidence/basis missing; ")&amp;IF(AND(LEN(UPPER(TRIM(CLEAN(SUBSTITUTE(G249,CHAR(160)," ")))))&gt;0,LEFT(UPPER(TRIM(G249)),10)&lt;&gt;"UNRESOLVED",ISERROR(MATCH(UPPER(TRIM(CLEAN(SUBSTITUTE(G249,CHAR(160)," ")))),Start!$H$6:$H$22,0))),"","Date/transition basis missing; ")&amp;IF(AND(LEN(UPPER(TRIM(CLEAN(SUBSTITUTE(H249,CHAR(160)," ")))))&gt;0,LEFT(UPPER(TRIM(H249)),10)&lt;&gt;"UNRESOLVED",ISERROR(MATCH(UPPER(TRIM(CLEAN(SUBSTITUTE(H249,CHAR(160)," ")))),Start!$H$6:$H$22,0))),"","Method/evidence basis missing; ")&amp;IF(AND(LEN(UPPER(TRIM(CLEAN(SUBSTITUTE(I249,CHAR(160)," ")))))&gt;0,LEFT(UPPER(TRIM(I249)),10)&lt;&gt;"UNRESOLVED",ISERROR(MATCH(UPPER(TRIM(CLEAN(SUBSTITUTE(I249,CHAR(160)," ")))),Start!$H$6:$H$22,0))),"","Mapping or justified exclusion missing; ")&amp;IF(AND(LEN(UPPER(TRIM(CLEAN(SUBSTITUTE(J249,CHAR(160)," ")))))&gt;0,LEFT(UPPER(TRIM(J249)),10)&lt;&gt;"UNRESOLVED",ISERROR(MATCH(UPPER(TRIM(CLEAN(SUBSTITUTE(J249,CHAR(160)," ")))),Start!$H$6:$H$22,0))),"","Conclusion/evidence missing; ")&amp;IF(AND(LEN(UPPER(TRIM(CLEAN(SUBSTITUTE(K249,CHAR(160)," ")))))&gt;0,LEFT(UPPER(TRIM(K249)),10)&lt;&gt;"UNRESOLVED",ISERROR(MATCH(UPPER(TRIM(CLEAN(SUBSTITUTE(K249,CHAR(160)," ")))),Start!$H$6:$H$22,0))),"","Reviewer/date missing; ")&amp;"")),"Invalid status; use a listed value")</f>
        <v>Applicability unresolved; assign an owner and next action</v>
      </c>
    </row>
    <row r="250" ht="70" customHeight="1">
      <c r="A250" s="58" t="str">
        <v>DFS-500.1(s)</v>
      </c>
      <c r="B250" s="58" t="str">
        <v>DFS</v>
      </c>
      <c r="C250" s="61" t="str">
        <v>D01 | 500.1(s)</v>
      </c>
      <c r="D250" s="61"/>
      <c r="E250" s="61" t="str">
        <v>Unresolved</v>
      </c>
      <c r="F250" s="61"/>
      <c r="G250" s="61" t="str">
        <v>Verify entity exemption and operative version; Q08</v>
      </c>
      <c r="H250" s="61" t="inlineStr">
        <is>
          <t xml:space="preserve">Interpretation/administration. Obtain exact required method and evidence from the controlling text. Context and definition rows explain control requirements.</t>
        </is>
      </c>
      <c r="I250" s="61" t="str">
        <v>D01</v>
      </c>
      <c r="J250" s="61"/>
      <c r="K250" s="61"/>
      <c r="L250" s="61" t="str">
        <v>Confirm entity/system coverage, obtain the current controlling instrument and map every applicable part before conclusions.</v>
      </c>
      <c r="M250" s="63" t="str">
        <f>IF(OR(EXACT(E250,"Unresolved"),EXACT(E250,"Applicable"),EXACT(E250,"Excluded with basis"),EXACT(E250,"Context only")),IF(E250="Unresolved","Applicability unresolved; assign an owner and next action",IF(LEN(IF(AND(LEN(UPPER(TRIM(CLEAN(SUBSTITUTE(C250,CHAR(160)," ")))))&gt;0,LEFT(UPPER(TRIM(C250)),10)&lt;&gt;"UNRESOLVED",ISERROR(MATCH(UPPER(TRIM(CLEAN(SUBSTITUTE(C250,CHAR(160)," ")))),Start!$H$6:$H$22,0))),"","Exact clause/version missing; ")&amp;IF(AND(LEN(UPPER(TRIM(CLEAN(SUBSTITUTE(D250,CHAR(160)," ")))))&gt;0,LEFT(UPPER(TRIM(D250)),10)&lt;&gt;"UNRESOLVED",ISERROR(MATCH(UPPER(TRIM(CLEAN(SUBSTITUTE(D250,CHAR(160)," ")))),Start!$H$6:$H$22,0))),"","Entity/system/period missing; ")&amp;IF(AND(LEN(UPPER(TRIM(CLEAN(SUBSTITUTE(F250,CHAR(160)," ")))))&gt;0,LEFT(UPPER(TRIM(F250)),10)&lt;&gt;"UNRESOLVED",ISERROR(MATCH(UPPER(TRIM(CLEAN(SUBSTITUTE(F250,CHAR(160)," ")))),Start!$H$6:$H$22,0))),"","Decision evidence/basis missing; ")&amp;IF(AND(LEN(UPPER(TRIM(CLEAN(SUBSTITUTE(G250,CHAR(160)," ")))))&gt;0,LEFT(UPPER(TRIM(G250)),10)&lt;&gt;"UNRESOLVED",ISERROR(MATCH(UPPER(TRIM(CLEAN(SUBSTITUTE(G250,CHAR(160)," ")))),Start!$H$6:$H$22,0))),"","Date/transition basis missing; ")&amp;IF(AND(LEN(UPPER(TRIM(CLEAN(SUBSTITUTE(H250,CHAR(160)," ")))))&gt;0,LEFT(UPPER(TRIM(H250)),10)&lt;&gt;"UNRESOLVED",ISERROR(MATCH(UPPER(TRIM(CLEAN(SUBSTITUTE(H250,CHAR(160)," ")))),Start!$H$6:$H$22,0))),"","Method/evidence basis missing; ")&amp;IF(AND(LEN(UPPER(TRIM(CLEAN(SUBSTITUTE(I250,CHAR(160)," ")))))&gt;0,LEFT(UPPER(TRIM(I250)),10)&lt;&gt;"UNRESOLVED",ISERROR(MATCH(UPPER(TRIM(CLEAN(SUBSTITUTE(I250,CHAR(160)," ")))),Start!$H$6:$H$22,0))),"","Mapping or justified exclusion missing; ")&amp;IF(AND(LEN(UPPER(TRIM(CLEAN(SUBSTITUTE(J250,CHAR(160)," ")))))&gt;0,LEFT(UPPER(TRIM(J250)),10)&lt;&gt;"UNRESOLVED",ISERROR(MATCH(UPPER(TRIM(CLEAN(SUBSTITUTE(J250,CHAR(160)," ")))),Start!$H$6:$H$22,0))),"","Conclusion/evidence missing; ")&amp;IF(AND(LEN(UPPER(TRIM(CLEAN(SUBSTITUTE(K250,CHAR(160)," ")))))&gt;0,LEFT(UPPER(TRIM(K250)),10)&lt;&gt;"UNRESOLVED",ISERROR(MATCH(UPPER(TRIM(CLEAN(SUBSTITUTE(K250,CHAR(160)," ")))),Start!$H$6:$H$22,0))),"","Reviewer/date missing; ")&amp;"")=0,"Documentation recorded; review required",IF(AND(LEN(UPPER(TRIM(CLEAN(SUBSTITUTE(C250,CHAR(160)," ")))))&gt;0,LEFT(UPPER(TRIM(C250)),10)&lt;&gt;"UNRESOLVED",ISERROR(MATCH(UPPER(TRIM(CLEAN(SUBSTITUTE(C250,CHAR(160)," ")))),Start!$H$6:$H$22,0))),"","Exact clause/version missing; ")&amp;IF(AND(LEN(UPPER(TRIM(CLEAN(SUBSTITUTE(D250,CHAR(160)," ")))))&gt;0,LEFT(UPPER(TRIM(D250)),10)&lt;&gt;"UNRESOLVED",ISERROR(MATCH(UPPER(TRIM(CLEAN(SUBSTITUTE(D250,CHAR(160)," ")))),Start!$H$6:$H$22,0))),"","Entity/system/period missing; ")&amp;IF(AND(LEN(UPPER(TRIM(CLEAN(SUBSTITUTE(F250,CHAR(160)," ")))))&gt;0,LEFT(UPPER(TRIM(F250)),10)&lt;&gt;"UNRESOLVED",ISERROR(MATCH(UPPER(TRIM(CLEAN(SUBSTITUTE(F250,CHAR(160)," ")))),Start!$H$6:$H$22,0))),"","Decision evidence/basis missing; ")&amp;IF(AND(LEN(UPPER(TRIM(CLEAN(SUBSTITUTE(G250,CHAR(160)," ")))))&gt;0,LEFT(UPPER(TRIM(G250)),10)&lt;&gt;"UNRESOLVED",ISERROR(MATCH(UPPER(TRIM(CLEAN(SUBSTITUTE(G250,CHAR(160)," ")))),Start!$H$6:$H$22,0))),"","Date/transition basis missing; ")&amp;IF(AND(LEN(UPPER(TRIM(CLEAN(SUBSTITUTE(H250,CHAR(160)," ")))))&gt;0,LEFT(UPPER(TRIM(H250)),10)&lt;&gt;"UNRESOLVED",ISERROR(MATCH(UPPER(TRIM(CLEAN(SUBSTITUTE(H250,CHAR(160)," ")))),Start!$H$6:$H$22,0))),"","Method/evidence basis missing; ")&amp;IF(AND(LEN(UPPER(TRIM(CLEAN(SUBSTITUTE(I250,CHAR(160)," ")))))&gt;0,LEFT(UPPER(TRIM(I250)),10)&lt;&gt;"UNRESOLVED",ISERROR(MATCH(UPPER(TRIM(CLEAN(SUBSTITUTE(I250,CHAR(160)," ")))),Start!$H$6:$H$22,0))),"","Mapping or justified exclusion missing; ")&amp;IF(AND(LEN(UPPER(TRIM(CLEAN(SUBSTITUTE(J250,CHAR(160)," ")))))&gt;0,LEFT(UPPER(TRIM(J250)),10)&lt;&gt;"UNRESOLVED",ISERROR(MATCH(UPPER(TRIM(CLEAN(SUBSTITUTE(J250,CHAR(160)," ")))),Start!$H$6:$H$22,0))),"","Conclusion/evidence missing; ")&amp;IF(AND(LEN(UPPER(TRIM(CLEAN(SUBSTITUTE(K250,CHAR(160)," ")))))&gt;0,LEFT(UPPER(TRIM(K250)),10)&lt;&gt;"UNRESOLVED",ISERROR(MATCH(UPPER(TRIM(CLEAN(SUBSTITUTE(K250,CHAR(160)," ")))),Start!$H$6:$H$22,0))),"","Reviewer/date missing; ")&amp;"")),"Invalid status; use a listed value")</f>
        <v>Applicability unresolved; assign an owner and next action</v>
      </c>
    </row>
    <row r="251" ht="70" customHeight="1">
      <c r="A251" s="56" t="str">
        <v>DFS-500.1(s)(1)</v>
      </c>
      <c r="B251" s="56" t="str">
        <v>DFS</v>
      </c>
      <c r="C251" s="61" t="str">
        <v>D01 | 500.1(s)(1)</v>
      </c>
      <c r="D251" s="61"/>
      <c r="E251" s="61" t="str">
        <v>Unresolved</v>
      </c>
      <c r="F251" s="61"/>
      <c r="G251" s="61" t="str">
        <v>Verify entity exemption and operative version; Q08</v>
      </c>
      <c r="H251" s="61" t="inlineStr">
        <is>
          <t xml:space="preserve">Interpretation/administration. Obtain exact required method and evidence from the controlling text. Context and definition rows explain control requirements.</t>
        </is>
      </c>
      <c r="I251" s="61" t="str">
        <v>D01</v>
      </c>
      <c r="J251" s="61"/>
      <c r="K251" s="61"/>
      <c r="L251" s="61" t="str">
        <v>Confirm entity/system coverage, obtain the current controlling instrument and map every applicable part before conclusions.</v>
      </c>
      <c r="M251" s="63" t="str">
        <f>IF(OR(EXACT(E251,"Unresolved"),EXACT(E251,"Applicable"),EXACT(E251,"Excluded with basis"),EXACT(E251,"Context only")),IF(E251="Unresolved","Applicability unresolved; assign an owner and next action",IF(LEN(IF(AND(LEN(UPPER(TRIM(CLEAN(SUBSTITUTE(C251,CHAR(160)," ")))))&gt;0,LEFT(UPPER(TRIM(C251)),10)&lt;&gt;"UNRESOLVED",ISERROR(MATCH(UPPER(TRIM(CLEAN(SUBSTITUTE(C251,CHAR(160)," ")))),Start!$H$6:$H$22,0))),"","Exact clause/version missing; ")&amp;IF(AND(LEN(UPPER(TRIM(CLEAN(SUBSTITUTE(D251,CHAR(160)," ")))))&gt;0,LEFT(UPPER(TRIM(D251)),10)&lt;&gt;"UNRESOLVED",ISERROR(MATCH(UPPER(TRIM(CLEAN(SUBSTITUTE(D251,CHAR(160)," ")))),Start!$H$6:$H$22,0))),"","Entity/system/period missing; ")&amp;IF(AND(LEN(UPPER(TRIM(CLEAN(SUBSTITUTE(F251,CHAR(160)," ")))))&gt;0,LEFT(UPPER(TRIM(F251)),10)&lt;&gt;"UNRESOLVED",ISERROR(MATCH(UPPER(TRIM(CLEAN(SUBSTITUTE(F251,CHAR(160)," ")))),Start!$H$6:$H$22,0))),"","Decision evidence/basis missing; ")&amp;IF(AND(LEN(UPPER(TRIM(CLEAN(SUBSTITUTE(G251,CHAR(160)," ")))))&gt;0,LEFT(UPPER(TRIM(G251)),10)&lt;&gt;"UNRESOLVED",ISERROR(MATCH(UPPER(TRIM(CLEAN(SUBSTITUTE(G251,CHAR(160)," ")))),Start!$H$6:$H$22,0))),"","Date/transition basis missing; ")&amp;IF(AND(LEN(UPPER(TRIM(CLEAN(SUBSTITUTE(H251,CHAR(160)," ")))))&gt;0,LEFT(UPPER(TRIM(H251)),10)&lt;&gt;"UNRESOLVED",ISERROR(MATCH(UPPER(TRIM(CLEAN(SUBSTITUTE(H251,CHAR(160)," ")))),Start!$H$6:$H$22,0))),"","Method/evidence basis missing; ")&amp;IF(AND(LEN(UPPER(TRIM(CLEAN(SUBSTITUTE(I251,CHAR(160)," ")))))&gt;0,LEFT(UPPER(TRIM(I251)),10)&lt;&gt;"UNRESOLVED",ISERROR(MATCH(UPPER(TRIM(CLEAN(SUBSTITUTE(I251,CHAR(160)," ")))),Start!$H$6:$H$22,0))),"","Mapping or justified exclusion missing; ")&amp;IF(AND(LEN(UPPER(TRIM(CLEAN(SUBSTITUTE(J251,CHAR(160)," ")))))&gt;0,LEFT(UPPER(TRIM(J251)),10)&lt;&gt;"UNRESOLVED",ISERROR(MATCH(UPPER(TRIM(CLEAN(SUBSTITUTE(J251,CHAR(160)," ")))),Start!$H$6:$H$22,0))),"","Conclusion/evidence missing; ")&amp;IF(AND(LEN(UPPER(TRIM(CLEAN(SUBSTITUTE(K251,CHAR(160)," ")))))&gt;0,LEFT(UPPER(TRIM(K251)),10)&lt;&gt;"UNRESOLVED",ISERROR(MATCH(UPPER(TRIM(CLEAN(SUBSTITUTE(K251,CHAR(160)," ")))),Start!$H$6:$H$22,0))),"","Reviewer/date missing; ")&amp;"")=0,"Documentation recorded; review required",IF(AND(LEN(UPPER(TRIM(CLEAN(SUBSTITUTE(C251,CHAR(160)," ")))))&gt;0,LEFT(UPPER(TRIM(C251)),10)&lt;&gt;"UNRESOLVED",ISERROR(MATCH(UPPER(TRIM(CLEAN(SUBSTITUTE(C251,CHAR(160)," ")))),Start!$H$6:$H$22,0))),"","Exact clause/version missing; ")&amp;IF(AND(LEN(UPPER(TRIM(CLEAN(SUBSTITUTE(D251,CHAR(160)," ")))))&gt;0,LEFT(UPPER(TRIM(D251)),10)&lt;&gt;"UNRESOLVED",ISERROR(MATCH(UPPER(TRIM(CLEAN(SUBSTITUTE(D251,CHAR(160)," ")))),Start!$H$6:$H$22,0))),"","Entity/system/period missing; ")&amp;IF(AND(LEN(UPPER(TRIM(CLEAN(SUBSTITUTE(F251,CHAR(160)," ")))))&gt;0,LEFT(UPPER(TRIM(F251)),10)&lt;&gt;"UNRESOLVED",ISERROR(MATCH(UPPER(TRIM(CLEAN(SUBSTITUTE(F251,CHAR(160)," ")))),Start!$H$6:$H$22,0))),"","Decision evidence/basis missing; ")&amp;IF(AND(LEN(UPPER(TRIM(CLEAN(SUBSTITUTE(G251,CHAR(160)," ")))))&gt;0,LEFT(UPPER(TRIM(G251)),10)&lt;&gt;"UNRESOLVED",ISERROR(MATCH(UPPER(TRIM(CLEAN(SUBSTITUTE(G251,CHAR(160)," ")))),Start!$H$6:$H$22,0))),"","Date/transition basis missing; ")&amp;IF(AND(LEN(UPPER(TRIM(CLEAN(SUBSTITUTE(H251,CHAR(160)," ")))))&gt;0,LEFT(UPPER(TRIM(H251)),10)&lt;&gt;"UNRESOLVED",ISERROR(MATCH(UPPER(TRIM(CLEAN(SUBSTITUTE(H251,CHAR(160)," ")))),Start!$H$6:$H$22,0))),"","Method/evidence basis missing; ")&amp;IF(AND(LEN(UPPER(TRIM(CLEAN(SUBSTITUTE(I251,CHAR(160)," ")))))&gt;0,LEFT(UPPER(TRIM(I251)),10)&lt;&gt;"UNRESOLVED",ISERROR(MATCH(UPPER(TRIM(CLEAN(SUBSTITUTE(I251,CHAR(160)," ")))),Start!$H$6:$H$22,0))),"","Mapping or justified exclusion missing; ")&amp;IF(AND(LEN(UPPER(TRIM(CLEAN(SUBSTITUTE(J251,CHAR(160)," ")))))&gt;0,LEFT(UPPER(TRIM(J251)),10)&lt;&gt;"UNRESOLVED",ISERROR(MATCH(UPPER(TRIM(CLEAN(SUBSTITUTE(J251,CHAR(160)," ")))),Start!$H$6:$H$22,0))),"","Conclusion/evidence missing; ")&amp;IF(AND(LEN(UPPER(TRIM(CLEAN(SUBSTITUTE(K251,CHAR(160)," ")))))&gt;0,LEFT(UPPER(TRIM(K251)),10)&lt;&gt;"UNRESOLVED",ISERROR(MATCH(UPPER(TRIM(CLEAN(SUBSTITUTE(K251,CHAR(160)," ")))),Start!$H$6:$H$22,0))),"","Reviewer/date missing; ")&amp;"")),"Invalid status; use a listed value")</f>
        <v>Applicability unresolved; assign an owner and next action</v>
      </c>
    </row>
    <row r="252" ht="70" customHeight="1">
      <c r="A252" s="58" t="str">
        <v>DFS-500.1(s)(2)</v>
      </c>
      <c r="B252" s="58" t="str">
        <v>DFS</v>
      </c>
      <c r="C252" s="61" t="str">
        <v>D01 | 500.1(s)(2)</v>
      </c>
      <c r="D252" s="61"/>
      <c r="E252" s="61" t="str">
        <v>Unresolved</v>
      </c>
      <c r="F252" s="61"/>
      <c r="G252" s="61" t="str">
        <v>Verify entity exemption and operative version; Q08</v>
      </c>
      <c r="H252" s="61" t="inlineStr">
        <is>
          <t xml:space="preserve">Interpretation/administration. Obtain exact required method and evidence from the controlling text. Context and definition rows explain control requirements.</t>
        </is>
      </c>
      <c r="I252" s="61" t="str">
        <v>D01</v>
      </c>
      <c r="J252" s="61"/>
      <c r="K252" s="61"/>
      <c r="L252" s="61" t="str">
        <v>Confirm entity/system coverage, obtain the current controlling instrument and map every applicable part before conclusions.</v>
      </c>
      <c r="M252" s="63" t="str">
        <f>IF(OR(EXACT(E252,"Unresolved"),EXACT(E252,"Applicable"),EXACT(E252,"Excluded with basis"),EXACT(E252,"Context only")),IF(E252="Unresolved","Applicability unresolved; assign an owner and next action",IF(LEN(IF(AND(LEN(UPPER(TRIM(CLEAN(SUBSTITUTE(C252,CHAR(160)," ")))))&gt;0,LEFT(UPPER(TRIM(C252)),10)&lt;&gt;"UNRESOLVED",ISERROR(MATCH(UPPER(TRIM(CLEAN(SUBSTITUTE(C252,CHAR(160)," ")))),Start!$H$6:$H$22,0))),"","Exact clause/version missing; ")&amp;IF(AND(LEN(UPPER(TRIM(CLEAN(SUBSTITUTE(D252,CHAR(160)," ")))))&gt;0,LEFT(UPPER(TRIM(D252)),10)&lt;&gt;"UNRESOLVED",ISERROR(MATCH(UPPER(TRIM(CLEAN(SUBSTITUTE(D252,CHAR(160)," ")))),Start!$H$6:$H$22,0))),"","Entity/system/period missing; ")&amp;IF(AND(LEN(UPPER(TRIM(CLEAN(SUBSTITUTE(F252,CHAR(160)," ")))))&gt;0,LEFT(UPPER(TRIM(F252)),10)&lt;&gt;"UNRESOLVED",ISERROR(MATCH(UPPER(TRIM(CLEAN(SUBSTITUTE(F252,CHAR(160)," ")))),Start!$H$6:$H$22,0))),"","Decision evidence/basis missing; ")&amp;IF(AND(LEN(UPPER(TRIM(CLEAN(SUBSTITUTE(G252,CHAR(160)," ")))))&gt;0,LEFT(UPPER(TRIM(G252)),10)&lt;&gt;"UNRESOLVED",ISERROR(MATCH(UPPER(TRIM(CLEAN(SUBSTITUTE(G252,CHAR(160)," ")))),Start!$H$6:$H$22,0))),"","Date/transition basis missing; ")&amp;IF(AND(LEN(UPPER(TRIM(CLEAN(SUBSTITUTE(H252,CHAR(160)," ")))))&gt;0,LEFT(UPPER(TRIM(H252)),10)&lt;&gt;"UNRESOLVED",ISERROR(MATCH(UPPER(TRIM(CLEAN(SUBSTITUTE(H252,CHAR(160)," ")))),Start!$H$6:$H$22,0))),"","Method/evidence basis missing; ")&amp;IF(AND(LEN(UPPER(TRIM(CLEAN(SUBSTITUTE(I252,CHAR(160)," ")))))&gt;0,LEFT(UPPER(TRIM(I252)),10)&lt;&gt;"UNRESOLVED",ISERROR(MATCH(UPPER(TRIM(CLEAN(SUBSTITUTE(I252,CHAR(160)," ")))),Start!$H$6:$H$22,0))),"","Mapping or justified exclusion missing; ")&amp;IF(AND(LEN(UPPER(TRIM(CLEAN(SUBSTITUTE(J252,CHAR(160)," ")))))&gt;0,LEFT(UPPER(TRIM(J252)),10)&lt;&gt;"UNRESOLVED",ISERROR(MATCH(UPPER(TRIM(CLEAN(SUBSTITUTE(J252,CHAR(160)," ")))),Start!$H$6:$H$22,0))),"","Conclusion/evidence missing; ")&amp;IF(AND(LEN(UPPER(TRIM(CLEAN(SUBSTITUTE(K252,CHAR(160)," ")))))&gt;0,LEFT(UPPER(TRIM(K252)),10)&lt;&gt;"UNRESOLVED",ISERROR(MATCH(UPPER(TRIM(CLEAN(SUBSTITUTE(K252,CHAR(160)," ")))),Start!$H$6:$H$22,0))),"","Reviewer/date missing; ")&amp;"")=0,"Documentation recorded; review required",IF(AND(LEN(UPPER(TRIM(CLEAN(SUBSTITUTE(C252,CHAR(160)," ")))))&gt;0,LEFT(UPPER(TRIM(C252)),10)&lt;&gt;"UNRESOLVED",ISERROR(MATCH(UPPER(TRIM(CLEAN(SUBSTITUTE(C252,CHAR(160)," ")))),Start!$H$6:$H$22,0))),"","Exact clause/version missing; ")&amp;IF(AND(LEN(UPPER(TRIM(CLEAN(SUBSTITUTE(D252,CHAR(160)," ")))))&gt;0,LEFT(UPPER(TRIM(D252)),10)&lt;&gt;"UNRESOLVED",ISERROR(MATCH(UPPER(TRIM(CLEAN(SUBSTITUTE(D252,CHAR(160)," ")))),Start!$H$6:$H$22,0))),"","Entity/system/period missing; ")&amp;IF(AND(LEN(UPPER(TRIM(CLEAN(SUBSTITUTE(F252,CHAR(160)," ")))))&gt;0,LEFT(UPPER(TRIM(F252)),10)&lt;&gt;"UNRESOLVED",ISERROR(MATCH(UPPER(TRIM(CLEAN(SUBSTITUTE(F252,CHAR(160)," ")))),Start!$H$6:$H$22,0))),"","Decision evidence/basis missing; ")&amp;IF(AND(LEN(UPPER(TRIM(CLEAN(SUBSTITUTE(G252,CHAR(160)," ")))))&gt;0,LEFT(UPPER(TRIM(G252)),10)&lt;&gt;"UNRESOLVED",ISERROR(MATCH(UPPER(TRIM(CLEAN(SUBSTITUTE(G252,CHAR(160)," ")))),Start!$H$6:$H$22,0))),"","Date/transition basis missing; ")&amp;IF(AND(LEN(UPPER(TRIM(CLEAN(SUBSTITUTE(H252,CHAR(160)," ")))))&gt;0,LEFT(UPPER(TRIM(H252)),10)&lt;&gt;"UNRESOLVED",ISERROR(MATCH(UPPER(TRIM(CLEAN(SUBSTITUTE(H252,CHAR(160)," ")))),Start!$H$6:$H$22,0))),"","Method/evidence basis missing; ")&amp;IF(AND(LEN(UPPER(TRIM(CLEAN(SUBSTITUTE(I252,CHAR(160)," ")))))&gt;0,LEFT(UPPER(TRIM(I252)),10)&lt;&gt;"UNRESOLVED",ISERROR(MATCH(UPPER(TRIM(CLEAN(SUBSTITUTE(I252,CHAR(160)," ")))),Start!$H$6:$H$22,0))),"","Mapping or justified exclusion missing; ")&amp;IF(AND(LEN(UPPER(TRIM(CLEAN(SUBSTITUTE(J252,CHAR(160)," ")))))&gt;0,LEFT(UPPER(TRIM(J252)),10)&lt;&gt;"UNRESOLVED",ISERROR(MATCH(UPPER(TRIM(CLEAN(SUBSTITUTE(J252,CHAR(160)," ")))),Start!$H$6:$H$22,0))),"","Conclusion/evidence missing; ")&amp;IF(AND(LEN(UPPER(TRIM(CLEAN(SUBSTITUTE(K252,CHAR(160)," ")))))&gt;0,LEFT(UPPER(TRIM(K252)),10)&lt;&gt;"UNRESOLVED",ISERROR(MATCH(UPPER(TRIM(CLEAN(SUBSTITUTE(K252,CHAR(160)," ")))),Start!$H$6:$H$22,0))),"","Reviewer/date missing; ")&amp;"")),"Invalid status; use a listed value")</f>
        <v>Applicability unresolved; assign an owner and next action</v>
      </c>
    </row>
    <row r="253" ht="70" customHeight="1">
      <c r="A253" s="56" t="str">
        <v>DFS-500.1(s)(3)</v>
      </c>
      <c r="B253" s="56" t="str">
        <v>DFS</v>
      </c>
      <c r="C253" s="61" t="str">
        <v>D01 | 500.1(s)(3)</v>
      </c>
      <c r="D253" s="61"/>
      <c r="E253" s="61" t="str">
        <v>Unresolved</v>
      </c>
      <c r="F253" s="61"/>
      <c r="G253" s="61" t="str">
        <v>Verify entity exemption and operative version; Q08</v>
      </c>
      <c r="H253" s="61" t="inlineStr">
        <is>
          <t xml:space="preserve">Interpretation/administration. Obtain exact required method and evidence from the controlling text. Context and definition rows explain control requirements.</t>
        </is>
      </c>
      <c r="I253" s="61" t="str">
        <v>D01</v>
      </c>
      <c r="J253" s="61"/>
      <c r="K253" s="61"/>
      <c r="L253" s="61" t="str">
        <v>Confirm entity/system coverage, obtain the current controlling instrument and map every applicable part before conclusions.</v>
      </c>
      <c r="M253" s="63" t="str">
        <f>IF(OR(EXACT(E253,"Unresolved"),EXACT(E253,"Applicable"),EXACT(E253,"Excluded with basis"),EXACT(E253,"Context only")),IF(E253="Unresolved","Applicability unresolved; assign an owner and next action",IF(LEN(IF(AND(LEN(UPPER(TRIM(CLEAN(SUBSTITUTE(C253,CHAR(160)," ")))))&gt;0,LEFT(UPPER(TRIM(C253)),10)&lt;&gt;"UNRESOLVED",ISERROR(MATCH(UPPER(TRIM(CLEAN(SUBSTITUTE(C253,CHAR(160)," ")))),Start!$H$6:$H$22,0))),"","Exact clause/version missing; ")&amp;IF(AND(LEN(UPPER(TRIM(CLEAN(SUBSTITUTE(D253,CHAR(160)," ")))))&gt;0,LEFT(UPPER(TRIM(D253)),10)&lt;&gt;"UNRESOLVED",ISERROR(MATCH(UPPER(TRIM(CLEAN(SUBSTITUTE(D253,CHAR(160)," ")))),Start!$H$6:$H$22,0))),"","Entity/system/period missing; ")&amp;IF(AND(LEN(UPPER(TRIM(CLEAN(SUBSTITUTE(F253,CHAR(160)," ")))))&gt;0,LEFT(UPPER(TRIM(F253)),10)&lt;&gt;"UNRESOLVED",ISERROR(MATCH(UPPER(TRIM(CLEAN(SUBSTITUTE(F253,CHAR(160)," ")))),Start!$H$6:$H$22,0))),"","Decision evidence/basis missing; ")&amp;IF(AND(LEN(UPPER(TRIM(CLEAN(SUBSTITUTE(G253,CHAR(160)," ")))))&gt;0,LEFT(UPPER(TRIM(G253)),10)&lt;&gt;"UNRESOLVED",ISERROR(MATCH(UPPER(TRIM(CLEAN(SUBSTITUTE(G253,CHAR(160)," ")))),Start!$H$6:$H$22,0))),"","Date/transition basis missing; ")&amp;IF(AND(LEN(UPPER(TRIM(CLEAN(SUBSTITUTE(H253,CHAR(160)," ")))))&gt;0,LEFT(UPPER(TRIM(H253)),10)&lt;&gt;"UNRESOLVED",ISERROR(MATCH(UPPER(TRIM(CLEAN(SUBSTITUTE(H253,CHAR(160)," ")))),Start!$H$6:$H$22,0))),"","Method/evidence basis missing; ")&amp;IF(AND(LEN(UPPER(TRIM(CLEAN(SUBSTITUTE(I253,CHAR(160)," ")))))&gt;0,LEFT(UPPER(TRIM(I253)),10)&lt;&gt;"UNRESOLVED",ISERROR(MATCH(UPPER(TRIM(CLEAN(SUBSTITUTE(I253,CHAR(160)," ")))),Start!$H$6:$H$22,0))),"","Mapping or justified exclusion missing; ")&amp;IF(AND(LEN(UPPER(TRIM(CLEAN(SUBSTITUTE(J253,CHAR(160)," ")))))&gt;0,LEFT(UPPER(TRIM(J253)),10)&lt;&gt;"UNRESOLVED",ISERROR(MATCH(UPPER(TRIM(CLEAN(SUBSTITUTE(J253,CHAR(160)," ")))),Start!$H$6:$H$22,0))),"","Conclusion/evidence missing; ")&amp;IF(AND(LEN(UPPER(TRIM(CLEAN(SUBSTITUTE(K253,CHAR(160)," ")))))&gt;0,LEFT(UPPER(TRIM(K253)),10)&lt;&gt;"UNRESOLVED",ISERROR(MATCH(UPPER(TRIM(CLEAN(SUBSTITUTE(K253,CHAR(160)," ")))),Start!$H$6:$H$22,0))),"","Reviewer/date missing; ")&amp;"")=0,"Documentation recorded; review required",IF(AND(LEN(UPPER(TRIM(CLEAN(SUBSTITUTE(C253,CHAR(160)," ")))))&gt;0,LEFT(UPPER(TRIM(C253)),10)&lt;&gt;"UNRESOLVED",ISERROR(MATCH(UPPER(TRIM(CLEAN(SUBSTITUTE(C253,CHAR(160)," ")))),Start!$H$6:$H$22,0))),"","Exact clause/version missing; ")&amp;IF(AND(LEN(UPPER(TRIM(CLEAN(SUBSTITUTE(D253,CHAR(160)," ")))))&gt;0,LEFT(UPPER(TRIM(D253)),10)&lt;&gt;"UNRESOLVED",ISERROR(MATCH(UPPER(TRIM(CLEAN(SUBSTITUTE(D253,CHAR(160)," ")))),Start!$H$6:$H$22,0))),"","Entity/system/period missing; ")&amp;IF(AND(LEN(UPPER(TRIM(CLEAN(SUBSTITUTE(F253,CHAR(160)," ")))))&gt;0,LEFT(UPPER(TRIM(F253)),10)&lt;&gt;"UNRESOLVED",ISERROR(MATCH(UPPER(TRIM(CLEAN(SUBSTITUTE(F253,CHAR(160)," ")))),Start!$H$6:$H$22,0))),"","Decision evidence/basis missing; ")&amp;IF(AND(LEN(UPPER(TRIM(CLEAN(SUBSTITUTE(G253,CHAR(160)," ")))))&gt;0,LEFT(UPPER(TRIM(G253)),10)&lt;&gt;"UNRESOLVED",ISERROR(MATCH(UPPER(TRIM(CLEAN(SUBSTITUTE(G253,CHAR(160)," ")))),Start!$H$6:$H$22,0))),"","Date/transition basis missing; ")&amp;IF(AND(LEN(UPPER(TRIM(CLEAN(SUBSTITUTE(H253,CHAR(160)," ")))))&gt;0,LEFT(UPPER(TRIM(H253)),10)&lt;&gt;"UNRESOLVED",ISERROR(MATCH(UPPER(TRIM(CLEAN(SUBSTITUTE(H253,CHAR(160)," ")))),Start!$H$6:$H$22,0))),"","Method/evidence basis missing; ")&amp;IF(AND(LEN(UPPER(TRIM(CLEAN(SUBSTITUTE(I253,CHAR(160)," ")))))&gt;0,LEFT(UPPER(TRIM(I253)),10)&lt;&gt;"UNRESOLVED",ISERROR(MATCH(UPPER(TRIM(CLEAN(SUBSTITUTE(I253,CHAR(160)," ")))),Start!$H$6:$H$22,0))),"","Mapping or justified exclusion missing; ")&amp;IF(AND(LEN(UPPER(TRIM(CLEAN(SUBSTITUTE(J253,CHAR(160)," ")))))&gt;0,LEFT(UPPER(TRIM(J253)),10)&lt;&gt;"UNRESOLVED",ISERROR(MATCH(UPPER(TRIM(CLEAN(SUBSTITUTE(J253,CHAR(160)," ")))),Start!$H$6:$H$22,0))),"","Conclusion/evidence missing; ")&amp;IF(AND(LEN(UPPER(TRIM(CLEAN(SUBSTITUTE(K253,CHAR(160)," ")))))&gt;0,LEFT(UPPER(TRIM(K253)),10)&lt;&gt;"UNRESOLVED",ISERROR(MATCH(UPPER(TRIM(CLEAN(SUBSTITUTE(K253,CHAR(160)," ")))),Start!$H$6:$H$22,0))),"","Reviewer/date missing; ")&amp;"")),"Invalid status; use a listed value")</f>
        <v>Applicability unresolved; assign an owner and next action</v>
      </c>
    </row>
    <row r="254" ht="70" customHeight="1">
      <c r="A254" s="58" t="str">
        <v>DFS-500.1(s)(4)</v>
      </c>
      <c r="B254" s="58" t="str">
        <v>DFS</v>
      </c>
      <c r="C254" s="61" t="str">
        <v>D01 | 500.1(s)(4)</v>
      </c>
      <c r="D254" s="61"/>
      <c r="E254" s="61" t="str">
        <v>Unresolved</v>
      </c>
      <c r="F254" s="61"/>
      <c r="G254" s="61" t="str">
        <v>Verify entity exemption and operative version; Q08</v>
      </c>
      <c r="H254" s="61" t="inlineStr">
        <is>
          <t xml:space="preserve">Interpretation/administration. Obtain exact required method and evidence from the controlling text. Context and definition rows explain control requirements.</t>
        </is>
      </c>
      <c r="I254" s="61" t="str">
        <v>D01</v>
      </c>
      <c r="J254" s="61"/>
      <c r="K254" s="61"/>
      <c r="L254" s="61" t="str">
        <v>Confirm entity/system coverage, obtain the current controlling instrument and map every applicable part before conclusions.</v>
      </c>
      <c r="M254" s="63" t="str">
        <f>IF(OR(EXACT(E254,"Unresolved"),EXACT(E254,"Applicable"),EXACT(E254,"Excluded with basis"),EXACT(E254,"Context only")),IF(E254="Unresolved","Applicability unresolved; assign an owner and next action",IF(LEN(IF(AND(LEN(UPPER(TRIM(CLEAN(SUBSTITUTE(C254,CHAR(160)," ")))))&gt;0,LEFT(UPPER(TRIM(C254)),10)&lt;&gt;"UNRESOLVED",ISERROR(MATCH(UPPER(TRIM(CLEAN(SUBSTITUTE(C254,CHAR(160)," ")))),Start!$H$6:$H$22,0))),"","Exact clause/version missing; ")&amp;IF(AND(LEN(UPPER(TRIM(CLEAN(SUBSTITUTE(D254,CHAR(160)," ")))))&gt;0,LEFT(UPPER(TRIM(D254)),10)&lt;&gt;"UNRESOLVED",ISERROR(MATCH(UPPER(TRIM(CLEAN(SUBSTITUTE(D254,CHAR(160)," ")))),Start!$H$6:$H$22,0))),"","Entity/system/period missing; ")&amp;IF(AND(LEN(UPPER(TRIM(CLEAN(SUBSTITUTE(F254,CHAR(160)," ")))))&gt;0,LEFT(UPPER(TRIM(F254)),10)&lt;&gt;"UNRESOLVED",ISERROR(MATCH(UPPER(TRIM(CLEAN(SUBSTITUTE(F254,CHAR(160)," ")))),Start!$H$6:$H$22,0))),"","Decision evidence/basis missing; ")&amp;IF(AND(LEN(UPPER(TRIM(CLEAN(SUBSTITUTE(G254,CHAR(160)," ")))))&gt;0,LEFT(UPPER(TRIM(G254)),10)&lt;&gt;"UNRESOLVED",ISERROR(MATCH(UPPER(TRIM(CLEAN(SUBSTITUTE(G254,CHAR(160)," ")))),Start!$H$6:$H$22,0))),"","Date/transition basis missing; ")&amp;IF(AND(LEN(UPPER(TRIM(CLEAN(SUBSTITUTE(H254,CHAR(160)," ")))))&gt;0,LEFT(UPPER(TRIM(H254)),10)&lt;&gt;"UNRESOLVED",ISERROR(MATCH(UPPER(TRIM(CLEAN(SUBSTITUTE(H254,CHAR(160)," ")))),Start!$H$6:$H$22,0))),"","Method/evidence basis missing; ")&amp;IF(AND(LEN(UPPER(TRIM(CLEAN(SUBSTITUTE(I254,CHAR(160)," ")))))&gt;0,LEFT(UPPER(TRIM(I254)),10)&lt;&gt;"UNRESOLVED",ISERROR(MATCH(UPPER(TRIM(CLEAN(SUBSTITUTE(I254,CHAR(160)," ")))),Start!$H$6:$H$22,0))),"","Mapping or justified exclusion missing; ")&amp;IF(AND(LEN(UPPER(TRIM(CLEAN(SUBSTITUTE(J254,CHAR(160)," ")))))&gt;0,LEFT(UPPER(TRIM(J254)),10)&lt;&gt;"UNRESOLVED",ISERROR(MATCH(UPPER(TRIM(CLEAN(SUBSTITUTE(J254,CHAR(160)," ")))),Start!$H$6:$H$22,0))),"","Conclusion/evidence missing; ")&amp;IF(AND(LEN(UPPER(TRIM(CLEAN(SUBSTITUTE(K254,CHAR(160)," ")))))&gt;0,LEFT(UPPER(TRIM(K254)),10)&lt;&gt;"UNRESOLVED",ISERROR(MATCH(UPPER(TRIM(CLEAN(SUBSTITUTE(K254,CHAR(160)," ")))),Start!$H$6:$H$22,0))),"","Reviewer/date missing; ")&amp;"")=0,"Documentation recorded; review required",IF(AND(LEN(UPPER(TRIM(CLEAN(SUBSTITUTE(C254,CHAR(160)," ")))))&gt;0,LEFT(UPPER(TRIM(C254)),10)&lt;&gt;"UNRESOLVED",ISERROR(MATCH(UPPER(TRIM(CLEAN(SUBSTITUTE(C254,CHAR(160)," ")))),Start!$H$6:$H$22,0))),"","Exact clause/version missing; ")&amp;IF(AND(LEN(UPPER(TRIM(CLEAN(SUBSTITUTE(D254,CHAR(160)," ")))))&gt;0,LEFT(UPPER(TRIM(D254)),10)&lt;&gt;"UNRESOLVED",ISERROR(MATCH(UPPER(TRIM(CLEAN(SUBSTITUTE(D254,CHAR(160)," ")))),Start!$H$6:$H$22,0))),"","Entity/system/period missing; ")&amp;IF(AND(LEN(UPPER(TRIM(CLEAN(SUBSTITUTE(F254,CHAR(160)," ")))))&gt;0,LEFT(UPPER(TRIM(F254)),10)&lt;&gt;"UNRESOLVED",ISERROR(MATCH(UPPER(TRIM(CLEAN(SUBSTITUTE(F254,CHAR(160)," ")))),Start!$H$6:$H$22,0))),"","Decision evidence/basis missing; ")&amp;IF(AND(LEN(UPPER(TRIM(CLEAN(SUBSTITUTE(G254,CHAR(160)," ")))))&gt;0,LEFT(UPPER(TRIM(G254)),10)&lt;&gt;"UNRESOLVED",ISERROR(MATCH(UPPER(TRIM(CLEAN(SUBSTITUTE(G254,CHAR(160)," ")))),Start!$H$6:$H$22,0))),"","Date/transition basis missing; ")&amp;IF(AND(LEN(UPPER(TRIM(CLEAN(SUBSTITUTE(H254,CHAR(160)," ")))))&gt;0,LEFT(UPPER(TRIM(H254)),10)&lt;&gt;"UNRESOLVED",ISERROR(MATCH(UPPER(TRIM(CLEAN(SUBSTITUTE(H254,CHAR(160)," ")))),Start!$H$6:$H$22,0))),"","Method/evidence basis missing; ")&amp;IF(AND(LEN(UPPER(TRIM(CLEAN(SUBSTITUTE(I254,CHAR(160)," ")))))&gt;0,LEFT(UPPER(TRIM(I254)),10)&lt;&gt;"UNRESOLVED",ISERROR(MATCH(UPPER(TRIM(CLEAN(SUBSTITUTE(I254,CHAR(160)," ")))),Start!$H$6:$H$22,0))),"","Mapping or justified exclusion missing; ")&amp;IF(AND(LEN(UPPER(TRIM(CLEAN(SUBSTITUTE(J254,CHAR(160)," ")))))&gt;0,LEFT(UPPER(TRIM(J254)),10)&lt;&gt;"UNRESOLVED",ISERROR(MATCH(UPPER(TRIM(CLEAN(SUBSTITUTE(J254,CHAR(160)," ")))),Start!$H$6:$H$22,0))),"","Conclusion/evidence missing; ")&amp;IF(AND(LEN(UPPER(TRIM(CLEAN(SUBSTITUTE(K254,CHAR(160)," ")))))&gt;0,LEFT(UPPER(TRIM(K254)),10)&lt;&gt;"UNRESOLVED",ISERROR(MATCH(UPPER(TRIM(CLEAN(SUBSTITUTE(K254,CHAR(160)," ")))),Start!$H$6:$H$22,0))),"","Reviewer/date missing; ")&amp;"")),"Invalid status; use a listed value")</f>
        <v>Applicability unresolved; assign an owner and next action</v>
      </c>
    </row>
    <row r="255" ht="70" customHeight="1">
      <c r="A255" s="56" t="str">
        <v>DFS-500.2</v>
      </c>
      <c r="B255" s="56" t="str">
        <v>DFS</v>
      </c>
      <c r="C255" s="61" t="str">
        <v>D01 | 500.2</v>
      </c>
      <c r="D255" s="61"/>
      <c r="E255" s="61" t="str">
        <v>Unresolved</v>
      </c>
      <c r="F255" s="61"/>
      <c r="G255" s="61" t="str">
        <v>Verify entity exemption and operative version; Q08</v>
      </c>
      <c r="H255" s="61" t="inlineStr">
        <is>
          <t xml:space="preserve">Section heading/context. Obtain exact required method and evidence from the controlling text. Context and definition rows explain control requirements.</t>
        </is>
      </c>
      <c r="I255" s="61" t="str">
        <v>D02,D06</v>
      </c>
      <c r="J255" s="61"/>
      <c r="K255" s="61"/>
      <c r="L255" s="61" t="str">
        <v>Confirm entity/system coverage, obtain the current controlling instrument and map every applicable part before conclusions.</v>
      </c>
      <c r="M255" s="63" t="str">
        <f>IF(OR(EXACT(E255,"Unresolved"),EXACT(E255,"Applicable"),EXACT(E255,"Excluded with basis"),EXACT(E255,"Context only")),IF(E255="Unresolved","Applicability unresolved; assign an owner and next action",IF(LEN(IF(AND(LEN(UPPER(TRIM(CLEAN(SUBSTITUTE(C255,CHAR(160)," ")))))&gt;0,LEFT(UPPER(TRIM(C255)),10)&lt;&gt;"UNRESOLVED",ISERROR(MATCH(UPPER(TRIM(CLEAN(SUBSTITUTE(C255,CHAR(160)," ")))),Start!$H$6:$H$22,0))),"","Exact clause/version missing; ")&amp;IF(AND(LEN(UPPER(TRIM(CLEAN(SUBSTITUTE(D255,CHAR(160)," ")))))&gt;0,LEFT(UPPER(TRIM(D255)),10)&lt;&gt;"UNRESOLVED",ISERROR(MATCH(UPPER(TRIM(CLEAN(SUBSTITUTE(D255,CHAR(160)," ")))),Start!$H$6:$H$22,0))),"","Entity/system/period missing; ")&amp;IF(AND(LEN(UPPER(TRIM(CLEAN(SUBSTITUTE(F255,CHAR(160)," ")))))&gt;0,LEFT(UPPER(TRIM(F255)),10)&lt;&gt;"UNRESOLVED",ISERROR(MATCH(UPPER(TRIM(CLEAN(SUBSTITUTE(F255,CHAR(160)," ")))),Start!$H$6:$H$22,0))),"","Decision evidence/basis missing; ")&amp;IF(AND(LEN(UPPER(TRIM(CLEAN(SUBSTITUTE(G255,CHAR(160)," ")))))&gt;0,LEFT(UPPER(TRIM(G255)),10)&lt;&gt;"UNRESOLVED",ISERROR(MATCH(UPPER(TRIM(CLEAN(SUBSTITUTE(G255,CHAR(160)," ")))),Start!$H$6:$H$22,0))),"","Date/transition basis missing; ")&amp;IF(AND(LEN(UPPER(TRIM(CLEAN(SUBSTITUTE(H255,CHAR(160)," ")))))&gt;0,LEFT(UPPER(TRIM(H255)),10)&lt;&gt;"UNRESOLVED",ISERROR(MATCH(UPPER(TRIM(CLEAN(SUBSTITUTE(H255,CHAR(160)," ")))),Start!$H$6:$H$22,0))),"","Method/evidence basis missing; ")&amp;IF(AND(LEN(UPPER(TRIM(CLEAN(SUBSTITUTE(I255,CHAR(160)," ")))))&gt;0,LEFT(UPPER(TRIM(I255)),10)&lt;&gt;"UNRESOLVED",ISERROR(MATCH(UPPER(TRIM(CLEAN(SUBSTITUTE(I255,CHAR(160)," ")))),Start!$H$6:$H$22,0))),"","Mapping or justified exclusion missing; ")&amp;IF(AND(LEN(UPPER(TRIM(CLEAN(SUBSTITUTE(J255,CHAR(160)," ")))))&gt;0,LEFT(UPPER(TRIM(J255)),10)&lt;&gt;"UNRESOLVED",ISERROR(MATCH(UPPER(TRIM(CLEAN(SUBSTITUTE(J255,CHAR(160)," ")))),Start!$H$6:$H$22,0))),"","Conclusion/evidence missing; ")&amp;IF(AND(LEN(UPPER(TRIM(CLEAN(SUBSTITUTE(K255,CHAR(160)," ")))))&gt;0,LEFT(UPPER(TRIM(K255)),10)&lt;&gt;"UNRESOLVED",ISERROR(MATCH(UPPER(TRIM(CLEAN(SUBSTITUTE(K255,CHAR(160)," ")))),Start!$H$6:$H$22,0))),"","Reviewer/date missing; ")&amp;"")=0,"Documentation recorded; review required",IF(AND(LEN(UPPER(TRIM(CLEAN(SUBSTITUTE(C255,CHAR(160)," ")))))&gt;0,LEFT(UPPER(TRIM(C255)),10)&lt;&gt;"UNRESOLVED",ISERROR(MATCH(UPPER(TRIM(CLEAN(SUBSTITUTE(C255,CHAR(160)," ")))),Start!$H$6:$H$22,0))),"","Exact clause/version missing; ")&amp;IF(AND(LEN(UPPER(TRIM(CLEAN(SUBSTITUTE(D255,CHAR(160)," ")))))&gt;0,LEFT(UPPER(TRIM(D255)),10)&lt;&gt;"UNRESOLVED",ISERROR(MATCH(UPPER(TRIM(CLEAN(SUBSTITUTE(D255,CHAR(160)," ")))),Start!$H$6:$H$22,0))),"","Entity/system/period missing; ")&amp;IF(AND(LEN(UPPER(TRIM(CLEAN(SUBSTITUTE(F255,CHAR(160)," ")))))&gt;0,LEFT(UPPER(TRIM(F255)),10)&lt;&gt;"UNRESOLVED",ISERROR(MATCH(UPPER(TRIM(CLEAN(SUBSTITUTE(F255,CHAR(160)," ")))),Start!$H$6:$H$22,0))),"","Decision evidence/basis missing; ")&amp;IF(AND(LEN(UPPER(TRIM(CLEAN(SUBSTITUTE(G255,CHAR(160)," ")))))&gt;0,LEFT(UPPER(TRIM(G255)),10)&lt;&gt;"UNRESOLVED",ISERROR(MATCH(UPPER(TRIM(CLEAN(SUBSTITUTE(G255,CHAR(160)," ")))),Start!$H$6:$H$22,0))),"","Date/transition basis missing; ")&amp;IF(AND(LEN(UPPER(TRIM(CLEAN(SUBSTITUTE(H255,CHAR(160)," ")))))&gt;0,LEFT(UPPER(TRIM(H255)),10)&lt;&gt;"UNRESOLVED",ISERROR(MATCH(UPPER(TRIM(CLEAN(SUBSTITUTE(H255,CHAR(160)," ")))),Start!$H$6:$H$22,0))),"","Method/evidence basis missing; ")&amp;IF(AND(LEN(UPPER(TRIM(CLEAN(SUBSTITUTE(I255,CHAR(160)," ")))))&gt;0,LEFT(UPPER(TRIM(I255)),10)&lt;&gt;"UNRESOLVED",ISERROR(MATCH(UPPER(TRIM(CLEAN(SUBSTITUTE(I255,CHAR(160)," ")))),Start!$H$6:$H$22,0))),"","Mapping or justified exclusion missing; ")&amp;IF(AND(LEN(UPPER(TRIM(CLEAN(SUBSTITUTE(J255,CHAR(160)," ")))))&gt;0,LEFT(UPPER(TRIM(J255)),10)&lt;&gt;"UNRESOLVED",ISERROR(MATCH(UPPER(TRIM(CLEAN(SUBSTITUTE(J255,CHAR(160)," ")))),Start!$H$6:$H$22,0))),"","Conclusion/evidence missing; ")&amp;IF(AND(LEN(UPPER(TRIM(CLEAN(SUBSTITUTE(K255,CHAR(160)," ")))))&gt;0,LEFT(UPPER(TRIM(K255)),10)&lt;&gt;"UNRESOLVED",ISERROR(MATCH(UPPER(TRIM(CLEAN(SUBSTITUTE(K255,CHAR(160)," ")))),Start!$H$6:$H$22,0))),"","Reviewer/date missing; ")&amp;"")),"Invalid status; use a listed value")</f>
        <v>Applicability unresolved; assign an owner and next action</v>
      </c>
    </row>
    <row r="256" ht="70" customHeight="1">
      <c r="A256" s="58" t="str">
        <v>DFS-500.2(a)</v>
      </c>
      <c r="B256" s="58" t="str">
        <v>DFS</v>
      </c>
      <c r="C256" s="61" t="str">
        <v>D01 | 500.2(a)</v>
      </c>
      <c r="D256" s="61"/>
      <c r="E256" s="61" t="str">
        <v>Unresolved</v>
      </c>
      <c r="F256" s="61"/>
      <c r="G256" s="61" t="str">
        <v>Verify entity exemption and operative version; Q08</v>
      </c>
      <c r="H256" s="61" t="inlineStr">
        <is>
          <t xml:space="preserve">Candidate duty; applicability unresolved. Obtain exact required method and evidence from the controlling text. Context and definition rows explain control requirements.</t>
        </is>
      </c>
      <c r="I256" s="61" t="str">
        <v>D02,D06</v>
      </c>
      <c r="J256" s="61"/>
      <c r="K256" s="61"/>
      <c r="L256" s="61" t="str">
        <v>Confirm entity/system coverage, obtain the current controlling instrument and map every applicable part before conclusions.</v>
      </c>
      <c r="M256" s="63" t="str">
        <f>IF(OR(EXACT(E256,"Unresolved"),EXACT(E256,"Applicable"),EXACT(E256,"Excluded with basis"),EXACT(E256,"Context only")),IF(E256="Unresolved","Applicability unresolved; assign an owner and next action",IF(LEN(IF(AND(LEN(UPPER(TRIM(CLEAN(SUBSTITUTE(C256,CHAR(160)," ")))))&gt;0,LEFT(UPPER(TRIM(C256)),10)&lt;&gt;"UNRESOLVED",ISERROR(MATCH(UPPER(TRIM(CLEAN(SUBSTITUTE(C256,CHAR(160)," ")))),Start!$H$6:$H$22,0))),"","Exact clause/version missing; ")&amp;IF(AND(LEN(UPPER(TRIM(CLEAN(SUBSTITUTE(D256,CHAR(160)," ")))))&gt;0,LEFT(UPPER(TRIM(D256)),10)&lt;&gt;"UNRESOLVED",ISERROR(MATCH(UPPER(TRIM(CLEAN(SUBSTITUTE(D256,CHAR(160)," ")))),Start!$H$6:$H$22,0))),"","Entity/system/period missing; ")&amp;IF(AND(LEN(UPPER(TRIM(CLEAN(SUBSTITUTE(F256,CHAR(160)," ")))))&gt;0,LEFT(UPPER(TRIM(F256)),10)&lt;&gt;"UNRESOLVED",ISERROR(MATCH(UPPER(TRIM(CLEAN(SUBSTITUTE(F256,CHAR(160)," ")))),Start!$H$6:$H$22,0))),"","Decision evidence/basis missing; ")&amp;IF(AND(LEN(UPPER(TRIM(CLEAN(SUBSTITUTE(G256,CHAR(160)," ")))))&gt;0,LEFT(UPPER(TRIM(G256)),10)&lt;&gt;"UNRESOLVED",ISERROR(MATCH(UPPER(TRIM(CLEAN(SUBSTITUTE(G256,CHAR(160)," ")))),Start!$H$6:$H$22,0))),"","Date/transition basis missing; ")&amp;IF(AND(LEN(UPPER(TRIM(CLEAN(SUBSTITUTE(H256,CHAR(160)," ")))))&gt;0,LEFT(UPPER(TRIM(H256)),10)&lt;&gt;"UNRESOLVED",ISERROR(MATCH(UPPER(TRIM(CLEAN(SUBSTITUTE(H256,CHAR(160)," ")))),Start!$H$6:$H$22,0))),"","Method/evidence basis missing; ")&amp;IF(AND(LEN(UPPER(TRIM(CLEAN(SUBSTITUTE(I256,CHAR(160)," ")))))&gt;0,LEFT(UPPER(TRIM(I256)),10)&lt;&gt;"UNRESOLVED",ISERROR(MATCH(UPPER(TRIM(CLEAN(SUBSTITUTE(I256,CHAR(160)," ")))),Start!$H$6:$H$22,0))),"","Mapping or justified exclusion missing; ")&amp;IF(AND(LEN(UPPER(TRIM(CLEAN(SUBSTITUTE(J256,CHAR(160)," ")))))&gt;0,LEFT(UPPER(TRIM(J256)),10)&lt;&gt;"UNRESOLVED",ISERROR(MATCH(UPPER(TRIM(CLEAN(SUBSTITUTE(J256,CHAR(160)," ")))),Start!$H$6:$H$22,0))),"","Conclusion/evidence missing; ")&amp;IF(AND(LEN(UPPER(TRIM(CLEAN(SUBSTITUTE(K256,CHAR(160)," ")))))&gt;0,LEFT(UPPER(TRIM(K256)),10)&lt;&gt;"UNRESOLVED",ISERROR(MATCH(UPPER(TRIM(CLEAN(SUBSTITUTE(K256,CHAR(160)," ")))),Start!$H$6:$H$22,0))),"","Reviewer/date missing; ")&amp;"")=0,"Documentation recorded; review required",IF(AND(LEN(UPPER(TRIM(CLEAN(SUBSTITUTE(C256,CHAR(160)," ")))))&gt;0,LEFT(UPPER(TRIM(C256)),10)&lt;&gt;"UNRESOLVED",ISERROR(MATCH(UPPER(TRIM(CLEAN(SUBSTITUTE(C256,CHAR(160)," ")))),Start!$H$6:$H$22,0))),"","Exact clause/version missing; ")&amp;IF(AND(LEN(UPPER(TRIM(CLEAN(SUBSTITUTE(D256,CHAR(160)," ")))))&gt;0,LEFT(UPPER(TRIM(D256)),10)&lt;&gt;"UNRESOLVED",ISERROR(MATCH(UPPER(TRIM(CLEAN(SUBSTITUTE(D256,CHAR(160)," ")))),Start!$H$6:$H$22,0))),"","Entity/system/period missing; ")&amp;IF(AND(LEN(UPPER(TRIM(CLEAN(SUBSTITUTE(F256,CHAR(160)," ")))))&gt;0,LEFT(UPPER(TRIM(F256)),10)&lt;&gt;"UNRESOLVED",ISERROR(MATCH(UPPER(TRIM(CLEAN(SUBSTITUTE(F256,CHAR(160)," ")))),Start!$H$6:$H$22,0))),"","Decision evidence/basis missing; ")&amp;IF(AND(LEN(UPPER(TRIM(CLEAN(SUBSTITUTE(G256,CHAR(160)," ")))))&gt;0,LEFT(UPPER(TRIM(G256)),10)&lt;&gt;"UNRESOLVED",ISERROR(MATCH(UPPER(TRIM(CLEAN(SUBSTITUTE(G256,CHAR(160)," ")))),Start!$H$6:$H$22,0))),"","Date/transition basis missing; ")&amp;IF(AND(LEN(UPPER(TRIM(CLEAN(SUBSTITUTE(H256,CHAR(160)," ")))))&gt;0,LEFT(UPPER(TRIM(H256)),10)&lt;&gt;"UNRESOLVED",ISERROR(MATCH(UPPER(TRIM(CLEAN(SUBSTITUTE(H256,CHAR(160)," ")))),Start!$H$6:$H$22,0))),"","Method/evidence basis missing; ")&amp;IF(AND(LEN(UPPER(TRIM(CLEAN(SUBSTITUTE(I256,CHAR(160)," ")))))&gt;0,LEFT(UPPER(TRIM(I256)),10)&lt;&gt;"UNRESOLVED",ISERROR(MATCH(UPPER(TRIM(CLEAN(SUBSTITUTE(I256,CHAR(160)," ")))),Start!$H$6:$H$22,0))),"","Mapping or justified exclusion missing; ")&amp;IF(AND(LEN(UPPER(TRIM(CLEAN(SUBSTITUTE(J256,CHAR(160)," ")))))&gt;0,LEFT(UPPER(TRIM(J256)),10)&lt;&gt;"UNRESOLVED",ISERROR(MATCH(UPPER(TRIM(CLEAN(SUBSTITUTE(J256,CHAR(160)," ")))),Start!$H$6:$H$22,0))),"","Conclusion/evidence missing; ")&amp;IF(AND(LEN(UPPER(TRIM(CLEAN(SUBSTITUTE(K256,CHAR(160)," ")))))&gt;0,LEFT(UPPER(TRIM(K256)),10)&lt;&gt;"UNRESOLVED",ISERROR(MATCH(UPPER(TRIM(CLEAN(SUBSTITUTE(K256,CHAR(160)," ")))),Start!$H$6:$H$22,0))),"","Reviewer/date missing; ")&amp;"")),"Invalid status; use a listed value")</f>
        <v>Applicability unresolved; assign an owner and next action</v>
      </c>
    </row>
    <row r="257" ht="70" customHeight="1">
      <c r="A257" s="56" t="str">
        <v>DFS-500.2(b)</v>
      </c>
      <c r="B257" s="56" t="str">
        <v>DFS</v>
      </c>
      <c r="C257" s="61" t="str">
        <v>D01 | 500.2(b)</v>
      </c>
      <c r="D257" s="61"/>
      <c r="E257" s="61" t="str">
        <v>Unresolved</v>
      </c>
      <c r="F257" s="61"/>
      <c r="G257" s="61" t="str">
        <v>Verify entity exemption and operative version; Q08</v>
      </c>
      <c r="H257" s="61" t="inlineStr">
        <is>
          <t xml:space="preserve">Candidate duty; applicability unresolved. Obtain exact required method and evidence from the controlling text. Context and definition rows explain control requirements.</t>
        </is>
      </c>
      <c r="I257" s="61" t="str">
        <v>D02,D06</v>
      </c>
      <c r="J257" s="61"/>
      <c r="K257" s="61"/>
      <c r="L257" s="61" t="str">
        <v>Confirm entity/system coverage, obtain the current controlling instrument and map every applicable part before conclusions.</v>
      </c>
      <c r="M257" s="63" t="str">
        <f>IF(OR(EXACT(E257,"Unresolved"),EXACT(E257,"Applicable"),EXACT(E257,"Excluded with basis"),EXACT(E257,"Context only")),IF(E257="Unresolved","Applicability unresolved; assign an owner and next action",IF(LEN(IF(AND(LEN(UPPER(TRIM(CLEAN(SUBSTITUTE(C257,CHAR(160)," ")))))&gt;0,LEFT(UPPER(TRIM(C257)),10)&lt;&gt;"UNRESOLVED",ISERROR(MATCH(UPPER(TRIM(CLEAN(SUBSTITUTE(C257,CHAR(160)," ")))),Start!$H$6:$H$22,0))),"","Exact clause/version missing; ")&amp;IF(AND(LEN(UPPER(TRIM(CLEAN(SUBSTITUTE(D257,CHAR(160)," ")))))&gt;0,LEFT(UPPER(TRIM(D257)),10)&lt;&gt;"UNRESOLVED",ISERROR(MATCH(UPPER(TRIM(CLEAN(SUBSTITUTE(D257,CHAR(160)," ")))),Start!$H$6:$H$22,0))),"","Entity/system/period missing; ")&amp;IF(AND(LEN(UPPER(TRIM(CLEAN(SUBSTITUTE(F257,CHAR(160)," ")))))&gt;0,LEFT(UPPER(TRIM(F257)),10)&lt;&gt;"UNRESOLVED",ISERROR(MATCH(UPPER(TRIM(CLEAN(SUBSTITUTE(F257,CHAR(160)," ")))),Start!$H$6:$H$22,0))),"","Decision evidence/basis missing; ")&amp;IF(AND(LEN(UPPER(TRIM(CLEAN(SUBSTITUTE(G257,CHAR(160)," ")))))&gt;0,LEFT(UPPER(TRIM(G257)),10)&lt;&gt;"UNRESOLVED",ISERROR(MATCH(UPPER(TRIM(CLEAN(SUBSTITUTE(G257,CHAR(160)," ")))),Start!$H$6:$H$22,0))),"","Date/transition basis missing; ")&amp;IF(AND(LEN(UPPER(TRIM(CLEAN(SUBSTITUTE(H257,CHAR(160)," ")))))&gt;0,LEFT(UPPER(TRIM(H257)),10)&lt;&gt;"UNRESOLVED",ISERROR(MATCH(UPPER(TRIM(CLEAN(SUBSTITUTE(H257,CHAR(160)," ")))),Start!$H$6:$H$22,0))),"","Method/evidence basis missing; ")&amp;IF(AND(LEN(UPPER(TRIM(CLEAN(SUBSTITUTE(I257,CHAR(160)," ")))))&gt;0,LEFT(UPPER(TRIM(I257)),10)&lt;&gt;"UNRESOLVED",ISERROR(MATCH(UPPER(TRIM(CLEAN(SUBSTITUTE(I257,CHAR(160)," ")))),Start!$H$6:$H$22,0))),"","Mapping or justified exclusion missing; ")&amp;IF(AND(LEN(UPPER(TRIM(CLEAN(SUBSTITUTE(J257,CHAR(160)," ")))))&gt;0,LEFT(UPPER(TRIM(J257)),10)&lt;&gt;"UNRESOLVED",ISERROR(MATCH(UPPER(TRIM(CLEAN(SUBSTITUTE(J257,CHAR(160)," ")))),Start!$H$6:$H$22,0))),"","Conclusion/evidence missing; ")&amp;IF(AND(LEN(UPPER(TRIM(CLEAN(SUBSTITUTE(K257,CHAR(160)," ")))))&gt;0,LEFT(UPPER(TRIM(K257)),10)&lt;&gt;"UNRESOLVED",ISERROR(MATCH(UPPER(TRIM(CLEAN(SUBSTITUTE(K257,CHAR(160)," ")))),Start!$H$6:$H$22,0))),"","Reviewer/date missing; ")&amp;"")=0,"Documentation recorded; review required",IF(AND(LEN(UPPER(TRIM(CLEAN(SUBSTITUTE(C257,CHAR(160)," ")))))&gt;0,LEFT(UPPER(TRIM(C257)),10)&lt;&gt;"UNRESOLVED",ISERROR(MATCH(UPPER(TRIM(CLEAN(SUBSTITUTE(C257,CHAR(160)," ")))),Start!$H$6:$H$22,0))),"","Exact clause/version missing; ")&amp;IF(AND(LEN(UPPER(TRIM(CLEAN(SUBSTITUTE(D257,CHAR(160)," ")))))&gt;0,LEFT(UPPER(TRIM(D257)),10)&lt;&gt;"UNRESOLVED",ISERROR(MATCH(UPPER(TRIM(CLEAN(SUBSTITUTE(D257,CHAR(160)," ")))),Start!$H$6:$H$22,0))),"","Entity/system/period missing; ")&amp;IF(AND(LEN(UPPER(TRIM(CLEAN(SUBSTITUTE(F257,CHAR(160)," ")))))&gt;0,LEFT(UPPER(TRIM(F257)),10)&lt;&gt;"UNRESOLVED",ISERROR(MATCH(UPPER(TRIM(CLEAN(SUBSTITUTE(F257,CHAR(160)," ")))),Start!$H$6:$H$22,0))),"","Decision evidence/basis missing; ")&amp;IF(AND(LEN(UPPER(TRIM(CLEAN(SUBSTITUTE(G257,CHAR(160)," ")))))&gt;0,LEFT(UPPER(TRIM(G257)),10)&lt;&gt;"UNRESOLVED",ISERROR(MATCH(UPPER(TRIM(CLEAN(SUBSTITUTE(G257,CHAR(160)," ")))),Start!$H$6:$H$22,0))),"","Date/transition basis missing; ")&amp;IF(AND(LEN(UPPER(TRIM(CLEAN(SUBSTITUTE(H257,CHAR(160)," ")))))&gt;0,LEFT(UPPER(TRIM(H257)),10)&lt;&gt;"UNRESOLVED",ISERROR(MATCH(UPPER(TRIM(CLEAN(SUBSTITUTE(H257,CHAR(160)," ")))),Start!$H$6:$H$22,0))),"","Method/evidence basis missing; ")&amp;IF(AND(LEN(UPPER(TRIM(CLEAN(SUBSTITUTE(I257,CHAR(160)," ")))))&gt;0,LEFT(UPPER(TRIM(I257)),10)&lt;&gt;"UNRESOLVED",ISERROR(MATCH(UPPER(TRIM(CLEAN(SUBSTITUTE(I257,CHAR(160)," ")))),Start!$H$6:$H$22,0))),"","Mapping or justified exclusion missing; ")&amp;IF(AND(LEN(UPPER(TRIM(CLEAN(SUBSTITUTE(J257,CHAR(160)," ")))))&gt;0,LEFT(UPPER(TRIM(J257)),10)&lt;&gt;"UNRESOLVED",ISERROR(MATCH(UPPER(TRIM(CLEAN(SUBSTITUTE(J257,CHAR(160)," ")))),Start!$H$6:$H$22,0))),"","Conclusion/evidence missing; ")&amp;IF(AND(LEN(UPPER(TRIM(CLEAN(SUBSTITUTE(K257,CHAR(160)," ")))))&gt;0,LEFT(UPPER(TRIM(K257)),10)&lt;&gt;"UNRESOLVED",ISERROR(MATCH(UPPER(TRIM(CLEAN(SUBSTITUTE(K257,CHAR(160)," ")))),Start!$H$6:$H$22,0))),"","Reviewer/date missing; ")&amp;"")),"Invalid status; use a listed value")</f>
        <v>Applicability unresolved; assign an owner and next action</v>
      </c>
    </row>
    <row r="258" ht="70" customHeight="1">
      <c r="A258" s="58" t="str">
        <v>DFS-500.2(b)(1)</v>
      </c>
      <c r="B258" s="58" t="str">
        <v>DFS</v>
      </c>
      <c r="C258" s="61" t="str">
        <v>D01 | 500.2(b)(1)</v>
      </c>
      <c r="D258" s="61"/>
      <c r="E258" s="61" t="str">
        <v>Unresolved</v>
      </c>
      <c r="F258" s="61"/>
      <c r="G258" s="61" t="str">
        <v>Verify entity exemption and operative version; Q08</v>
      </c>
      <c r="H258" s="61" t="inlineStr">
        <is>
          <t xml:space="preserve">Candidate duty; applicability unresolved. Obtain exact required method and evidence from the controlling text. Context and definition rows explain control requirements.</t>
        </is>
      </c>
      <c r="I258" s="61" t="str">
        <v>D02,D06</v>
      </c>
      <c r="J258" s="61"/>
      <c r="K258" s="61"/>
      <c r="L258" s="61" t="str">
        <v>Confirm entity/system coverage, obtain the current controlling instrument and map every applicable part before conclusions.</v>
      </c>
      <c r="M258" s="63" t="str">
        <f>IF(OR(EXACT(E258,"Unresolved"),EXACT(E258,"Applicable"),EXACT(E258,"Excluded with basis"),EXACT(E258,"Context only")),IF(E258="Unresolved","Applicability unresolved; assign an owner and next action",IF(LEN(IF(AND(LEN(UPPER(TRIM(CLEAN(SUBSTITUTE(C258,CHAR(160)," ")))))&gt;0,LEFT(UPPER(TRIM(C258)),10)&lt;&gt;"UNRESOLVED",ISERROR(MATCH(UPPER(TRIM(CLEAN(SUBSTITUTE(C258,CHAR(160)," ")))),Start!$H$6:$H$22,0))),"","Exact clause/version missing; ")&amp;IF(AND(LEN(UPPER(TRIM(CLEAN(SUBSTITUTE(D258,CHAR(160)," ")))))&gt;0,LEFT(UPPER(TRIM(D258)),10)&lt;&gt;"UNRESOLVED",ISERROR(MATCH(UPPER(TRIM(CLEAN(SUBSTITUTE(D258,CHAR(160)," ")))),Start!$H$6:$H$22,0))),"","Entity/system/period missing; ")&amp;IF(AND(LEN(UPPER(TRIM(CLEAN(SUBSTITUTE(F258,CHAR(160)," ")))))&gt;0,LEFT(UPPER(TRIM(F258)),10)&lt;&gt;"UNRESOLVED",ISERROR(MATCH(UPPER(TRIM(CLEAN(SUBSTITUTE(F258,CHAR(160)," ")))),Start!$H$6:$H$22,0))),"","Decision evidence/basis missing; ")&amp;IF(AND(LEN(UPPER(TRIM(CLEAN(SUBSTITUTE(G258,CHAR(160)," ")))))&gt;0,LEFT(UPPER(TRIM(G258)),10)&lt;&gt;"UNRESOLVED",ISERROR(MATCH(UPPER(TRIM(CLEAN(SUBSTITUTE(G258,CHAR(160)," ")))),Start!$H$6:$H$22,0))),"","Date/transition basis missing; ")&amp;IF(AND(LEN(UPPER(TRIM(CLEAN(SUBSTITUTE(H258,CHAR(160)," ")))))&gt;0,LEFT(UPPER(TRIM(H258)),10)&lt;&gt;"UNRESOLVED",ISERROR(MATCH(UPPER(TRIM(CLEAN(SUBSTITUTE(H258,CHAR(160)," ")))),Start!$H$6:$H$22,0))),"","Method/evidence basis missing; ")&amp;IF(AND(LEN(UPPER(TRIM(CLEAN(SUBSTITUTE(I258,CHAR(160)," ")))))&gt;0,LEFT(UPPER(TRIM(I258)),10)&lt;&gt;"UNRESOLVED",ISERROR(MATCH(UPPER(TRIM(CLEAN(SUBSTITUTE(I258,CHAR(160)," ")))),Start!$H$6:$H$22,0))),"","Mapping or justified exclusion missing; ")&amp;IF(AND(LEN(UPPER(TRIM(CLEAN(SUBSTITUTE(J258,CHAR(160)," ")))))&gt;0,LEFT(UPPER(TRIM(J258)),10)&lt;&gt;"UNRESOLVED",ISERROR(MATCH(UPPER(TRIM(CLEAN(SUBSTITUTE(J258,CHAR(160)," ")))),Start!$H$6:$H$22,0))),"","Conclusion/evidence missing; ")&amp;IF(AND(LEN(UPPER(TRIM(CLEAN(SUBSTITUTE(K258,CHAR(160)," ")))))&gt;0,LEFT(UPPER(TRIM(K258)),10)&lt;&gt;"UNRESOLVED",ISERROR(MATCH(UPPER(TRIM(CLEAN(SUBSTITUTE(K258,CHAR(160)," ")))),Start!$H$6:$H$22,0))),"","Reviewer/date missing; ")&amp;"")=0,"Documentation recorded; review required",IF(AND(LEN(UPPER(TRIM(CLEAN(SUBSTITUTE(C258,CHAR(160)," ")))))&gt;0,LEFT(UPPER(TRIM(C258)),10)&lt;&gt;"UNRESOLVED",ISERROR(MATCH(UPPER(TRIM(CLEAN(SUBSTITUTE(C258,CHAR(160)," ")))),Start!$H$6:$H$22,0))),"","Exact clause/version missing; ")&amp;IF(AND(LEN(UPPER(TRIM(CLEAN(SUBSTITUTE(D258,CHAR(160)," ")))))&gt;0,LEFT(UPPER(TRIM(D258)),10)&lt;&gt;"UNRESOLVED",ISERROR(MATCH(UPPER(TRIM(CLEAN(SUBSTITUTE(D258,CHAR(160)," ")))),Start!$H$6:$H$22,0))),"","Entity/system/period missing; ")&amp;IF(AND(LEN(UPPER(TRIM(CLEAN(SUBSTITUTE(F258,CHAR(160)," ")))))&gt;0,LEFT(UPPER(TRIM(F258)),10)&lt;&gt;"UNRESOLVED",ISERROR(MATCH(UPPER(TRIM(CLEAN(SUBSTITUTE(F258,CHAR(160)," ")))),Start!$H$6:$H$22,0))),"","Decision evidence/basis missing; ")&amp;IF(AND(LEN(UPPER(TRIM(CLEAN(SUBSTITUTE(G258,CHAR(160)," ")))))&gt;0,LEFT(UPPER(TRIM(G258)),10)&lt;&gt;"UNRESOLVED",ISERROR(MATCH(UPPER(TRIM(CLEAN(SUBSTITUTE(G258,CHAR(160)," ")))),Start!$H$6:$H$22,0))),"","Date/transition basis missing; ")&amp;IF(AND(LEN(UPPER(TRIM(CLEAN(SUBSTITUTE(H258,CHAR(160)," ")))))&gt;0,LEFT(UPPER(TRIM(H258)),10)&lt;&gt;"UNRESOLVED",ISERROR(MATCH(UPPER(TRIM(CLEAN(SUBSTITUTE(H258,CHAR(160)," ")))),Start!$H$6:$H$22,0))),"","Method/evidence basis missing; ")&amp;IF(AND(LEN(UPPER(TRIM(CLEAN(SUBSTITUTE(I258,CHAR(160)," ")))))&gt;0,LEFT(UPPER(TRIM(I258)),10)&lt;&gt;"UNRESOLVED",ISERROR(MATCH(UPPER(TRIM(CLEAN(SUBSTITUTE(I258,CHAR(160)," ")))),Start!$H$6:$H$22,0))),"","Mapping or justified exclusion missing; ")&amp;IF(AND(LEN(UPPER(TRIM(CLEAN(SUBSTITUTE(J258,CHAR(160)," ")))))&gt;0,LEFT(UPPER(TRIM(J258)),10)&lt;&gt;"UNRESOLVED",ISERROR(MATCH(UPPER(TRIM(CLEAN(SUBSTITUTE(J258,CHAR(160)," ")))),Start!$H$6:$H$22,0))),"","Conclusion/evidence missing; ")&amp;IF(AND(LEN(UPPER(TRIM(CLEAN(SUBSTITUTE(K258,CHAR(160)," ")))))&gt;0,LEFT(UPPER(TRIM(K258)),10)&lt;&gt;"UNRESOLVED",ISERROR(MATCH(UPPER(TRIM(CLEAN(SUBSTITUTE(K258,CHAR(160)," ")))),Start!$H$6:$H$22,0))),"","Reviewer/date missing; ")&amp;"")),"Invalid status; use a listed value")</f>
        <v>Applicability unresolved; assign an owner and next action</v>
      </c>
    </row>
    <row r="259" ht="70" customHeight="1">
      <c r="A259" s="56" t="str">
        <v>DFS-500.2(b)(2)</v>
      </c>
      <c r="B259" s="56" t="str">
        <v>DFS</v>
      </c>
      <c r="C259" s="61" t="str">
        <v>D01 | 500.2(b)(2)</v>
      </c>
      <c r="D259" s="61"/>
      <c r="E259" s="61" t="str">
        <v>Unresolved</v>
      </c>
      <c r="F259" s="61"/>
      <c r="G259" s="61" t="str">
        <v>Verify entity exemption and operative version; Q08</v>
      </c>
      <c r="H259" s="61" t="inlineStr">
        <is>
          <t xml:space="preserve">Candidate duty; applicability unresolved. Obtain exact required method and evidence from the controlling text. Context and definition rows explain control requirements.</t>
        </is>
      </c>
      <c r="I259" s="61" t="str">
        <v>D02,D06</v>
      </c>
      <c r="J259" s="61"/>
      <c r="K259" s="61"/>
      <c r="L259" s="61" t="str">
        <v>Confirm entity/system coverage, obtain the current controlling instrument and map every applicable part before conclusions.</v>
      </c>
      <c r="M259" s="63" t="str">
        <f>IF(OR(EXACT(E259,"Unresolved"),EXACT(E259,"Applicable"),EXACT(E259,"Excluded with basis"),EXACT(E259,"Context only")),IF(E259="Unresolved","Applicability unresolved; assign an owner and next action",IF(LEN(IF(AND(LEN(UPPER(TRIM(CLEAN(SUBSTITUTE(C259,CHAR(160)," ")))))&gt;0,LEFT(UPPER(TRIM(C259)),10)&lt;&gt;"UNRESOLVED",ISERROR(MATCH(UPPER(TRIM(CLEAN(SUBSTITUTE(C259,CHAR(160)," ")))),Start!$H$6:$H$22,0))),"","Exact clause/version missing; ")&amp;IF(AND(LEN(UPPER(TRIM(CLEAN(SUBSTITUTE(D259,CHAR(160)," ")))))&gt;0,LEFT(UPPER(TRIM(D259)),10)&lt;&gt;"UNRESOLVED",ISERROR(MATCH(UPPER(TRIM(CLEAN(SUBSTITUTE(D259,CHAR(160)," ")))),Start!$H$6:$H$22,0))),"","Entity/system/period missing; ")&amp;IF(AND(LEN(UPPER(TRIM(CLEAN(SUBSTITUTE(F259,CHAR(160)," ")))))&gt;0,LEFT(UPPER(TRIM(F259)),10)&lt;&gt;"UNRESOLVED",ISERROR(MATCH(UPPER(TRIM(CLEAN(SUBSTITUTE(F259,CHAR(160)," ")))),Start!$H$6:$H$22,0))),"","Decision evidence/basis missing; ")&amp;IF(AND(LEN(UPPER(TRIM(CLEAN(SUBSTITUTE(G259,CHAR(160)," ")))))&gt;0,LEFT(UPPER(TRIM(G259)),10)&lt;&gt;"UNRESOLVED",ISERROR(MATCH(UPPER(TRIM(CLEAN(SUBSTITUTE(G259,CHAR(160)," ")))),Start!$H$6:$H$22,0))),"","Date/transition basis missing; ")&amp;IF(AND(LEN(UPPER(TRIM(CLEAN(SUBSTITUTE(H259,CHAR(160)," ")))))&gt;0,LEFT(UPPER(TRIM(H259)),10)&lt;&gt;"UNRESOLVED",ISERROR(MATCH(UPPER(TRIM(CLEAN(SUBSTITUTE(H259,CHAR(160)," ")))),Start!$H$6:$H$22,0))),"","Method/evidence basis missing; ")&amp;IF(AND(LEN(UPPER(TRIM(CLEAN(SUBSTITUTE(I259,CHAR(160)," ")))))&gt;0,LEFT(UPPER(TRIM(I259)),10)&lt;&gt;"UNRESOLVED",ISERROR(MATCH(UPPER(TRIM(CLEAN(SUBSTITUTE(I259,CHAR(160)," ")))),Start!$H$6:$H$22,0))),"","Mapping or justified exclusion missing; ")&amp;IF(AND(LEN(UPPER(TRIM(CLEAN(SUBSTITUTE(J259,CHAR(160)," ")))))&gt;0,LEFT(UPPER(TRIM(J259)),10)&lt;&gt;"UNRESOLVED",ISERROR(MATCH(UPPER(TRIM(CLEAN(SUBSTITUTE(J259,CHAR(160)," ")))),Start!$H$6:$H$22,0))),"","Conclusion/evidence missing; ")&amp;IF(AND(LEN(UPPER(TRIM(CLEAN(SUBSTITUTE(K259,CHAR(160)," ")))))&gt;0,LEFT(UPPER(TRIM(K259)),10)&lt;&gt;"UNRESOLVED",ISERROR(MATCH(UPPER(TRIM(CLEAN(SUBSTITUTE(K259,CHAR(160)," ")))),Start!$H$6:$H$22,0))),"","Reviewer/date missing; ")&amp;"")=0,"Documentation recorded; review required",IF(AND(LEN(UPPER(TRIM(CLEAN(SUBSTITUTE(C259,CHAR(160)," ")))))&gt;0,LEFT(UPPER(TRIM(C259)),10)&lt;&gt;"UNRESOLVED",ISERROR(MATCH(UPPER(TRIM(CLEAN(SUBSTITUTE(C259,CHAR(160)," ")))),Start!$H$6:$H$22,0))),"","Exact clause/version missing; ")&amp;IF(AND(LEN(UPPER(TRIM(CLEAN(SUBSTITUTE(D259,CHAR(160)," ")))))&gt;0,LEFT(UPPER(TRIM(D259)),10)&lt;&gt;"UNRESOLVED",ISERROR(MATCH(UPPER(TRIM(CLEAN(SUBSTITUTE(D259,CHAR(160)," ")))),Start!$H$6:$H$22,0))),"","Entity/system/period missing; ")&amp;IF(AND(LEN(UPPER(TRIM(CLEAN(SUBSTITUTE(F259,CHAR(160)," ")))))&gt;0,LEFT(UPPER(TRIM(F259)),10)&lt;&gt;"UNRESOLVED",ISERROR(MATCH(UPPER(TRIM(CLEAN(SUBSTITUTE(F259,CHAR(160)," ")))),Start!$H$6:$H$22,0))),"","Decision evidence/basis missing; ")&amp;IF(AND(LEN(UPPER(TRIM(CLEAN(SUBSTITUTE(G259,CHAR(160)," ")))))&gt;0,LEFT(UPPER(TRIM(G259)),10)&lt;&gt;"UNRESOLVED",ISERROR(MATCH(UPPER(TRIM(CLEAN(SUBSTITUTE(G259,CHAR(160)," ")))),Start!$H$6:$H$22,0))),"","Date/transition basis missing; ")&amp;IF(AND(LEN(UPPER(TRIM(CLEAN(SUBSTITUTE(H259,CHAR(160)," ")))))&gt;0,LEFT(UPPER(TRIM(H259)),10)&lt;&gt;"UNRESOLVED",ISERROR(MATCH(UPPER(TRIM(CLEAN(SUBSTITUTE(H259,CHAR(160)," ")))),Start!$H$6:$H$22,0))),"","Method/evidence basis missing; ")&amp;IF(AND(LEN(UPPER(TRIM(CLEAN(SUBSTITUTE(I259,CHAR(160)," ")))))&gt;0,LEFT(UPPER(TRIM(I259)),10)&lt;&gt;"UNRESOLVED",ISERROR(MATCH(UPPER(TRIM(CLEAN(SUBSTITUTE(I259,CHAR(160)," ")))),Start!$H$6:$H$22,0))),"","Mapping or justified exclusion missing; ")&amp;IF(AND(LEN(UPPER(TRIM(CLEAN(SUBSTITUTE(J259,CHAR(160)," ")))))&gt;0,LEFT(UPPER(TRIM(J259)),10)&lt;&gt;"UNRESOLVED",ISERROR(MATCH(UPPER(TRIM(CLEAN(SUBSTITUTE(J259,CHAR(160)," ")))),Start!$H$6:$H$22,0))),"","Conclusion/evidence missing; ")&amp;IF(AND(LEN(UPPER(TRIM(CLEAN(SUBSTITUTE(K259,CHAR(160)," ")))))&gt;0,LEFT(UPPER(TRIM(K259)),10)&lt;&gt;"UNRESOLVED",ISERROR(MATCH(UPPER(TRIM(CLEAN(SUBSTITUTE(K259,CHAR(160)," ")))),Start!$H$6:$H$22,0))),"","Reviewer/date missing; ")&amp;"")),"Invalid status; use a listed value")</f>
        <v>Applicability unresolved; assign an owner and next action</v>
      </c>
    </row>
    <row r="260" ht="70" customHeight="1">
      <c r="A260" s="58" t="str">
        <v>DFS-500.2(b)(3)</v>
      </c>
      <c r="B260" s="58" t="str">
        <v>DFS</v>
      </c>
      <c r="C260" s="61" t="str">
        <v>D01 | 500.2(b)(3)</v>
      </c>
      <c r="D260" s="61"/>
      <c r="E260" s="61" t="str">
        <v>Unresolved</v>
      </c>
      <c r="F260" s="61"/>
      <c r="G260" s="61" t="str">
        <v>Verify entity exemption and operative version; Q08</v>
      </c>
      <c r="H260" s="61" t="inlineStr">
        <is>
          <t xml:space="preserve">Candidate duty; applicability unresolved. Obtain exact required method and evidence from the controlling text. Context and definition rows explain control requirements.</t>
        </is>
      </c>
      <c r="I260" s="61" t="str">
        <v>D02,D06</v>
      </c>
      <c r="J260" s="61"/>
      <c r="K260" s="61"/>
      <c r="L260" s="61" t="str">
        <v>Confirm entity/system coverage, obtain the current controlling instrument and map every applicable part before conclusions.</v>
      </c>
      <c r="M260" s="63" t="str">
        <f>IF(OR(EXACT(E260,"Unresolved"),EXACT(E260,"Applicable"),EXACT(E260,"Excluded with basis"),EXACT(E260,"Context only")),IF(E260="Unresolved","Applicability unresolved; assign an owner and next action",IF(LEN(IF(AND(LEN(UPPER(TRIM(CLEAN(SUBSTITUTE(C260,CHAR(160)," ")))))&gt;0,LEFT(UPPER(TRIM(C260)),10)&lt;&gt;"UNRESOLVED",ISERROR(MATCH(UPPER(TRIM(CLEAN(SUBSTITUTE(C260,CHAR(160)," ")))),Start!$H$6:$H$22,0))),"","Exact clause/version missing; ")&amp;IF(AND(LEN(UPPER(TRIM(CLEAN(SUBSTITUTE(D260,CHAR(160)," ")))))&gt;0,LEFT(UPPER(TRIM(D260)),10)&lt;&gt;"UNRESOLVED",ISERROR(MATCH(UPPER(TRIM(CLEAN(SUBSTITUTE(D260,CHAR(160)," ")))),Start!$H$6:$H$22,0))),"","Entity/system/period missing; ")&amp;IF(AND(LEN(UPPER(TRIM(CLEAN(SUBSTITUTE(F260,CHAR(160)," ")))))&gt;0,LEFT(UPPER(TRIM(F260)),10)&lt;&gt;"UNRESOLVED",ISERROR(MATCH(UPPER(TRIM(CLEAN(SUBSTITUTE(F260,CHAR(160)," ")))),Start!$H$6:$H$22,0))),"","Decision evidence/basis missing; ")&amp;IF(AND(LEN(UPPER(TRIM(CLEAN(SUBSTITUTE(G260,CHAR(160)," ")))))&gt;0,LEFT(UPPER(TRIM(G260)),10)&lt;&gt;"UNRESOLVED",ISERROR(MATCH(UPPER(TRIM(CLEAN(SUBSTITUTE(G260,CHAR(160)," ")))),Start!$H$6:$H$22,0))),"","Date/transition basis missing; ")&amp;IF(AND(LEN(UPPER(TRIM(CLEAN(SUBSTITUTE(H260,CHAR(160)," ")))))&gt;0,LEFT(UPPER(TRIM(H260)),10)&lt;&gt;"UNRESOLVED",ISERROR(MATCH(UPPER(TRIM(CLEAN(SUBSTITUTE(H260,CHAR(160)," ")))),Start!$H$6:$H$22,0))),"","Method/evidence basis missing; ")&amp;IF(AND(LEN(UPPER(TRIM(CLEAN(SUBSTITUTE(I260,CHAR(160)," ")))))&gt;0,LEFT(UPPER(TRIM(I260)),10)&lt;&gt;"UNRESOLVED",ISERROR(MATCH(UPPER(TRIM(CLEAN(SUBSTITUTE(I260,CHAR(160)," ")))),Start!$H$6:$H$22,0))),"","Mapping or justified exclusion missing; ")&amp;IF(AND(LEN(UPPER(TRIM(CLEAN(SUBSTITUTE(J260,CHAR(160)," ")))))&gt;0,LEFT(UPPER(TRIM(J260)),10)&lt;&gt;"UNRESOLVED",ISERROR(MATCH(UPPER(TRIM(CLEAN(SUBSTITUTE(J260,CHAR(160)," ")))),Start!$H$6:$H$22,0))),"","Conclusion/evidence missing; ")&amp;IF(AND(LEN(UPPER(TRIM(CLEAN(SUBSTITUTE(K260,CHAR(160)," ")))))&gt;0,LEFT(UPPER(TRIM(K260)),10)&lt;&gt;"UNRESOLVED",ISERROR(MATCH(UPPER(TRIM(CLEAN(SUBSTITUTE(K260,CHAR(160)," ")))),Start!$H$6:$H$22,0))),"","Reviewer/date missing; ")&amp;"")=0,"Documentation recorded; review required",IF(AND(LEN(UPPER(TRIM(CLEAN(SUBSTITUTE(C260,CHAR(160)," ")))))&gt;0,LEFT(UPPER(TRIM(C260)),10)&lt;&gt;"UNRESOLVED",ISERROR(MATCH(UPPER(TRIM(CLEAN(SUBSTITUTE(C260,CHAR(160)," ")))),Start!$H$6:$H$22,0))),"","Exact clause/version missing; ")&amp;IF(AND(LEN(UPPER(TRIM(CLEAN(SUBSTITUTE(D260,CHAR(160)," ")))))&gt;0,LEFT(UPPER(TRIM(D260)),10)&lt;&gt;"UNRESOLVED",ISERROR(MATCH(UPPER(TRIM(CLEAN(SUBSTITUTE(D260,CHAR(160)," ")))),Start!$H$6:$H$22,0))),"","Entity/system/period missing; ")&amp;IF(AND(LEN(UPPER(TRIM(CLEAN(SUBSTITUTE(F260,CHAR(160)," ")))))&gt;0,LEFT(UPPER(TRIM(F260)),10)&lt;&gt;"UNRESOLVED",ISERROR(MATCH(UPPER(TRIM(CLEAN(SUBSTITUTE(F260,CHAR(160)," ")))),Start!$H$6:$H$22,0))),"","Decision evidence/basis missing; ")&amp;IF(AND(LEN(UPPER(TRIM(CLEAN(SUBSTITUTE(G260,CHAR(160)," ")))))&gt;0,LEFT(UPPER(TRIM(G260)),10)&lt;&gt;"UNRESOLVED",ISERROR(MATCH(UPPER(TRIM(CLEAN(SUBSTITUTE(G260,CHAR(160)," ")))),Start!$H$6:$H$22,0))),"","Date/transition basis missing; ")&amp;IF(AND(LEN(UPPER(TRIM(CLEAN(SUBSTITUTE(H260,CHAR(160)," ")))))&gt;0,LEFT(UPPER(TRIM(H260)),10)&lt;&gt;"UNRESOLVED",ISERROR(MATCH(UPPER(TRIM(CLEAN(SUBSTITUTE(H260,CHAR(160)," ")))),Start!$H$6:$H$22,0))),"","Method/evidence basis missing; ")&amp;IF(AND(LEN(UPPER(TRIM(CLEAN(SUBSTITUTE(I260,CHAR(160)," ")))))&gt;0,LEFT(UPPER(TRIM(I260)),10)&lt;&gt;"UNRESOLVED",ISERROR(MATCH(UPPER(TRIM(CLEAN(SUBSTITUTE(I260,CHAR(160)," ")))),Start!$H$6:$H$22,0))),"","Mapping or justified exclusion missing; ")&amp;IF(AND(LEN(UPPER(TRIM(CLEAN(SUBSTITUTE(J260,CHAR(160)," ")))))&gt;0,LEFT(UPPER(TRIM(J260)),10)&lt;&gt;"UNRESOLVED",ISERROR(MATCH(UPPER(TRIM(CLEAN(SUBSTITUTE(J260,CHAR(160)," ")))),Start!$H$6:$H$22,0))),"","Conclusion/evidence missing; ")&amp;IF(AND(LEN(UPPER(TRIM(CLEAN(SUBSTITUTE(K260,CHAR(160)," ")))))&gt;0,LEFT(UPPER(TRIM(K260)),10)&lt;&gt;"UNRESOLVED",ISERROR(MATCH(UPPER(TRIM(CLEAN(SUBSTITUTE(K260,CHAR(160)," ")))),Start!$H$6:$H$22,0))),"","Reviewer/date missing; ")&amp;"")),"Invalid status; use a listed value")</f>
        <v>Applicability unresolved; assign an owner and next action</v>
      </c>
    </row>
    <row r="261" ht="70" customHeight="1">
      <c r="A261" s="56" t="str">
        <v>DFS-500.2(b)(4)</v>
      </c>
      <c r="B261" s="56" t="str">
        <v>DFS</v>
      </c>
      <c r="C261" s="61" t="str">
        <v>D01 | 500.2(b)(4)</v>
      </c>
      <c r="D261" s="61"/>
      <c r="E261" s="61" t="str">
        <v>Unresolved</v>
      </c>
      <c r="F261" s="61"/>
      <c r="G261" s="61" t="str">
        <v>Verify entity exemption and operative version; Q08</v>
      </c>
      <c r="H261" s="61" t="inlineStr">
        <is>
          <t xml:space="preserve">Candidate duty; applicability unresolved. Obtain exact required method and evidence from the controlling text. Context and definition rows explain control requirements.</t>
        </is>
      </c>
      <c r="I261" s="61" t="str">
        <v>D02,D06</v>
      </c>
      <c r="J261" s="61"/>
      <c r="K261" s="61"/>
      <c r="L261" s="61" t="str">
        <v>Confirm entity/system coverage, obtain the current controlling instrument and map every applicable part before conclusions.</v>
      </c>
      <c r="M261" s="63" t="str">
        <f>IF(OR(EXACT(E261,"Unresolved"),EXACT(E261,"Applicable"),EXACT(E261,"Excluded with basis"),EXACT(E261,"Context only")),IF(E261="Unresolved","Applicability unresolved; assign an owner and next action",IF(LEN(IF(AND(LEN(UPPER(TRIM(CLEAN(SUBSTITUTE(C261,CHAR(160)," ")))))&gt;0,LEFT(UPPER(TRIM(C261)),10)&lt;&gt;"UNRESOLVED",ISERROR(MATCH(UPPER(TRIM(CLEAN(SUBSTITUTE(C261,CHAR(160)," ")))),Start!$H$6:$H$22,0))),"","Exact clause/version missing; ")&amp;IF(AND(LEN(UPPER(TRIM(CLEAN(SUBSTITUTE(D261,CHAR(160)," ")))))&gt;0,LEFT(UPPER(TRIM(D261)),10)&lt;&gt;"UNRESOLVED",ISERROR(MATCH(UPPER(TRIM(CLEAN(SUBSTITUTE(D261,CHAR(160)," ")))),Start!$H$6:$H$22,0))),"","Entity/system/period missing; ")&amp;IF(AND(LEN(UPPER(TRIM(CLEAN(SUBSTITUTE(F261,CHAR(160)," ")))))&gt;0,LEFT(UPPER(TRIM(F261)),10)&lt;&gt;"UNRESOLVED",ISERROR(MATCH(UPPER(TRIM(CLEAN(SUBSTITUTE(F261,CHAR(160)," ")))),Start!$H$6:$H$22,0))),"","Decision evidence/basis missing; ")&amp;IF(AND(LEN(UPPER(TRIM(CLEAN(SUBSTITUTE(G261,CHAR(160)," ")))))&gt;0,LEFT(UPPER(TRIM(G261)),10)&lt;&gt;"UNRESOLVED",ISERROR(MATCH(UPPER(TRIM(CLEAN(SUBSTITUTE(G261,CHAR(160)," ")))),Start!$H$6:$H$22,0))),"","Date/transition basis missing; ")&amp;IF(AND(LEN(UPPER(TRIM(CLEAN(SUBSTITUTE(H261,CHAR(160)," ")))))&gt;0,LEFT(UPPER(TRIM(H261)),10)&lt;&gt;"UNRESOLVED",ISERROR(MATCH(UPPER(TRIM(CLEAN(SUBSTITUTE(H261,CHAR(160)," ")))),Start!$H$6:$H$22,0))),"","Method/evidence basis missing; ")&amp;IF(AND(LEN(UPPER(TRIM(CLEAN(SUBSTITUTE(I261,CHAR(160)," ")))))&gt;0,LEFT(UPPER(TRIM(I261)),10)&lt;&gt;"UNRESOLVED",ISERROR(MATCH(UPPER(TRIM(CLEAN(SUBSTITUTE(I261,CHAR(160)," ")))),Start!$H$6:$H$22,0))),"","Mapping or justified exclusion missing; ")&amp;IF(AND(LEN(UPPER(TRIM(CLEAN(SUBSTITUTE(J261,CHAR(160)," ")))))&gt;0,LEFT(UPPER(TRIM(J261)),10)&lt;&gt;"UNRESOLVED",ISERROR(MATCH(UPPER(TRIM(CLEAN(SUBSTITUTE(J261,CHAR(160)," ")))),Start!$H$6:$H$22,0))),"","Conclusion/evidence missing; ")&amp;IF(AND(LEN(UPPER(TRIM(CLEAN(SUBSTITUTE(K261,CHAR(160)," ")))))&gt;0,LEFT(UPPER(TRIM(K261)),10)&lt;&gt;"UNRESOLVED",ISERROR(MATCH(UPPER(TRIM(CLEAN(SUBSTITUTE(K261,CHAR(160)," ")))),Start!$H$6:$H$22,0))),"","Reviewer/date missing; ")&amp;"")=0,"Documentation recorded; review required",IF(AND(LEN(UPPER(TRIM(CLEAN(SUBSTITUTE(C261,CHAR(160)," ")))))&gt;0,LEFT(UPPER(TRIM(C261)),10)&lt;&gt;"UNRESOLVED",ISERROR(MATCH(UPPER(TRIM(CLEAN(SUBSTITUTE(C261,CHAR(160)," ")))),Start!$H$6:$H$22,0))),"","Exact clause/version missing; ")&amp;IF(AND(LEN(UPPER(TRIM(CLEAN(SUBSTITUTE(D261,CHAR(160)," ")))))&gt;0,LEFT(UPPER(TRIM(D261)),10)&lt;&gt;"UNRESOLVED",ISERROR(MATCH(UPPER(TRIM(CLEAN(SUBSTITUTE(D261,CHAR(160)," ")))),Start!$H$6:$H$22,0))),"","Entity/system/period missing; ")&amp;IF(AND(LEN(UPPER(TRIM(CLEAN(SUBSTITUTE(F261,CHAR(160)," ")))))&gt;0,LEFT(UPPER(TRIM(F261)),10)&lt;&gt;"UNRESOLVED",ISERROR(MATCH(UPPER(TRIM(CLEAN(SUBSTITUTE(F261,CHAR(160)," ")))),Start!$H$6:$H$22,0))),"","Decision evidence/basis missing; ")&amp;IF(AND(LEN(UPPER(TRIM(CLEAN(SUBSTITUTE(G261,CHAR(160)," ")))))&gt;0,LEFT(UPPER(TRIM(G261)),10)&lt;&gt;"UNRESOLVED",ISERROR(MATCH(UPPER(TRIM(CLEAN(SUBSTITUTE(G261,CHAR(160)," ")))),Start!$H$6:$H$22,0))),"","Date/transition basis missing; ")&amp;IF(AND(LEN(UPPER(TRIM(CLEAN(SUBSTITUTE(H261,CHAR(160)," ")))))&gt;0,LEFT(UPPER(TRIM(H261)),10)&lt;&gt;"UNRESOLVED",ISERROR(MATCH(UPPER(TRIM(CLEAN(SUBSTITUTE(H261,CHAR(160)," ")))),Start!$H$6:$H$22,0))),"","Method/evidence basis missing; ")&amp;IF(AND(LEN(UPPER(TRIM(CLEAN(SUBSTITUTE(I261,CHAR(160)," ")))))&gt;0,LEFT(UPPER(TRIM(I261)),10)&lt;&gt;"UNRESOLVED",ISERROR(MATCH(UPPER(TRIM(CLEAN(SUBSTITUTE(I261,CHAR(160)," ")))),Start!$H$6:$H$22,0))),"","Mapping or justified exclusion missing; ")&amp;IF(AND(LEN(UPPER(TRIM(CLEAN(SUBSTITUTE(J261,CHAR(160)," ")))))&gt;0,LEFT(UPPER(TRIM(J261)),10)&lt;&gt;"UNRESOLVED",ISERROR(MATCH(UPPER(TRIM(CLEAN(SUBSTITUTE(J261,CHAR(160)," ")))),Start!$H$6:$H$22,0))),"","Conclusion/evidence missing; ")&amp;IF(AND(LEN(UPPER(TRIM(CLEAN(SUBSTITUTE(K261,CHAR(160)," ")))))&gt;0,LEFT(UPPER(TRIM(K261)),10)&lt;&gt;"UNRESOLVED",ISERROR(MATCH(UPPER(TRIM(CLEAN(SUBSTITUTE(K261,CHAR(160)," ")))),Start!$H$6:$H$22,0))),"","Reviewer/date missing; ")&amp;"")),"Invalid status; use a listed value")</f>
        <v>Applicability unresolved; assign an owner and next action</v>
      </c>
    </row>
    <row r="262" ht="70" customHeight="1">
      <c r="A262" s="58" t="str">
        <v>DFS-500.2(b)(5)</v>
      </c>
      <c r="B262" s="58" t="str">
        <v>DFS</v>
      </c>
      <c r="C262" s="61" t="str">
        <v>D01 | 500.2(b)(5)</v>
      </c>
      <c r="D262" s="61"/>
      <c r="E262" s="61" t="str">
        <v>Unresolved</v>
      </c>
      <c r="F262" s="61"/>
      <c r="G262" s="61" t="str">
        <v>Verify entity exemption and operative version; Q08</v>
      </c>
      <c r="H262" s="61" t="inlineStr">
        <is>
          <t xml:space="preserve">Candidate duty; applicability unresolved. Obtain exact required method and evidence from the controlling text. Context and definition rows explain control requirements.</t>
        </is>
      </c>
      <c r="I262" s="61" t="str">
        <v>D02,D06</v>
      </c>
      <c r="J262" s="61"/>
      <c r="K262" s="61"/>
      <c r="L262" s="61" t="str">
        <v>Confirm entity/system coverage, obtain the current controlling instrument and map every applicable part before conclusions.</v>
      </c>
      <c r="M262" s="63" t="str">
        <f>IF(OR(EXACT(E262,"Unresolved"),EXACT(E262,"Applicable"),EXACT(E262,"Excluded with basis"),EXACT(E262,"Context only")),IF(E262="Unresolved","Applicability unresolved; assign an owner and next action",IF(LEN(IF(AND(LEN(UPPER(TRIM(CLEAN(SUBSTITUTE(C262,CHAR(160)," ")))))&gt;0,LEFT(UPPER(TRIM(C262)),10)&lt;&gt;"UNRESOLVED",ISERROR(MATCH(UPPER(TRIM(CLEAN(SUBSTITUTE(C262,CHAR(160)," ")))),Start!$H$6:$H$22,0))),"","Exact clause/version missing; ")&amp;IF(AND(LEN(UPPER(TRIM(CLEAN(SUBSTITUTE(D262,CHAR(160)," ")))))&gt;0,LEFT(UPPER(TRIM(D262)),10)&lt;&gt;"UNRESOLVED",ISERROR(MATCH(UPPER(TRIM(CLEAN(SUBSTITUTE(D262,CHAR(160)," ")))),Start!$H$6:$H$22,0))),"","Entity/system/period missing; ")&amp;IF(AND(LEN(UPPER(TRIM(CLEAN(SUBSTITUTE(F262,CHAR(160)," ")))))&gt;0,LEFT(UPPER(TRIM(F262)),10)&lt;&gt;"UNRESOLVED",ISERROR(MATCH(UPPER(TRIM(CLEAN(SUBSTITUTE(F262,CHAR(160)," ")))),Start!$H$6:$H$22,0))),"","Decision evidence/basis missing; ")&amp;IF(AND(LEN(UPPER(TRIM(CLEAN(SUBSTITUTE(G262,CHAR(160)," ")))))&gt;0,LEFT(UPPER(TRIM(G262)),10)&lt;&gt;"UNRESOLVED",ISERROR(MATCH(UPPER(TRIM(CLEAN(SUBSTITUTE(G262,CHAR(160)," ")))),Start!$H$6:$H$22,0))),"","Date/transition basis missing; ")&amp;IF(AND(LEN(UPPER(TRIM(CLEAN(SUBSTITUTE(H262,CHAR(160)," ")))))&gt;0,LEFT(UPPER(TRIM(H262)),10)&lt;&gt;"UNRESOLVED",ISERROR(MATCH(UPPER(TRIM(CLEAN(SUBSTITUTE(H262,CHAR(160)," ")))),Start!$H$6:$H$22,0))),"","Method/evidence basis missing; ")&amp;IF(AND(LEN(UPPER(TRIM(CLEAN(SUBSTITUTE(I262,CHAR(160)," ")))))&gt;0,LEFT(UPPER(TRIM(I262)),10)&lt;&gt;"UNRESOLVED",ISERROR(MATCH(UPPER(TRIM(CLEAN(SUBSTITUTE(I262,CHAR(160)," ")))),Start!$H$6:$H$22,0))),"","Mapping or justified exclusion missing; ")&amp;IF(AND(LEN(UPPER(TRIM(CLEAN(SUBSTITUTE(J262,CHAR(160)," ")))))&gt;0,LEFT(UPPER(TRIM(J262)),10)&lt;&gt;"UNRESOLVED",ISERROR(MATCH(UPPER(TRIM(CLEAN(SUBSTITUTE(J262,CHAR(160)," ")))),Start!$H$6:$H$22,0))),"","Conclusion/evidence missing; ")&amp;IF(AND(LEN(UPPER(TRIM(CLEAN(SUBSTITUTE(K262,CHAR(160)," ")))))&gt;0,LEFT(UPPER(TRIM(K262)),10)&lt;&gt;"UNRESOLVED",ISERROR(MATCH(UPPER(TRIM(CLEAN(SUBSTITUTE(K262,CHAR(160)," ")))),Start!$H$6:$H$22,0))),"","Reviewer/date missing; ")&amp;"")=0,"Documentation recorded; review required",IF(AND(LEN(UPPER(TRIM(CLEAN(SUBSTITUTE(C262,CHAR(160)," ")))))&gt;0,LEFT(UPPER(TRIM(C262)),10)&lt;&gt;"UNRESOLVED",ISERROR(MATCH(UPPER(TRIM(CLEAN(SUBSTITUTE(C262,CHAR(160)," ")))),Start!$H$6:$H$22,0))),"","Exact clause/version missing; ")&amp;IF(AND(LEN(UPPER(TRIM(CLEAN(SUBSTITUTE(D262,CHAR(160)," ")))))&gt;0,LEFT(UPPER(TRIM(D262)),10)&lt;&gt;"UNRESOLVED",ISERROR(MATCH(UPPER(TRIM(CLEAN(SUBSTITUTE(D262,CHAR(160)," ")))),Start!$H$6:$H$22,0))),"","Entity/system/period missing; ")&amp;IF(AND(LEN(UPPER(TRIM(CLEAN(SUBSTITUTE(F262,CHAR(160)," ")))))&gt;0,LEFT(UPPER(TRIM(F262)),10)&lt;&gt;"UNRESOLVED",ISERROR(MATCH(UPPER(TRIM(CLEAN(SUBSTITUTE(F262,CHAR(160)," ")))),Start!$H$6:$H$22,0))),"","Decision evidence/basis missing; ")&amp;IF(AND(LEN(UPPER(TRIM(CLEAN(SUBSTITUTE(G262,CHAR(160)," ")))))&gt;0,LEFT(UPPER(TRIM(G262)),10)&lt;&gt;"UNRESOLVED",ISERROR(MATCH(UPPER(TRIM(CLEAN(SUBSTITUTE(G262,CHAR(160)," ")))),Start!$H$6:$H$22,0))),"","Date/transition basis missing; ")&amp;IF(AND(LEN(UPPER(TRIM(CLEAN(SUBSTITUTE(H262,CHAR(160)," ")))))&gt;0,LEFT(UPPER(TRIM(H262)),10)&lt;&gt;"UNRESOLVED",ISERROR(MATCH(UPPER(TRIM(CLEAN(SUBSTITUTE(H262,CHAR(160)," ")))),Start!$H$6:$H$22,0))),"","Method/evidence basis missing; ")&amp;IF(AND(LEN(UPPER(TRIM(CLEAN(SUBSTITUTE(I262,CHAR(160)," ")))))&gt;0,LEFT(UPPER(TRIM(I262)),10)&lt;&gt;"UNRESOLVED",ISERROR(MATCH(UPPER(TRIM(CLEAN(SUBSTITUTE(I262,CHAR(160)," ")))),Start!$H$6:$H$22,0))),"","Mapping or justified exclusion missing; ")&amp;IF(AND(LEN(UPPER(TRIM(CLEAN(SUBSTITUTE(J262,CHAR(160)," ")))))&gt;0,LEFT(UPPER(TRIM(J262)),10)&lt;&gt;"UNRESOLVED",ISERROR(MATCH(UPPER(TRIM(CLEAN(SUBSTITUTE(J262,CHAR(160)," ")))),Start!$H$6:$H$22,0))),"","Conclusion/evidence missing; ")&amp;IF(AND(LEN(UPPER(TRIM(CLEAN(SUBSTITUTE(K262,CHAR(160)," ")))))&gt;0,LEFT(UPPER(TRIM(K262)),10)&lt;&gt;"UNRESOLVED",ISERROR(MATCH(UPPER(TRIM(CLEAN(SUBSTITUTE(K262,CHAR(160)," ")))),Start!$H$6:$H$22,0))),"","Reviewer/date missing; ")&amp;"")),"Invalid status; use a listed value")</f>
        <v>Applicability unresolved; assign an owner and next action</v>
      </c>
    </row>
    <row r="263" ht="70" customHeight="1">
      <c r="A263" s="56" t="str">
        <v>DFS-500.2(b)(6)</v>
      </c>
      <c r="B263" s="56" t="str">
        <v>DFS</v>
      </c>
      <c r="C263" s="61" t="str">
        <v>D01 | 500.2(b)(6)</v>
      </c>
      <c r="D263" s="61"/>
      <c r="E263" s="61" t="str">
        <v>Unresolved</v>
      </c>
      <c r="F263" s="61"/>
      <c r="G263" s="61" t="str">
        <v>Verify entity exemption and operative version; Q08</v>
      </c>
      <c r="H263" s="61" t="inlineStr">
        <is>
          <t xml:space="preserve">Candidate duty; applicability unresolved. Obtain exact required method and evidence from the controlling text. Context and definition rows explain control requirements.</t>
        </is>
      </c>
      <c r="I263" s="61" t="str">
        <v>D02,D06</v>
      </c>
      <c r="J263" s="61"/>
      <c r="K263" s="61"/>
      <c r="L263" s="61" t="str">
        <v>Confirm entity/system coverage, obtain the current controlling instrument and map every applicable part before conclusions.</v>
      </c>
      <c r="M263" s="63" t="str">
        <f>IF(OR(EXACT(E263,"Unresolved"),EXACT(E263,"Applicable"),EXACT(E263,"Excluded with basis"),EXACT(E263,"Context only")),IF(E263="Unresolved","Applicability unresolved; assign an owner and next action",IF(LEN(IF(AND(LEN(UPPER(TRIM(CLEAN(SUBSTITUTE(C263,CHAR(160)," ")))))&gt;0,LEFT(UPPER(TRIM(C263)),10)&lt;&gt;"UNRESOLVED",ISERROR(MATCH(UPPER(TRIM(CLEAN(SUBSTITUTE(C263,CHAR(160)," ")))),Start!$H$6:$H$22,0))),"","Exact clause/version missing; ")&amp;IF(AND(LEN(UPPER(TRIM(CLEAN(SUBSTITUTE(D263,CHAR(160)," ")))))&gt;0,LEFT(UPPER(TRIM(D263)),10)&lt;&gt;"UNRESOLVED",ISERROR(MATCH(UPPER(TRIM(CLEAN(SUBSTITUTE(D263,CHAR(160)," ")))),Start!$H$6:$H$22,0))),"","Entity/system/period missing; ")&amp;IF(AND(LEN(UPPER(TRIM(CLEAN(SUBSTITUTE(F263,CHAR(160)," ")))))&gt;0,LEFT(UPPER(TRIM(F263)),10)&lt;&gt;"UNRESOLVED",ISERROR(MATCH(UPPER(TRIM(CLEAN(SUBSTITUTE(F263,CHAR(160)," ")))),Start!$H$6:$H$22,0))),"","Decision evidence/basis missing; ")&amp;IF(AND(LEN(UPPER(TRIM(CLEAN(SUBSTITUTE(G263,CHAR(160)," ")))))&gt;0,LEFT(UPPER(TRIM(G263)),10)&lt;&gt;"UNRESOLVED",ISERROR(MATCH(UPPER(TRIM(CLEAN(SUBSTITUTE(G263,CHAR(160)," ")))),Start!$H$6:$H$22,0))),"","Date/transition basis missing; ")&amp;IF(AND(LEN(UPPER(TRIM(CLEAN(SUBSTITUTE(H263,CHAR(160)," ")))))&gt;0,LEFT(UPPER(TRIM(H263)),10)&lt;&gt;"UNRESOLVED",ISERROR(MATCH(UPPER(TRIM(CLEAN(SUBSTITUTE(H263,CHAR(160)," ")))),Start!$H$6:$H$22,0))),"","Method/evidence basis missing; ")&amp;IF(AND(LEN(UPPER(TRIM(CLEAN(SUBSTITUTE(I263,CHAR(160)," ")))))&gt;0,LEFT(UPPER(TRIM(I263)),10)&lt;&gt;"UNRESOLVED",ISERROR(MATCH(UPPER(TRIM(CLEAN(SUBSTITUTE(I263,CHAR(160)," ")))),Start!$H$6:$H$22,0))),"","Mapping or justified exclusion missing; ")&amp;IF(AND(LEN(UPPER(TRIM(CLEAN(SUBSTITUTE(J263,CHAR(160)," ")))))&gt;0,LEFT(UPPER(TRIM(J263)),10)&lt;&gt;"UNRESOLVED",ISERROR(MATCH(UPPER(TRIM(CLEAN(SUBSTITUTE(J263,CHAR(160)," ")))),Start!$H$6:$H$22,0))),"","Conclusion/evidence missing; ")&amp;IF(AND(LEN(UPPER(TRIM(CLEAN(SUBSTITUTE(K263,CHAR(160)," ")))))&gt;0,LEFT(UPPER(TRIM(K263)),10)&lt;&gt;"UNRESOLVED",ISERROR(MATCH(UPPER(TRIM(CLEAN(SUBSTITUTE(K263,CHAR(160)," ")))),Start!$H$6:$H$22,0))),"","Reviewer/date missing; ")&amp;"")=0,"Documentation recorded; review required",IF(AND(LEN(UPPER(TRIM(CLEAN(SUBSTITUTE(C263,CHAR(160)," ")))))&gt;0,LEFT(UPPER(TRIM(C263)),10)&lt;&gt;"UNRESOLVED",ISERROR(MATCH(UPPER(TRIM(CLEAN(SUBSTITUTE(C263,CHAR(160)," ")))),Start!$H$6:$H$22,0))),"","Exact clause/version missing; ")&amp;IF(AND(LEN(UPPER(TRIM(CLEAN(SUBSTITUTE(D263,CHAR(160)," ")))))&gt;0,LEFT(UPPER(TRIM(D263)),10)&lt;&gt;"UNRESOLVED",ISERROR(MATCH(UPPER(TRIM(CLEAN(SUBSTITUTE(D263,CHAR(160)," ")))),Start!$H$6:$H$22,0))),"","Entity/system/period missing; ")&amp;IF(AND(LEN(UPPER(TRIM(CLEAN(SUBSTITUTE(F263,CHAR(160)," ")))))&gt;0,LEFT(UPPER(TRIM(F263)),10)&lt;&gt;"UNRESOLVED",ISERROR(MATCH(UPPER(TRIM(CLEAN(SUBSTITUTE(F263,CHAR(160)," ")))),Start!$H$6:$H$22,0))),"","Decision evidence/basis missing; ")&amp;IF(AND(LEN(UPPER(TRIM(CLEAN(SUBSTITUTE(G263,CHAR(160)," ")))))&gt;0,LEFT(UPPER(TRIM(G263)),10)&lt;&gt;"UNRESOLVED",ISERROR(MATCH(UPPER(TRIM(CLEAN(SUBSTITUTE(G263,CHAR(160)," ")))),Start!$H$6:$H$22,0))),"","Date/transition basis missing; ")&amp;IF(AND(LEN(UPPER(TRIM(CLEAN(SUBSTITUTE(H263,CHAR(160)," ")))))&gt;0,LEFT(UPPER(TRIM(H263)),10)&lt;&gt;"UNRESOLVED",ISERROR(MATCH(UPPER(TRIM(CLEAN(SUBSTITUTE(H263,CHAR(160)," ")))),Start!$H$6:$H$22,0))),"","Method/evidence basis missing; ")&amp;IF(AND(LEN(UPPER(TRIM(CLEAN(SUBSTITUTE(I263,CHAR(160)," ")))))&gt;0,LEFT(UPPER(TRIM(I263)),10)&lt;&gt;"UNRESOLVED",ISERROR(MATCH(UPPER(TRIM(CLEAN(SUBSTITUTE(I263,CHAR(160)," ")))),Start!$H$6:$H$22,0))),"","Mapping or justified exclusion missing; ")&amp;IF(AND(LEN(UPPER(TRIM(CLEAN(SUBSTITUTE(J263,CHAR(160)," ")))))&gt;0,LEFT(UPPER(TRIM(J263)),10)&lt;&gt;"UNRESOLVED",ISERROR(MATCH(UPPER(TRIM(CLEAN(SUBSTITUTE(J263,CHAR(160)," ")))),Start!$H$6:$H$22,0))),"","Conclusion/evidence missing; ")&amp;IF(AND(LEN(UPPER(TRIM(CLEAN(SUBSTITUTE(K263,CHAR(160)," ")))))&gt;0,LEFT(UPPER(TRIM(K263)),10)&lt;&gt;"UNRESOLVED",ISERROR(MATCH(UPPER(TRIM(CLEAN(SUBSTITUTE(K263,CHAR(160)," ")))),Start!$H$6:$H$22,0))),"","Reviewer/date missing; ")&amp;"")),"Invalid status; use a listed value")</f>
        <v>Applicability unresolved; assign an owner and next action</v>
      </c>
    </row>
    <row r="264" ht="70" customHeight="1">
      <c r="A264" s="58" t="str">
        <v>DFS-500.2(c)</v>
      </c>
      <c r="B264" s="58" t="str">
        <v>DFS</v>
      </c>
      <c r="C264" s="61" t="str">
        <v>D01 | 500.2(c)</v>
      </c>
      <c r="D264" s="61"/>
      <c r="E264" s="61" t="str">
        <v>Unresolved</v>
      </c>
      <c r="F264" s="61"/>
      <c r="G264" s="61" t="str">
        <v>Verify entity exemption and operative version; Q08</v>
      </c>
      <c r="H264" s="61" t="inlineStr">
        <is>
          <t xml:space="preserve">Candidate duty; applicability unresolved. Obtain exact required method and evidence from the controlling text. Context and definition rows explain control requirements.</t>
        </is>
      </c>
      <c r="I264" s="61" t="str">
        <v>D02,D06</v>
      </c>
      <c r="J264" s="61"/>
      <c r="K264" s="61"/>
      <c r="L264" s="61" t="str">
        <v>Confirm entity/system coverage, obtain the current controlling instrument and map every applicable part before conclusions.</v>
      </c>
      <c r="M264" s="63" t="str">
        <f>IF(OR(EXACT(E264,"Unresolved"),EXACT(E264,"Applicable"),EXACT(E264,"Excluded with basis"),EXACT(E264,"Context only")),IF(E264="Unresolved","Applicability unresolved; assign an owner and next action",IF(LEN(IF(AND(LEN(UPPER(TRIM(CLEAN(SUBSTITUTE(C264,CHAR(160)," ")))))&gt;0,LEFT(UPPER(TRIM(C264)),10)&lt;&gt;"UNRESOLVED",ISERROR(MATCH(UPPER(TRIM(CLEAN(SUBSTITUTE(C264,CHAR(160)," ")))),Start!$H$6:$H$22,0))),"","Exact clause/version missing; ")&amp;IF(AND(LEN(UPPER(TRIM(CLEAN(SUBSTITUTE(D264,CHAR(160)," ")))))&gt;0,LEFT(UPPER(TRIM(D264)),10)&lt;&gt;"UNRESOLVED",ISERROR(MATCH(UPPER(TRIM(CLEAN(SUBSTITUTE(D264,CHAR(160)," ")))),Start!$H$6:$H$22,0))),"","Entity/system/period missing; ")&amp;IF(AND(LEN(UPPER(TRIM(CLEAN(SUBSTITUTE(F264,CHAR(160)," ")))))&gt;0,LEFT(UPPER(TRIM(F264)),10)&lt;&gt;"UNRESOLVED",ISERROR(MATCH(UPPER(TRIM(CLEAN(SUBSTITUTE(F264,CHAR(160)," ")))),Start!$H$6:$H$22,0))),"","Decision evidence/basis missing; ")&amp;IF(AND(LEN(UPPER(TRIM(CLEAN(SUBSTITUTE(G264,CHAR(160)," ")))))&gt;0,LEFT(UPPER(TRIM(G264)),10)&lt;&gt;"UNRESOLVED",ISERROR(MATCH(UPPER(TRIM(CLEAN(SUBSTITUTE(G264,CHAR(160)," ")))),Start!$H$6:$H$22,0))),"","Date/transition basis missing; ")&amp;IF(AND(LEN(UPPER(TRIM(CLEAN(SUBSTITUTE(H264,CHAR(160)," ")))))&gt;0,LEFT(UPPER(TRIM(H264)),10)&lt;&gt;"UNRESOLVED",ISERROR(MATCH(UPPER(TRIM(CLEAN(SUBSTITUTE(H264,CHAR(160)," ")))),Start!$H$6:$H$22,0))),"","Method/evidence basis missing; ")&amp;IF(AND(LEN(UPPER(TRIM(CLEAN(SUBSTITUTE(I264,CHAR(160)," ")))))&gt;0,LEFT(UPPER(TRIM(I264)),10)&lt;&gt;"UNRESOLVED",ISERROR(MATCH(UPPER(TRIM(CLEAN(SUBSTITUTE(I264,CHAR(160)," ")))),Start!$H$6:$H$22,0))),"","Mapping or justified exclusion missing; ")&amp;IF(AND(LEN(UPPER(TRIM(CLEAN(SUBSTITUTE(J264,CHAR(160)," ")))))&gt;0,LEFT(UPPER(TRIM(J264)),10)&lt;&gt;"UNRESOLVED",ISERROR(MATCH(UPPER(TRIM(CLEAN(SUBSTITUTE(J264,CHAR(160)," ")))),Start!$H$6:$H$22,0))),"","Conclusion/evidence missing; ")&amp;IF(AND(LEN(UPPER(TRIM(CLEAN(SUBSTITUTE(K264,CHAR(160)," ")))))&gt;0,LEFT(UPPER(TRIM(K264)),10)&lt;&gt;"UNRESOLVED",ISERROR(MATCH(UPPER(TRIM(CLEAN(SUBSTITUTE(K264,CHAR(160)," ")))),Start!$H$6:$H$22,0))),"","Reviewer/date missing; ")&amp;"")=0,"Documentation recorded; review required",IF(AND(LEN(UPPER(TRIM(CLEAN(SUBSTITUTE(C264,CHAR(160)," ")))))&gt;0,LEFT(UPPER(TRIM(C264)),10)&lt;&gt;"UNRESOLVED",ISERROR(MATCH(UPPER(TRIM(CLEAN(SUBSTITUTE(C264,CHAR(160)," ")))),Start!$H$6:$H$22,0))),"","Exact clause/version missing; ")&amp;IF(AND(LEN(UPPER(TRIM(CLEAN(SUBSTITUTE(D264,CHAR(160)," ")))))&gt;0,LEFT(UPPER(TRIM(D264)),10)&lt;&gt;"UNRESOLVED",ISERROR(MATCH(UPPER(TRIM(CLEAN(SUBSTITUTE(D264,CHAR(160)," ")))),Start!$H$6:$H$22,0))),"","Entity/system/period missing; ")&amp;IF(AND(LEN(UPPER(TRIM(CLEAN(SUBSTITUTE(F264,CHAR(160)," ")))))&gt;0,LEFT(UPPER(TRIM(F264)),10)&lt;&gt;"UNRESOLVED",ISERROR(MATCH(UPPER(TRIM(CLEAN(SUBSTITUTE(F264,CHAR(160)," ")))),Start!$H$6:$H$22,0))),"","Decision evidence/basis missing; ")&amp;IF(AND(LEN(UPPER(TRIM(CLEAN(SUBSTITUTE(G264,CHAR(160)," ")))))&gt;0,LEFT(UPPER(TRIM(G264)),10)&lt;&gt;"UNRESOLVED",ISERROR(MATCH(UPPER(TRIM(CLEAN(SUBSTITUTE(G264,CHAR(160)," ")))),Start!$H$6:$H$22,0))),"","Date/transition basis missing; ")&amp;IF(AND(LEN(UPPER(TRIM(CLEAN(SUBSTITUTE(H264,CHAR(160)," ")))))&gt;0,LEFT(UPPER(TRIM(H264)),10)&lt;&gt;"UNRESOLVED",ISERROR(MATCH(UPPER(TRIM(CLEAN(SUBSTITUTE(H264,CHAR(160)," ")))),Start!$H$6:$H$22,0))),"","Method/evidence basis missing; ")&amp;IF(AND(LEN(UPPER(TRIM(CLEAN(SUBSTITUTE(I264,CHAR(160)," ")))))&gt;0,LEFT(UPPER(TRIM(I264)),10)&lt;&gt;"UNRESOLVED",ISERROR(MATCH(UPPER(TRIM(CLEAN(SUBSTITUTE(I264,CHAR(160)," ")))),Start!$H$6:$H$22,0))),"","Mapping or justified exclusion missing; ")&amp;IF(AND(LEN(UPPER(TRIM(CLEAN(SUBSTITUTE(J264,CHAR(160)," ")))))&gt;0,LEFT(UPPER(TRIM(J264)),10)&lt;&gt;"UNRESOLVED",ISERROR(MATCH(UPPER(TRIM(CLEAN(SUBSTITUTE(J264,CHAR(160)," ")))),Start!$H$6:$H$22,0))),"","Conclusion/evidence missing; ")&amp;IF(AND(LEN(UPPER(TRIM(CLEAN(SUBSTITUTE(K264,CHAR(160)," ")))))&gt;0,LEFT(UPPER(TRIM(K264)),10)&lt;&gt;"UNRESOLVED",ISERROR(MATCH(UPPER(TRIM(CLEAN(SUBSTITUTE(K264,CHAR(160)," ")))),Start!$H$6:$H$22,0))),"","Reviewer/date missing; ")&amp;"")),"Invalid status; use a listed value")</f>
        <v>Applicability unresolved; assign an owner and next action</v>
      </c>
    </row>
    <row r="265" ht="70" customHeight="1">
      <c r="A265" s="56" t="str">
        <v>DFS-500.2(d)</v>
      </c>
      <c r="B265" s="56" t="str">
        <v>DFS</v>
      </c>
      <c r="C265" s="61" t="str">
        <v>D01 | 500.2(d)</v>
      </c>
      <c r="D265" s="61"/>
      <c r="E265" s="61" t="str">
        <v>Unresolved</v>
      </c>
      <c r="F265" s="61"/>
      <c r="G265" s="61" t="str">
        <v>Verify entity exemption and operative version; Q08</v>
      </c>
      <c r="H265" s="61" t="inlineStr">
        <is>
          <t xml:space="preserve">Candidate duty; applicability unresolved. Obtain exact required method and evidence from the controlling text. Context and definition rows explain control requirements.</t>
        </is>
      </c>
      <c r="I265" s="61" t="str">
        <v>D02,D06</v>
      </c>
      <c r="J265" s="61"/>
      <c r="K265" s="61"/>
      <c r="L265" s="61" t="str">
        <v>Confirm entity/system coverage, obtain the current controlling instrument and map every applicable part before conclusions.</v>
      </c>
      <c r="M265" s="63" t="str">
        <f>IF(OR(EXACT(E265,"Unresolved"),EXACT(E265,"Applicable"),EXACT(E265,"Excluded with basis"),EXACT(E265,"Context only")),IF(E265="Unresolved","Applicability unresolved; assign an owner and next action",IF(LEN(IF(AND(LEN(UPPER(TRIM(CLEAN(SUBSTITUTE(C265,CHAR(160)," ")))))&gt;0,LEFT(UPPER(TRIM(C265)),10)&lt;&gt;"UNRESOLVED",ISERROR(MATCH(UPPER(TRIM(CLEAN(SUBSTITUTE(C265,CHAR(160)," ")))),Start!$H$6:$H$22,0))),"","Exact clause/version missing; ")&amp;IF(AND(LEN(UPPER(TRIM(CLEAN(SUBSTITUTE(D265,CHAR(160)," ")))))&gt;0,LEFT(UPPER(TRIM(D265)),10)&lt;&gt;"UNRESOLVED",ISERROR(MATCH(UPPER(TRIM(CLEAN(SUBSTITUTE(D265,CHAR(160)," ")))),Start!$H$6:$H$22,0))),"","Entity/system/period missing; ")&amp;IF(AND(LEN(UPPER(TRIM(CLEAN(SUBSTITUTE(F265,CHAR(160)," ")))))&gt;0,LEFT(UPPER(TRIM(F265)),10)&lt;&gt;"UNRESOLVED",ISERROR(MATCH(UPPER(TRIM(CLEAN(SUBSTITUTE(F265,CHAR(160)," ")))),Start!$H$6:$H$22,0))),"","Decision evidence/basis missing; ")&amp;IF(AND(LEN(UPPER(TRIM(CLEAN(SUBSTITUTE(G265,CHAR(160)," ")))))&gt;0,LEFT(UPPER(TRIM(G265)),10)&lt;&gt;"UNRESOLVED",ISERROR(MATCH(UPPER(TRIM(CLEAN(SUBSTITUTE(G265,CHAR(160)," ")))),Start!$H$6:$H$22,0))),"","Date/transition basis missing; ")&amp;IF(AND(LEN(UPPER(TRIM(CLEAN(SUBSTITUTE(H265,CHAR(160)," ")))))&gt;0,LEFT(UPPER(TRIM(H265)),10)&lt;&gt;"UNRESOLVED",ISERROR(MATCH(UPPER(TRIM(CLEAN(SUBSTITUTE(H265,CHAR(160)," ")))),Start!$H$6:$H$22,0))),"","Method/evidence basis missing; ")&amp;IF(AND(LEN(UPPER(TRIM(CLEAN(SUBSTITUTE(I265,CHAR(160)," ")))))&gt;0,LEFT(UPPER(TRIM(I265)),10)&lt;&gt;"UNRESOLVED",ISERROR(MATCH(UPPER(TRIM(CLEAN(SUBSTITUTE(I265,CHAR(160)," ")))),Start!$H$6:$H$22,0))),"","Mapping or justified exclusion missing; ")&amp;IF(AND(LEN(UPPER(TRIM(CLEAN(SUBSTITUTE(J265,CHAR(160)," ")))))&gt;0,LEFT(UPPER(TRIM(J265)),10)&lt;&gt;"UNRESOLVED",ISERROR(MATCH(UPPER(TRIM(CLEAN(SUBSTITUTE(J265,CHAR(160)," ")))),Start!$H$6:$H$22,0))),"","Conclusion/evidence missing; ")&amp;IF(AND(LEN(UPPER(TRIM(CLEAN(SUBSTITUTE(K265,CHAR(160)," ")))))&gt;0,LEFT(UPPER(TRIM(K265)),10)&lt;&gt;"UNRESOLVED",ISERROR(MATCH(UPPER(TRIM(CLEAN(SUBSTITUTE(K265,CHAR(160)," ")))),Start!$H$6:$H$22,0))),"","Reviewer/date missing; ")&amp;"")=0,"Documentation recorded; review required",IF(AND(LEN(UPPER(TRIM(CLEAN(SUBSTITUTE(C265,CHAR(160)," ")))))&gt;0,LEFT(UPPER(TRIM(C265)),10)&lt;&gt;"UNRESOLVED",ISERROR(MATCH(UPPER(TRIM(CLEAN(SUBSTITUTE(C265,CHAR(160)," ")))),Start!$H$6:$H$22,0))),"","Exact clause/version missing; ")&amp;IF(AND(LEN(UPPER(TRIM(CLEAN(SUBSTITUTE(D265,CHAR(160)," ")))))&gt;0,LEFT(UPPER(TRIM(D265)),10)&lt;&gt;"UNRESOLVED",ISERROR(MATCH(UPPER(TRIM(CLEAN(SUBSTITUTE(D265,CHAR(160)," ")))),Start!$H$6:$H$22,0))),"","Entity/system/period missing; ")&amp;IF(AND(LEN(UPPER(TRIM(CLEAN(SUBSTITUTE(F265,CHAR(160)," ")))))&gt;0,LEFT(UPPER(TRIM(F265)),10)&lt;&gt;"UNRESOLVED",ISERROR(MATCH(UPPER(TRIM(CLEAN(SUBSTITUTE(F265,CHAR(160)," ")))),Start!$H$6:$H$22,0))),"","Decision evidence/basis missing; ")&amp;IF(AND(LEN(UPPER(TRIM(CLEAN(SUBSTITUTE(G265,CHAR(160)," ")))))&gt;0,LEFT(UPPER(TRIM(G265)),10)&lt;&gt;"UNRESOLVED",ISERROR(MATCH(UPPER(TRIM(CLEAN(SUBSTITUTE(G265,CHAR(160)," ")))),Start!$H$6:$H$22,0))),"","Date/transition basis missing; ")&amp;IF(AND(LEN(UPPER(TRIM(CLEAN(SUBSTITUTE(H265,CHAR(160)," ")))))&gt;0,LEFT(UPPER(TRIM(H265)),10)&lt;&gt;"UNRESOLVED",ISERROR(MATCH(UPPER(TRIM(CLEAN(SUBSTITUTE(H265,CHAR(160)," ")))),Start!$H$6:$H$22,0))),"","Method/evidence basis missing; ")&amp;IF(AND(LEN(UPPER(TRIM(CLEAN(SUBSTITUTE(I265,CHAR(160)," ")))))&gt;0,LEFT(UPPER(TRIM(I265)),10)&lt;&gt;"UNRESOLVED",ISERROR(MATCH(UPPER(TRIM(CLEAN(SUBSTITUTE(I265,CHAR(160)," ")))),Start!$H$6:$H$22,0))),"","Mapping or justified exclusion missing; ")&amp;IF(AND(LEN(UPPER(TRIM(CLEAN(SUBSTITUTE(J265,CHAR(160)," ")))))&gt;0,LEFT(UPPER(TRIM(J265)),10)&lt;&gt;"UNRESOLVED",ISERROR(MATCH(UPPER(TRIM(CLEAN(SUBSTITUTE(J265,CHAR(160)," ")))),Start!$H$6:$H$22,0))),"","Conclusion/evidence missing; ")&amp;IF(AND(LEN(UPPER(TRIM(CLEAN(SUBSTITUTE(K265,CHAR(160)," ")))))&gt;0,LEFT(UPPER(TRIM(K265)),10)&lt;&gt;"UNRESOLVED",ISERROR(MATCH(UPPER(TRIM(CLEAN(SUBSTITUTE(K265,CHAR(160)," ")))),Start!$H$6:$H$22,0))),"","Reviewer/date missing; ")&amp;"")),"Invalid status; use a listed value")</f>
        <v>Applicability unresolved; assign an owner and next action</v>
      </c>
    </row>
    <row r="266" ht="70" customHeight="1">
      <c r="A266" s="58" t="str">
        <v>DFS-500.2(e)</v>
      </c>
      <c r="B266" s="58" t="str">
        <v>DFS</v>
      </c>
      <c r="C266" s="61" t="str">
        <v>D01 | 500.2(e)</v>
      </c>
      <c r="D266" s="61"/>
      <c r="E266" s="61" t="str">
        <v>Unresolved</v>
      </c>
      <c r="F266" s="61"/>
      <c r="G266" s="61" t="str">
        <v>Verify entity exemption and operative version; Q08</v>
      </c>
      <c r="H266" s="61" t="inlineStr">
        <is>
          <t xml:space="preserve">Candidate duty; applicability unresolved. Obtain exact required method and evidence from the controlling text. Context and definition rows explain control requirements.</t>
        </is>
      </c>
      <c r="I266" s="61" t="str">
        <v>D02,D06</v>
      </c>
      <c r="J266" s="61"/>
      <c r="K266" s="61"/>
      <c r="L266" s="61" t="str">
        <v>Confirm entity/system coverage, obtain the current controlling instrument and map every applicable part before conclusions.</v>
      </c>
      <c r="M266" s="63" t="str">
        <f>IF(OR(EXACT(E266,"Unresolved"),EXACT(E266,"Applicable"),EXACT(E266,"Excluded with basis"),EXACT(E266,"Context only")),IF(E266="Unresolved","Applicability unresolved; assign an owner and next action",IF(LEN(IF(AND(LEN(UPPER(TRIM(CLEAN(SUBSTITUTE(C266,CHAR(160)," ")))))&gt;0,LEFT(UPPER(TRIM(C266)),10)&lt;&gt;"UNRESOLVED",ISERROR(MATCH(UPPER(TRIM(CLEAN(SUBSTITUTE(C266,CHAR(160)," ")))),Start!$H$6:$H$22,0))),"","Exact clause/version missing; ")&amp;IF(AND(LEN(UPPER(TRIM(CLEAN(SUBSTITUTE(D266,CHAR(160)," ")))))&gt;0,LEFT(UPPER(TRIM(D266)),10)&lt;&gt;"UNRESOLVED",ISERROR(MATCH(UPPER(TRIM(CLEAN(SUBSTITUTE(D266,CHAR(160)," ")))),Start!$H$6:$H$22,0))),"","Entity/system/period missing; ")&amp;IF(AND(LEN(UPPER(TRIM(CLEAN(SUBSTITUTE(F266,CHAR(160)," ")))))&gt;0,LEFT(UPPER(TRIM(F266)),10)&lt;&gt;"UNRESOLVED",ISERROR(MATCH(UPPER(TRIM(CLEAN(SUBSTITUTE(F266,CHAR(160)," ")))),Start!$H$6:$H$22,0))),"","Decision evidence/basis missing; ")&amp;IF(AND(LEN(UPPER(TRIM(CLEAN(SUBSTITUTE(G266,CHAR(160)," ")))))&gt;0,LEFT(UPPER(TRIM(G266)),10)&lt;&gt;"UNRESOLVED",ISERROR(MATCH(UPPER(TRIM(CLEAN(SUBSTITUTE(G266,CHAR(160)," ")))),Start!$H$6:$H$22,0))),"","Date/transition basis missing; ")&amp;IF(AND(LEN(UPPER(TRIM(CLEAN(SUBSTITUTE(H266,CHAR(160)," ")))))&gt;0,LEFT(UPPER(TRIM(H266)),10)&lt;&gt;"UNRESOLVED",ISERROR(MATCH(UPPER(TRIM(CLEAN(SUBSTITUTE(H266,CHAR(160)," ")))),Start!$H$6:$H$22,0))),"","Method/evidence basis missing; ")&amp;IF(AND(LEN(UPPER(TRIM(CLEAN(SUBSTITUTE(I266,CHAR(160)," ")))))&gt;0,LEFT(UPPER(TRIM(I266)),10)&lt;&gt;"UNRESOLVED",ISERROR(MATCH(UPPER(TRIM(CLEAN(SUBSTITUTE(I266,CHAR(160)," ")))),Start!$H$6:$H$22,0))),"","Mapping or justified exclusion missing; ")&amp;IF(AND(LEN(UPPER(TRIM(CLEAN(SUBSTITUTE(J266,CHAR(160)," ")))))&gt;0,LEFT(UPPER(TRIM(J266)),10)&lt;&gt;"UNRESOLVED",ISERROR(MATCH(UPPER(TRIM(CLEAN(SUBSTITUTE(J266,CHAR(160)," ")))),Start!$H$6:$H$22,0))),"","Conclusion/evidence missing; ")&amp;IF(AND(LEN(UPPER(TRIM(CLEAN(SUBSTITUTE(K266,CHAR(160)," ")))))&gt;0,LEFT(UPPER(TRIM(K266)),10)&lt;&gt;"UNRESOLVED",ISERROR(MATCH(UPPER(TRIM(CLEAN(SUBSTITUTE(K266,CHAR(160)," ")))),Start!$H$6:$H$22,0))),"","Reviewer/date missing; ")&amp;"")=0,"Documentation recorded; review required",IF(AND(LEN(UPPER(TRIM(CLEAN(SUBSTITUTE(C266,CHAR(160)," ")))))&gt;0,LEFT(UPPER(TRIM(C266)),10)&lt;&gt;"UNRESOLVED",ISERROR(MATCH(UPPER(TRIM(CLEAN(SUBSTITUTE(C266,CHAR(160)," ")))),Start!$H$6:$H$22,0))),"","Exact clause/version missing; ")&amp;IF(AND(LEN(UPPER(TRIM(CLEAN(SUBSTITUTE(D266,CHAR(160)," ")))))&gt;0,LEFT(UPPER(TRIM(D266)),10)&lt;&gt;"UNRESOLVED",ISERROR(MATCH(UPPER(TRIM(CLEAN(SUBSTITUTE(D266,CHAR(160)," ")))),Start!$H$6:$H$22,0))),"","Entity/system/period missing; ")&amp;IF(AND(LEN(UPPER(TRIM(CLEAN(SUBSTITUTE(F266,CHAR(160)," ")))))&gt;0,LEFT(UPPER(TRIM(F266)),10)&lt;&gt;"UNRESOLVED",ISERROR(MATCH(UPPER(TRIM(CLEAN(SUBSTITUTE(F266,CHAR(160)," ")))),Start!$H$6:$H$22,0))),"","Decision evidence/basis missing; ")&amp;IF(AND(LEN(UPPER(TRIM(CLEAN(SUBSTITUTE(G266,CHAR(160)," ")))))&gt;0,LEFT(UPPER(TRIM(G266)),10)&lt;&gt;"UNRESOLVED",ISERROR(MATCH(UPPER(TRIM(CLEAN(SUBSTITUTE(G266,CHAR(160)," ")))),Start!$H$6:$H$22,0))),"","Date/transition basis missing; ")&amp;IF(AND(LEN(UPPER(TRIM(CLEAN(SUBSTITUTE(H266,CHAR(160)," ")))))&gt;0,LEFT(UPPER(TRIM(H266)),10)&lt;&gt;"UNRESOLVED",ISERROR(MATCH(UPPER(TRIM(CLEAN(SUBSTITUTE(H266,CHAR(160)," ")))),Start!$H$6:$H$22,0))),"","Method/evidence basis missing; ")&amp;IF(AND(LEN(UPPER(TRIM(CLEAN(SUBSTITUTE(I266,CHAR(160)," ")))))&gt;0,LEFT(UPPER(TRIM(I266)),10)&lt;&gt;"UNRESOLVED",ISERROR(MATCH(UPPER(TRIM(CLEAN(SUBSTITUTE(I266,CHAR(160)," ")))),Start!$H$6:$H$22,0))),"","Mapping or justified exclusion missing; ")&amp;IF(AND(LEN(UPPER(TRIM(CLEAN(SUBSTITUTE(J266,CHAR(160)," ")))))&gt;0,LEFT(UPPER(TRIM(J266)),10)&lt;&gt;"UNRESOLVED",ISERROR(MATCH(UPPER(TRIM(CLEAN(SUBSTITUTE(J266,CHAR(160)," ")))),Start!$H$6:$H$22,0))),"","Conclusion/evidence missing; ")&amp;IF(AND(LEN(UPPER(TRIM(CLEAN(SUBSTITUTE(K266,CHAR(160)," ")))))&gt;0,LEFT(UPPER(TRIM(K266)),10)&lt;&gt;"UNRESOLVED",ISERROR(MATCH(UPPER(TRIM(CLEAN(SUBSTITUTE(K266,CHAR(160)," ")))),Start!$H$6:$H$22,0))),"","Reviewer/date missing; ")&amp;"")),"Invalid status; use a listed value")</f>
        <v>Applicability unresolved; assign an owner and next action</v>
      </c>
    </row>
    <row r="267" ht="70" customHeight="1">
      <c r="A267" s="56" t="str">
        <v>DFS-500.3</v>
      </c>
      <c r="B267" s="56" t="str">
        <v>DFS</v>
      </c>
      <c r="C267" s="61" t="str">
        <v>D01 | 500.3</v>
      </c>
      <c r="D267" s="61"/>
      <c r="E267" s="61" t="str">
        <v>Unresolved</v>
      </c>
      <c r="F267" s="61"/>
      <c r="G267" s="61" t="str">
        <v>Verify entity exemption and operative version; Q08</v>
      </c>
      <c r="H267" s="61" t="inlineStr">
        <is>
          <t xml:space="preserve">Candidate duty; applicability unresolved. Obtain exact required method and evidence from the controlling text. Context and definition rows explain control requirements.</t>
        </is>
      </c>
      <c r="I267" s="61" t="str">
        <v>D02</v>
      </c>
      <c r="J267" s="61"/>
      <c r="K267" s="61"/>
      <c r="L267" s="61" t="str">
        <v>Confirm entity/system coverage, obtain the current controlling instrument and map every applicable part before conclusions.</v>
      </c>
      <c r="M267" s="63" t="str">
        <f>IF(OR(EXACT(E267,"Unresolved"),EXACT(E267,"Applicable"),EXACT(E267,"Excluded with basis"),EXACT(E267,"Context only")),IF(E267="Unresolved","Applicability unresolved; assign an owner and next action",IF(LEN(IF(AND(LEN(UPPER(TRIM(CLEAN(SUBSTITUTE(C267,CHAR(160)," ")))))&gt;0,LEFT(UPPER(TRIM(C267)),10)&lt;&gt;"UNRESOLVED",ISERROR(MATCH(UPPER(TRIM(CLEAN(SUBSTITUTE(C267,CHAR(160)," ")))),Start!$H$6:$H$22,0))),"","Exact clause/version missing; ")&amp;IF(AND(LEN(UPPER(TRIM(CLEAN(SUBSTITUTE(D267,CHAR(160)," ")))))&gt;0,LEFT(UPPER(TRIM(D267)),10)&lt;&gt;"UNRESOLVED",ISERROR(MATCH(UPPER(TRIM(CLEAN(SUBSTITUTE(D267,CHAR(160)," ")))),Start!$H$6:$H$22,0))),"","Entity/system/period missing; ")&amp;IF(AND(LEN(UPPER(TRIM(CLEAN(SUBSTITUTE(F267,CHAR(160)," ")))))&gt;0,LEFT(UPPER(TRIM(F267)),10)&lt;&gt;"UNRESOLVED",ISERROR(MATCH(UPPER(TRIM(CLEAN(SUBSTITUTE(F267,CHAR(160)," ")))),Start!$H$6:$H$22,0))),"","Decision evidence/basis missing; ")&amp;IF(AND(LEN(UPPER(TRIM(CLEAN(SUBSTITUTE(G267,CHAR(160)," ")))))&gt;0,LEFT(UPPER(TRIM(G267)),10)&lt;&gt;"UNRESOLVED",ISERROR(MATCH(UPPER(TRIM(CLEAN(SUBSTITUTE(G267,CHAR(160)," ")))),Start!$H$6:$H$22,0))),"","Date/transition basis missing; ")&amp;IF(AND(LEN(UPPER(TRIM(CLEAN(SUBSTITUTE(H267,CHAR(160)," ")))))&gt;0,LEFT(UPPER(TRIM(H267)),10)&lt;&gt;"UNRESOLVED",ISERROR(MATCH(UPPER(TRIM(CLEAN(SUBSTITUTE(H267,CHAR(160)," ")))),Start!$H$6:$H$22,0))),"","Method/evidence basis missing; ")&amp;IF(AND(LEN(UPPER(TRIM(CLEAN(SUBSTITUTE(I267,CHAR(160)," ")))))&gt;0,LEFT(UPPER(TRIM(I267)),10)&lt;&gt;"UNRESOLVED",ISERROR(MATCH(UPPER(TRIM(CLEAN(SUBSTITUTE(I267,CHAR(160)," ")))),Start!$H$6:$H$22,0))),"","Mapping or justified exclusion missing; ")&amp;IF(AND(LEN(UPPER(TRIM(CLEAN(SUBSTITUTE(J267,CHAR(160)," ")))))&gt;0,LEFT(UPPER(TRIM(J267)),10)&lt;&gt;"UNRESOLVED",ISERROR(MATCH(UPPER(TRIM(CLEAN(SUBSTITUTE(J267,CHAR(160)," ")))),Start!$H$6:$H$22,0))),"","Conclusion/evidence missing; ")&amp;IF(AND(LEN(UPPER(TRIM(CLEAN(SUBSTITUTE(K267,CHAR(160)," ")))))&gt;0,LEFT(UPPER(TRIM(K267)),10)&lt;&gt;"UNRESOLVED",ISERROR(MATCH(UPPER(TRIM(CLEAN(SUBSTITUTE(K267,CHAR(160)," ")))),Start!$H$6:$H$22,0))),"","Reviewer/date missing; ")&amp;"")=0,"Documentation recorded; review required",IF(AND(LEN(UPPER(TRIM(CLEAN(SUBSTITUTE(C267,CHAR(160)," ")))))&gt;0,LEFT(UPPER(TRIM(C267)),10)&lt;&gt;"UNRESOLVED",ISERROR(MATCH(UPPER(TRIM(CLEAN(SUBSTITUTE(C267,CHAR(160)," ")))),Start!$H$6:$H$22,0))),"","Exact clause/version missing; ")&amp;IF(AND(LEN(UPPER(TRIM(CLEAN(SUBSTITUTE(D267,CHAR(160)," ")))))&gt;0,LEFT(UPPER(TRIM(D267)),10)&lt;&gt;"UNRESOLVED",ISERROR(MATCH(UPPER(TRIM(CLEAN(SUBSTITUTE(D267,CHAR(160)," ")))),Start!$H$6:$H$22,0))),"","Entity/system/period missing; ")&amp;IF(AND(LEN(UPPER(TRIM(CLEAN(SUBSTITUTE(F267,CHAR(160)," ")))))&gt;0,LEFT(UPPER(TRIM(F267)),10)&lt;&gt;"UNRESOLVED",ISERROR(MATCH(UPPER(TRIM(CLEAN(SUBSTITUTE(F267,CHAR(160)," ")))),Start!$H$6:$H$22,0))),"","Decision evidence/basis missing; ")&amp;IF(AND(LEN(UPPER(TRIM(CLEAN(SUBSTITUTE(G267,CHAR(160)," ")))))&gt;0,LEFT(UPPER(TRIM(G267)),10)&lt;&gt;"UNRESOLVED",ISERROR(MATCH(UPPER(TRIM(CLEAN(SUBSTITUTE(G267,CHAR(160)," ")))),Start!$H$6:$H$22,0))),"","Date/transition basis missing; ")&amp;IF(AND(LEN(UPPER(TRIM(CLEAN(SUBSTITUTE(H267,CHAR(160)," ")))))&gt;0,LEFT(UPPER(TRIM(H267)),10)&lt;&gt;"UNRESOLVED",ISERROR(MATCH(UPPER(TRIM(CLEAN(SUBSTITUTE(H267,CHAR(160)," ")))),Start!$H$6:$H$22,0))),"","Method/evidence basis missing; ")&amp;IF(AND(LEN(UPPER(TRIM(CLEAN(SUBSTITUTE(I267,CHAR(160)," ")))))&gt;0,LEFT(UPPER(TRIM(I267)),10)&lt;&gt;"UNRESOLVED",ISERROR(MATCH(UPPER(TRIM(CLEAN(SUBSTITUTE(I267,CHAR(160)," ")))),Start!$H$6:$H$22,0))),"","Mapping or justified exclusion missing; ")&amp;IF(AND(LEN(UPPER(TRIM(CLEAN(SUBSTITUTE(J267,CHAR(160)," ")))))&gt;0,LEFT(UPPER(TRIM(J267)),10)&lt;&gt;"UNRESOLVED",ISERROR(MATCH(UPPER(TRIM(CLEAN(SUBSTITUTE(J267,CHAR(160)," ")))),Start!$H$6:$H$22,0))),"","Conclusion/evidence missing; ")&amp;IF(AND(LEN(UPPER(TRIM(CLEAN(SUBSTITUTE(K267,CHAR(160)," ")))))&gt;0,LEFT(UPPER(TRIM(K267)),10)&lt;&gt;"UNRESOLVED",ISERROR(MATCH(UPPER(TRIM(CLEAN(SUBSTITUTE(K267,CHAR(160)," ")))),Start!$H$6:$H$22,0))),"","Reviewer/date missing; ")&amp;"")),"Invalid status; use a listed value")</f>
        <v>Applicability unresolved; assign an owner and next action</v>
      </c>
    </row>
    <row r="268" ht="70" customHeight="1">
      <c r="A268" s="58" t="str">
        <v>DFS-500.3(a)</v>
      </c>
      <c r="B268" s="58" t="str">
        <v>DFS</v>
      </c>
      <c r="C268" s="61" t="str">
        <v>D01 | 500.3(a)</v>
      </c>
      <c r="D268" s="61"/>
      <c r="E268" s="61" t="str">
        <v>Unresolved</v>
      </c>
      <c r="F268" s="61"/>
      <c r="G268" s="61" t="str">
        <v>Verify entity exemption and operative version; Q08</v>
      </c>
      <c r="H268" s="61" t="inlineStr">
        <is>
          <t xml:space="preserve">Candidate duty; applicability unresolved. Obtain exact required method and evidence from the controlling text. Context and definition rows explain control requirements.</t>
        </is>
      </c>
      <c r="I268" s="61" t="str">
        <v>D02</v>
      </c>
      <c r="J268" s="61"/>
      <c r="K268" s="61"/>
      <c r="L268" s="61" t="str">
        <v>Confirm entity/system coverage, obtain the current controlling instrument and map every applicable part before conclusions.</v>
      </c>
      <c r="M268" s="63" t="str">
        <f>IF(OR(EXACT(E268,"Unresolved"),EXACT(E268,"Applicable"),EXACT(E268,"Excluded with basis"),EXACT(E268,"Context only")),IF(E268="Unresolved","Applicability unresolved; assign an owner and next action",IF(LEN(IF(AND(LEN(UPPER(TRIM(CLEAN(SUBSTITUTE(C268,CHAR(160)," ")))))&gt;0,LEFT(UPPER(TRIM(C268)),10)&lt;&gt;"UNRESOLVED",ISERROR(MATCH(UPPER(TRIM(CLEAN(SUBSTITUTE(C268,CHAR(160)," ")))),Start!$H$6:$H$22,0))),"","Exact clause/version missing; ")&amp;IF(AND(LEN(UPPER(TRIM(CLEAN(SUBSTITUTE(D268,CHAR(160)," ")))))&gt;0,LEFT(UPPER(TRIM(D268)),10)&lt;&gt;"UNRESOLVED",ISERROR(MATCH(UPPER(TRIM(CLEAN(SUBSTITUTE(D268,CHAR(160)," ")))),Start!$H$6:$H$22,0))),"","Entity/system/period missing; ")&amp;IF(AND(LEN(UPPER(TRIM(CLEAN(SUBSTITUTE(F268,CHAR(160)," ")))))&gt;0,LEFT(UPPER(TRIM(F268)),10)&lt;&gt;"UNRESOLVED",ISERROR(MATCH(UPPER(TRIM(CLEAN(SUBSTITUTE(F268,CHAR(160)," ")))),Start!$H$6:$H$22,0))),"","Decision evidence/basis missing; ")&amp;IF(AND(LEN(UPPER(TRIM(CLEAN(SUBSTITUTE(G268,CHAR(160)," ")))))&gt;0,LEFT(UPPER(TRIM(G268)),10)&lt;&gt;"UNRESOLVED",ISERROR(MATCH(UPPER(TRIM(CLEAN(SUBSTITUTE(G268,CHAR(160)," ")))),Start!$H$6:$H$22,0))),"","Date/transition basis missing; ")&amp;IF(AND(LEN(UPPER(TRIM(CLEAN(SUBSTITUTE(H268,CHAR(160)," ")))))&gt;0,LEFT(UPPER(TRIM(H268)),10)&lt;&gt;"UNRESOLVED",ISERROR(MATCH(UPPER(TRIM(CLEAN(SUBSTITUTE(H268,CHAR(160)," ")))),Start!$H$6:$H$22,0))),"","Method/evidence basis missing; ")&amp;IF(AND(LEN(UPPER(TRIM(CLEAN(SUBSTITUTE(I268,CHAR(160)," ")))))&gt;0,LEFT(UPPER(TRIM(I268)),10)&lt;&gt;"UNRESOLVED",ISERROR(MATCH(UPPER(TRIM(CLEAN(SUBSTITUTE(I268,CHAR(160)," ")))),Start!$H$6:$H$22,0))),"","Mapping or justified exclusion missing; ")&amp;IF(AND(LEN(UPPER(TRIM(CLEAN(SUBSTITUTE(J268,CHAR(160)," ")))))&gt;0,LEFT(UPPER(TRIM(J268)),10)&lt;&gt;"UNRESOLVED",ISERROR(MATCH(UPPER(TRIM(CLEAN(SUBSTITUTE(J268,CHAR(160)," ")))),Start!$H$6:$H$22,0))),"","Conclusion/evidence missing; ")&amp;IF(AND(LEN(UPPER(TRIM(CLEAN(SUBSTITUTE(K268,CHAR(160)," ")))))&gt;0,LEFT(UPPER(TRIM(K268)),10)&lt;&gt;"UNRESOLVED",ISERROR(MATCH(UPPER(TRIM(CLEAN(SUBSTITUTE(K268,CHAR(160)," ")))),Start!$H$6:$H$22,0))),"","Reviewer/date missing; ")&amp;"")=0,"Documentation recorded; review required",IF(AND(LEN(UPPER(TRIM(CLEAN(SUBSTITUTE(C268,CHAR(160)," ")))))&gt;0,LEFT(UPPER(TRIM(C268)),10)&lt;&gt;"UNRESOLVED",ISERROR(MATCH(UPPER(TRIM(CLEAN(SUBSTITUTE(C268,CHAR(160)," ")))),Start!$H$6:$H$22,0))),"","Exact clause/version missing; ")&amp;IF(AND(LEN(UPPER(TRIM(CLEAN(SUBSTITUTE(D268,CHAR(160)," ")))))&gt;0,LEFT(UPPER(TRIM(D268)),10)&lt;&gt;"UNRESOLVED",ISERROR(MATCH(UPPER(TRIM(CLEAN(SUBSTITUTE(D268,CHAR(160)," ")))),Start!$H$6:$H$22,0))),"","Entity/system/period missing; ")&amp;IF(AND(LEN(UPPER(TRIM(CLEAN(SUBSTITUTE(F268,CHAR(160)," ")))))&gt;0,LEFT(UPPER(TRIM(F268)),10)&lt;&gt;"UNRESOLVED",ISERROR(MATCH(UPPER(TRIM(CLEAN(SUBSTITUTE(F268,CHAR(160)," ")))),Start!$H$6:$H$22,0))),"","Decision evidence/basis missing; ")&amp;IF(AND(LEN(UPPER(TRIM(CLEAN(SUBSTITUTE(G268,CHAR(160)," ")))))&gt;0,LEFT(UPPER(TRIM(G268)),10)&lt;&gt;"UNRESOLVED",ISERROR(MATCH(UPPER(TRIM(CLEAN(SUBSTITUTE(G268,CHAR(160)," ")))),Start!$H$6:$H$22,0))),"","Date/transition basis missing; ")&amp;IF(AND(LEN(UPPER(TRIM(CLEAN(SUBSTITUTE(H268,CHAR(160)," ")))))&gt;0,LEFT(UPPER(TRIM(H268)),10)&lt;&gt;"UNRESOLVED",ISERROR(MATCH(UPPER(TRIM(CLEAN(SUBSTITUTE(H268,CHAR(160)," ")))),Start!$H$6:$H$22,0))),"","Method/evidence basis missing; ")&amp;IF(AND(LEN(UPPER(TRIM(CLEAN(SUBSTITUTE(I268,CHAR(160)," ")))))&gt;0,LEFT(UPPER(TRIM(I268)),10)&lt;&gt;"UNRESOLVED",ISERROR(MATCH(UPPER(TRIM(CLEAN(SUBSTITUTE(I268,CHAR(160)," ")))),Start!$H$6:$H$22,0))),"","Mapping or justified exclusion missing; ")&amp;IF(AND(LEN(UPPER(TRIM(CLEAN(SUBSTITUTE(J268,CHAR(160)," ")))))&gt;0,LEFT(UPPER(TRIM(J268)),10)&lt;&gt;"UNRESOLVED",ISERROR(MATCH(UPPER(TRIM(CLEAN(SUBSTITUTE(J268,CHAR(160)," ")))),Start!$H$6:$H$22,0))),"","Conclusion/evidence missing; ")&amp;IF(AND(LEN(UPPER(TRIM(CLEAN(SUBSTITUTE(K268,CHAR(160)," ")))))&gt;0,LEFT(UPPER(TRIM(K268)),10)&lt;&gt;"UNRESOLVED",ISERROR(MATCH(UPPER(TRIM(CLEAN(SUBSTITUTE(K268,CHAR(160)," ")))),Start!$H$6:$H$22,0))),"","Reviewer/date missing; ")&amp;"")),"Invalid status; use a listed value")</f>
        <v>Applicability unresolved; assign an owner and next action</v>
      </c>
    </row>
    <row r="269" ht="70" customHeight="1">
      <c r="A269" s="56" t="str">
        <v>DFS-500.3(b)</v>
      </c>
      <c r="B269" s="56" t="str">
        <v>DFS</v>
      </c>
      <c r="C269" s="61" t="str">
        <v>D01 | 500.3(b)</v>
      </c>
      <c r="D269" s="61"/>
      <c r="E269" s="61" t="str">
        <v>Unresolved</v>
      </c>
      <c r="F269" s="61"/>
      <c r="G269" s="61" t="str">
        <v>Verify entity exemption and operative version; Q08</v>
      </c>
      <c r="H269" s="61" t="inlineStr">
        <is>
          <t xml:space="preserve">Candidate duty; applicability unresolved. Obtain exact required method and evidence from the controlling text. Context and definition rows explain control requirements.</t>
        </is>
      </c>
      <c r="I269" s="61" t="str">
        <v>D02</v>
      </c>
      <c r="J269" s="61"/>
      <c r="K269" s="61"/>
      <c r="L269" s="61" t="str">
        <v>Confirm entity/system coverage, obtain the current controlling instrument and map every applicable part before conclusions.</v>
      </c>
      <c r="M269" s="63" t="str">
        <f>IF(OR(EXACT(E269,"Unresolved"),EXACT(E269,"Applicable"),EXACT(E269,"Excluded with basis"),EXACT(E269,"Context only")),IF(E269="Unresolved","Applicability unresolved; assign an owner and next action",IF(LEN(IF(AND(LEN(UPPER(TRIM(CLEAN(SUBSTITUTE(C269,CHAR(160)," ")))))&gt;0,LEFT(UPPER(TRIM(C269)),10)&lt;&gt;"UNRESOLVED",ISERROR(MATCH(UPPER(TRIM(CLEAN(SUBSTITUTE(C269,CHAR(160)," ")))),Start!$H$6:$H$22,0))),"","Exact clause/version missing; ")&amp;IF(AND(LEN(UPPER(TRIM(CLEAN(SUBSTITUTE(D269,CHAR(160)," ")))))&gt;0,LEFT(UPPER(TRIM(D269)),10)&lt;&gt;"UNRESOLVED",ISERROR(MATCH(UPPER(TRIM(CLEAN(SUBSTITUTE(D269,CHAR(160)," ")))),Start!$H$6:$H$22,0))),"","Entity/system/period missing; ")&amp;IF(AND(LEN(UPPER(TRIM(CLEAN(SUBSTITUTE(F269,CHAR(160)," ")))))&gt;0,LEFT(UPPER(TRIM(F269)),10)&lt;&gt;"UNRESOLVED",ISERROR(MATCH(UPPER(TRIM(CLEAN(SUBSTITUTE(F269,CHAR(160)," ")))),Start!$H$6:$H$22,0))),"","Decision evidence/basis missing; ")&amp;IF(AND(LEN(UPPER(TRIM(CLEAN(SUBSTITUTE(G269,CHAR(160)," ")))))&gt;0,LEFT(UPPER(TRIM(G269)),10)&lt;&gt;"UNRESOLVED",ISERROR(MATCH(UPPER(TRIM(CLEAN(SUBSTITUTE(G269,CHAR(160)," ")))),Start!$H$6:$H$22,0))),"","Date/transition basis missing; ")&amp;IF(AND(LEN(UPPER(TRIM(CLEAN(SUBSTITUTE(H269,CHAR(160)," ")))))&gt;0,LEFT(UPPER(TRIM(H269)),10)&lt;&gt;"UNRESOLVED",ISERROR(MATCH(UPPER(TRIM(CLEAN(SUBSTITUTE(H269,CHAR(160)," ")))),Start!$H$6:$H$22,0))),"","Method/evidence basis missing; ")&amp;IF(AND(LEN(UPPER(TRIM(CLEAN(SUBSTITUTE(I269,CHAR(160)," ")))))&gt;0,LEFT(UPPER(TRIM(I269)),10)&lt;&gt;"UNRESOLVED",ISERROR(MATCH(UPPER(TRIM(CLEAN(SUBSTITUTE(I269,CHAR(160)," ")))),Start!$H$6:$H$22,0))),"","Mapping or justified exclusion missing; ")&amp;IF(AND(LEN(UPPER(TRIM(CLEAN(SUBSTITUTE(J269,CHAR(160)," ")))))&gt;0,LEFT(UPPER(TRIM(J269)),10)&lt;&gt;"UNRESOLVED",ISERROR(MATCH(UPPER(TRIM(CLEAN(SUBSTITUTE(J269,CHAR(160)," ")))),Start!$H$6:$H$22,0))),"","Conclusion/evidence missing; ")&amp;IF(AND(LEN(UPPER(TRIM(CLEAN(SUBSTITUTE(K269,CHAR(160)," ")))))&gt;0,LEFT(UPPER(TRIM(K269)),10)&lt;&gt;"UNRESOLVED",ISERROR(MATCH(UPPER(TRIM(CLEAN(SUBSTITUTE(K269,CHAR(160)," ")))),Start!$H$6:$H$22,0))),"","Reviewer/date missing; ")&amp;"")=0,"Documentation recorded; review required",IF(AND(LEN(UPPER(TRIM(CLEAN(SUBSTITUTE(C269,CHAR(160)," ")))))&gt;0,LEFT(UPPER(TRIM(C269)),10)&lt;&gt;"UNRESOLVED",ISERROR(MATCH(UPPER(TRIM(CLEAN(SUBSTITUTE(C269,CHAR(160)," ")))),Start!$H$6:$H$22,0))),"","Exact clause/version missing; ")&amp;IF(AND(LEN(UPPER(TRIM(CLEAN(SUBSTITUTE(D269,CHAR(160)," ")))))&gt;0,LEFT(UPPER(TRIM(D269)),10)&lt;&gt;"UNRESOLVED",ISERROR(MATCH(UPPER(TRIM(CLEAN(SUBSTITUTE(D269,CHAR(160)," ")))),Start!$H$6:$H$22,0))),"","Entity/system/period missing; ")&amp;IF(AND(LEN(UPPER(TRIM(CLEAN(SUBSTITUTE(F269,CHAR(160)," ")))))&gt;0,LEFT(UPPER(TRIM(F269)),10)&lt;&gt;"UNRESOLVED",ISERROR(MATCH(UPPER(TRIM(CLEAN(SUBSTITUTE(F269,CHAR(160)," ")))),Start!$H$6:$H$22,0))),"","Decision evidence/basis missing; ")&amp;IF(AND(LEN(UPPER(TRIM(CLEAN(SUBSTITUTE(G269,CHAR(160)," ")))))&gt;0,LEFT(UPPER(TRIM(G269)),10)&lt;&gt;"UNRESOLVED",ISERROR(MATCH(UPPER(TRIM(CLEAN(SUBSTITUTE(G269,CHAR(160)," ")))),Start!$H$6:$H$22,0))),"","Date/transition basis missing; ")&amp;IF(AND(LEN(UPPER(TRIM(CLEAN(SUBSTITUTE(H269,CHAR(160)," ")))))&gt;0,LEFT(UPPER(TRIM(H269)),10)&lt;&gt;"UNRESOLVED",ISERROR(MATCH(UPPER(TRIM(CLEAN(SUBSTITUTE(H269,CHAR(160)," ")))),Start!$H$6:$H$22,0))),"","Method/evidence basis missing; ")&amp;IF(AND(LEN(UPPER(TRIM(CLEAN(SUBSTITUTE(I269,CHAR(160)," ")))))&gt;0,LEFT(UPPER(TRIM(I269)),10)&lt;&gt;"UNRESOLVED",ISERROR(MATCH(UPPER(TRIM(CLEAN(SUBSTITUTE(I269,CHAR(160)," ")))),Start!$H$6:$H$22,0))),"","Mapping or justified exclusion missing; ")&amp;IF(AND(LEN(UPPER(TRIM(CLEAN(SUBSTITUTE(J269,CHAR(160)," ")))))&gt;0,LEFT(UPPER(TRIM(J269)),10)&lt;&gt;"UNRESOLVED",ISERROR(MATCH(UPPER(TRIM(CLEAN(SUBSTITUTE(J269,CHAR(160)," ")))),Start!$H$6:$H$22,0))),"","Conclusion/evidence missing; ")&amp;IF(AND(LEN(UPPER(TRIM(CLEAN(SUBSTITUTE(K269,CHAR(160)," ")))))&gt;0,LEFT(UPPER(TRIM(K269)),10)&lt;&gt;"UNRESOLVED",ISERROR(MATCH(UPPER(TRIM(CLEAN(SUBSTITUTE(K269,CHAR(160)," ")))),Start!$H$6:$H$22,0))),"","Reviewer/date missing; ")&amp;"")),"Invalid status; use a listed value")</f>
        <v>Applicability unresolved; assign an owner and next action</v>
      </c>
    </row>
    <row r="270" ht="70" customHeight="1">
      <c r="A270" s="58" t="str">
        <v>DFS-500.3(c)</v>
      </c>
      <c r="B270" s="58" t="str">
        <v>DFS</v>
      </c>
      <c r="C270" s="61" t="str">
        <v>D01 | 500.3(c)</v>
      </c>
      <c r="D270" s="61"/>
      <c r="E270" s="61" t="str">
        <v>Unresolved</v>
      </c>
      <c r="F270" s="61"/>
      <c r="G270" s="61" t="str">
        <v>Verify entity exemption and operative version; Q08</v>
      </c>
      <c r="H270" s="61" t="inlineStr">
        <is>
          <t xml:space="preserve">Candidate duty; applicability unresolved. Obtain exact required method and evidence from the controlling text. Context and definition rows explain control requirements.</t>
        </is>
      </c>
      <c r="I270" s="61" t="str">
        <v>D02</v>
      </c>
      <c r="J270" s="61"/>
      <c r="K270" s="61"/>
      <c r="L270" s="61" t="str">
        <v>Confirm entity/system coverage, obtain the current controlling instrument and map every applicable part before conclusions.</v>
      </c>
      <c r="M270" s="63" t="str">
        <f>IF(OR(EXACT(E270,"Unresolved"),EXACT(E270,"Applicable"),EXACT(E270,"Excluded with basis"),EXACT(E270,"Context only")),IF(E270="Unresolved","Applicability unresolved; assign an owner and next action",IF(LEN(IF(AND(LEN(UPPER(TRIM(CLEAN(SUBSTITUTE(C270,CHAR(160)," ")))))&gt;0,LEFT(UPPER(TRIM(C270)),10)&lt;&gt;"UNRESOLVED",ISERROR(MATCH(UPPER(TRIM(CLEAN(SUBSTITUTE(C270,CHAR(160)," ")))),Start!$H$6:$H$22,0))),"","Exact clause/version missing; ")&amp;IF(AND(LEN(UPPER(TRIM(CLEAN(SUBSTITUTE(D270,CHAR(160)," ")))))&gt;0,LEFT(UPPER(TRIM(D270)),10)&lt;&gt;"UNRESOLVED",ISERROR(MATCH(UPPER(TRIM(CLEAN(SUBSTITUTE(D270,CHAR(160)," ")))),Start!$H$6:$H$22,0))),"","Entity/system/period missing; ")&amp;IF(AND(LEN(UPPER(TRIM(CLEAN(SUBSTITUTE(F270,CHAR(160)," ")))))&gt;0,LEFT(UPPER(TRIM(F270)),10)&lt;&gt;"UNRESOLVED",ISERROR(MATCH(UPPER(TRIM(CLEAN(SUBSTITUTE(F270,CHAR(160)," ")))),Start!$H$6:$H$22,0))),"","Decision evidence/basis missing; ")&amp;IF(AND(LEN(UPPER(TRIM(CLEAN(SUBSTITUTE(G270,CHAR(160)," ")))))&gt;0,LEFT(UPPER(TRIM(G270)),10)&lt;&gt;"UNRESOLVED",ISERROR(MATCH(UPPER(TRIM(CLEAN(SUBSTITUTE(G270,CHAR(160)," ")))),Start!$H$6:$H$22,0))),"","Date/transition basis missing; ")&amp;IF(AND(LEN(UPPER(TRIM(CLEAN(SUBSTITUTE(H270,CHAR(160)," ")))))&gt;0,LEFT(UPPER(TRIM(H270)),10)&lt;&gt;"UNRESOLVED",ISERROR(MATCH(UPPER(TRIM(CLEAN(SUBSTITUTE(H270,CHAR(160)," ")))),Start!$H$6:$H$22,0))),"","Method/evidence basis missing; ")&amp;IF(AND(LEN(UPPER(TRIM(CLEAN(SUBSTITUTE(I270,CHAR(160)," ")))))&gt;0,LEFT(UPPER(TRIM(I270)),10)&lt;&gt;"UNRESOLVED",ISERROR(MATCH(UPPER(TRIM(CLEAN(SUBSTITUTE(I270,CHAR(160)," ")))),Start!$H$6:$H$22,0))),"","Mapping or justified exclusion missing; ")&amp;IF(AND(LEN(UPPER(TRIM(CLEAN(SUBSTITUTE(J270,CHAR(160)," ")))))&gt;0,LEFT(UPPER(TRIM(J270)),10)&lt;&gt;"UNRESOLVED",ISERROR(MATCH(UPPER(TRIM(CLEAN(SUBSTITUTE(J270,CHAR(160)," ")))),Start!$H$6:$H$22,0))),"","Conclusion/evidence missing; ")&amp;IF(AND(LEN(UPPER(TRIM(CLEAN(SUBSTITUTE(K270,CHAR(160)," ")))))&gt;0,LEFT(UPPER(TRIM(K270)),10)&lt;&gt;"UNRESOLVED",ISERROR(MATCH(UPPER(TRIM(CLEAN(SUBSTITUTE(K270,CHAR(160)," ")))),Start!$H$6:$H$22,0))),"","Reviewer/date missing; ")&amp;"")=0,"Documentation recorded; review required",IF(AND(LEN(UPPER(TRIM(CLEAN(SUBSTITUTE(C270,CHAR(160)," ")))))&gt;0,LEFT(UPPER(TRIM(C270)),10)&lt;&gt;"UNRESOLVED",ISERROR(MATCH(UPPER(TRIM(CLEAN(SUBSTITUTE(C270,CHAR(160)," ")))),Start!$H$6:$H$22,0))),"","Exact clause/version missing; ")&amp;IF(AND(LEN(UPPER(TRIM(CLEAN(SUBSTITUTE(D270,CHAR(160)," ")))))&gt;0,LEFT(UPPER(TRIM(D270)),10)&lt;&gt;"UNRESOLVED",ISERROR(MATCH(UPPER(TRIM(CLEAN(SUBSTITUTE(D270,CHAR(160)," ")))),Start!$H$6:$H$22,0))),"","Entity/system/period missing; ")&amp;IF(AND(LEN(UPPER(TRIM(CLEAN(SUBSTITUTE(F270,CHAR(160)," ")))))&gt;0,LEFT(UPPER(TRIM(F270)),10)&lt;&gt;"UNRESOLVED",ISERROR(MATCH(UPPER(TRIM(CLEAN(SUBSTITUTE(F270,CHAR(160)," ")))),Start!$H$6:$H$22,0))),"","Decision evidence/basis missing; ")&amp;IF(AND(LEN(UPPER(TRIM(CLEAN(SUBSTITUTE(G270,CHAR(160)," ")))))&gt;0,LEFT(UPPER(TRIM(G270)),10)&lt;&gt;"UNRESOLVED",ISERROR(MATCH(UPPER(TRIM(CLEAN(SUBSTITUTE(G270,CHAR(160)," ")))),Start!$H$6:$H$22,0))),"","Date/transition basis missing; ")&amp;IF(AND(LEN(UPPER(TRIM(CLEAN(SUBSTITUTE(H270,CHAR(160)," ")))))&gt;0,LEFT(UPPER(TRIM(H270)),10)&lt;&gt;"UNRESOLVED",ISERROR(MATCH(UPPER(TRIM(CLEAN(SUBSTITUTE(H270,CHAR(160)," ")))),Start!$H$6:$H$22,0))),"","Method/evidence basis missing; ")&amp;IF(AND(LEN(UPPER(TRIM(CLEAN(SUBSTITUTE(I270,CHAR(160)," ")))))&gt;0,LEFT(UPPER(TRIM(I270)),10)&lt;&gt;"UNRESOLVED",ISERROR(MATCH(UPPER(TRIM(CLEAN(SUBSTITUTE(I270,CHAR(160)," ")))),Start!$H$6:$H$22,0))),"","Mapping or justified exclusion missing; ")&amp;IF(AND(LEN(UPPER(TRIM(CLEAN(SUBSTITUTE(J270,CHAR(160)," ")))))&gt;0,LEFT(UPPER(TRIM(J270)),10)&lt;&gt;"UNRESOLVED",ISERROR(MATCH(UPPER(TRIM(CLEAN(SUBSTITUTE(J270,CHAR(160)," ")))),Start!$H$6:$H$22,0))),"","Conclusion/evidence missing; ")&amp;IF(AND(LEN(UPPER(TRIM(CLEAN(SUBSTITUTE(K270,CHAR(160)," ")))))&gt;0,LEFT(UPPER(TRIM(K270)),10)&lt;&gt;"UNRESOLVED",ISERROR(MATCH(UPPER(TRIM(CLEAN(SUBSTITUTE(K270,CHAR(160)," ")))),Start!$H$6:$H$22,0))),"","Reviewer/date missing; ")&amp;"")),"Invalid status; use a listed value")</f>
        <v>Applicability unresolved; assign an owner and next action</v>
      </c>
    </row>
    <row r="271" ht="70" customHeight="1">
      <c r="A271" s="56" t="str">
        <v>DFS-500.3(d)</v>
      </c>
      <c r="B271" s="56" t="str">
        <v>DFS</v>
      </c>
      <c r="C271" s="61" t="str">
        <v>D01 | 500.3(d)</v>
      </c>
      <c r="D271" s="61"/>
      <c r="E271" s="61" t="str">
        <v>Unresolved</v>
      </c>
      <c r="F271" s="61"/>
      <c r="G271" s="61" t="str">
        <v>Verify entity exemption and operative version; Q08</v>
      </c>
      <c r="H271" s="61" t="inlineStr">
        <is>
          <t xml:space="preserve">Candidate duty; applicability unresolved. Obtain exact required method and evidence from the controlling text. Context and definition rows explain control requirements.</t>
        </is>
      </c>
      <c r="I271" s="61" t="str">
        <v>D02</v>
      </c>
      <c r="J271" s="61"/>
      <c r="K271" s="61"/>
      <c r="L271" s="61" t="str">
        <v>Confirm entity/system coverage, obtain the current controlling instrument and map every applicable part before conclusions.</v>
      </c>
      <c r="M271" s="63" t="str">
        <f>IF(OR(EXACT(E271,"Unresolved"),EXACT(E271,"Applicable"),EXACT(E271,"Excluded with basis"),EXACT(E271,"Context only")),IF(E271="Unresolved","Applicability unresolved; assign an owner and next action",IF(LEN(IF(AND(LEN(UPPER(TRIM(CLEAN(SUBSTITUTE(C271,CHAR(160)," ")))))&gt;0,LEFT(UPPER(TRIM(C271)),10)&lt;&gt;"UNRESOLVED",ISERROR(MATCH(UPPER(TRIM(CLEAN(SUBSTITUTE(C271,CHAR(160)," ")))),Start!$H$6:$H$22,0))),"","Exact clause/version missing; ")&amp;IF(AND(LEN(UPPER(TRIM(CLEAN(SUBSTITUTE(D271,CHAR(160)," ")))))&gt;0,LEFT(UPPER(TRIM(D271)),10)&lt;&gt;"UNRESOLVED",ISERROR(MATCH(UPPER(TRIM(CLEAN(SUBSTITUTE(D271,CHAR(160)," ")))),Start!$H$6:$H$22,0))),"","Entity/system/period missing; ")&amp;IF(AND(LEN(UPPER(TRIM(CLEAN(SUBSTITUTE(F271,CHAR(160)," ")))))&gt;0,LEFT(UPPER(TRIM(F271)),10)&lt;&gt;"UNRESOLVED",ISERROR(MATCH(UPPER(TRIM(CLEAN(SUBSTITUTE(F271,CHAR(160)," ")))),Start!$H$6:$H$22,0))),"","Decision evidence/basis missing; ")&amp;IF(AND(LEN(UPPER(TRIM(CLEAN(SUBSTITUTE(G271,CHAR(160)," ")))))&gt;0,LEFT(UPPER(TRIM(G271)),10)&lt;&gt;"UNRESOLVED",ISERROR(MATCH(UPPER(TRIM(CLEAN(SUBSTITUTE(G271,CHAR(160)," ")))),Start!$H$6:$H$22,0))),"","Date/transition basis missing; ")&amp;IF(AND(LEN(UPPER(TRIM(CLEAN(SUBSTITUTE(H271,CHAR(160)," ")))))&gt;0,LEFT(UPPER(TRIM(H271)),10)&lt;&gt;"UNRESOLVED",ISERROR(MATCH(UPPER(TRIM(CLEAN(SUBSTITUTE(H271,CHAR(160)," ")))),Start!$H$6:$H$22,0))),"","Method/evidence basis missing; ")&amp;IF(AND(LEN(UPPER(TRIM(CLEAN(SUBSTITUTE(I271,CHAR(160)," ")))))&gt;0,LEFT(UPPER(TRIM(I271)),10)&lt;&gt;"UNRESOLVED",ISERROR(MATCH(UPPER(TRIM(CLEAN(SUBSTITUTE(I271,CHAR(160)," ")))),Start!$H$6:$H$22,0))),"","Mapping or justified exclusion missing; ")&amp;IF(AND(LEN(UPPER(TRIM(CLEAN(SUBSTITUTE(J271,CHAR(160)," ")))))&gt;0,LEFT(UPPER(TRIM(J271)),10)&lt;&gt;"UNRESOLVED",ISERROR(MATCH(UPPER(TRIM(CLEAN(SUBSTITUTE(J271,CHAR(160)," ")))),Start!$H$6:$H$22,0))),"","Conclusion/evidence missing; ")&amp;IF(AND(LEN(UPPER(TRIM(CLEAN(SUBSTITUTE(K271,CHAR(160)," ")))))&gt;0,LEFT(UPPER(TRIM(K271)),10)&lt;&gt;"UNRESOLVED",ISERROR(MATCH(UPPER(TRIM(CLEAN(SUBSTITUTE(K271,CHAR(160)," ")))),Start!$H$6:$H$22,0))),"","Reviewer/date missing; ")&amp;"")=0,"Documentation recorded; review required",IF(AND(LEN(UPPER(TRIM(CLEAN(SUBSTITUTE(C271,CHAR(160)," ")))))&gt;0,LEFT(UPPER(TRIM(C271)),10)&lt;&gt;"UNRESOLVED",ISERROR(MATCH(UPPER(TRIM(CLEAN(SUBSTITUTE(C271,CHAR(160)," ")))),Start!$H$6:$H$22,0))),"","Exact clause/version missing; ")&amp;IF(AND(LEN(UPPER(TRIM(CLEAN(SUBSTITUTE(D271,CHAR(160)," ")))))&gt;0,LEFT(UPPER(TRIM(D271)),10)&lt;&gt;"UNRESOLVED",ISERROR(MATCH(UPPER(TRIM(CLEAN(SUBSTITUTE(D271,CHAR(160)," ")))),Start!$H$6:$H$22,0))),"","Entity/system/period missing; ")&amp;IF(AND(LEN(UPPER(TRIM(CLEAN(SUBSTITUTE(F271,CHAR(160)," ")))))&gt;0,LEFT(UPPER(TRIM(F271)),10)&lt;&gt;"UNRESOLVED",ISERROR(MATCH(UPPER(TRIM(CLEAN(SUBSTITUTE(F271,CHAR(160)," ")))),Start!$H$6:$H$22,0))),"","Decision evidence/basis missing; ")&amp;IF(AND(LEN(UPPER(TRIM(CLEAN(SUBSTITUTE(G271,CHAR(160)," ")))))&gt;0,LEFT(UPPER(TRIM(G271)),10)&lt;&gt;"UNRESOLVED",ISERROR(MATCH(UPPER(TRIM(CLEAN(SUBSTITUTE(G271,CHAR(160)," ")))),Start!$H$6:$H$22,0))),"","Date/transition basis missing; ")&amp;IF(AND(LEN(UPPER(TRIM(CLEAN(SUBSTITUTE(H271,CHAR(160)," ")))))&gt;0,LEFT(UPPER(TRIM(H271)),10)&lt;&gt;"UNRESOLVED",ISERROR(MATCH(UPPER(TRIM(CLEAN(SUBSTITUTE(H271,CHAR(160)," ")))),Start!$H$6:$H$22,0))),"","Method/evidence basis missing; ")&amp;IF(AND(LEN(UPPER(TRIM(CLEAN(SUBSTITUTE(I271,CHAR(160)," ")))))&gt;0,LEFT(UPPER(TRIM(I271)),10)&lt;&gt;"UNRESOLVED",ISERROR(MATCH(UPPER(TRIM(CLEAN(SUBSTITUTE(I271,CHAR(160)," ")))),Start!$H$6:$H$22,0))),"","Mapping or justified exclusion missing; ")&amp;IF(AND(LEN(UPPER(TRIM(CLEAN(SUBSTITUTE(J271,CHAR(160)," ")))))&gt;0,LEFT(UPPER(TRIM(J271)),10)&lt;&gt;"UNRESOLVED",ISERROR(MATCH(UPPER(TRIM(CLEAN(SUBSTITUTE(J271,CHAR(160)," ")))),Start!$H$6:$H$22,0))),"","Conclusion/evidence missing; ")&amp;IF(AND(LEN(UPPER(TRIM(CLEAN(SUBSTITUTE(K271,CHAR(160)," ")))))&gt;0,LEFT(UPPER(TRIM(K271)),10)&lt;&gt;"UNRESOLVED",ISERROR(MATCH(UPPER(TRIM(CLEAN(SUBSTITUTE(K271,CHAR(160)," ")))),Start!$H$6:$H$22,0))),"","Reviewer/date missing; ")&amp;"")),"Invalid status; use a listed value")</f>
        <v>Applicability unresolved; assign an owner and next action</v>
      </c>
    </row>
    <row r="272" ht="70" customHeight="1">
      <c r="A272" s="58" t="str">
        <v>DFS-500.3(e)</v>
      </c>
      <c r="B272" s="58" t="str">
        <v>DFS</v>
      </c>
      <c r="C272" s="61" t="str">
        <v>D01 | 500.3(e)</v>
      </c>
      <c r="D272" s="61"/>
      <c r="E272" s="61" t="str">
        <v>Unresolved</v>
      </c>
      <c r="F272" s="61"/>
      <c r="G272" s="61" t="str">
        <v>Verify entity exemption and operative version; Q08</v>
      </c>
      <c r="H272" s="61" t="inlineStr">
        <is>
          <t xml:space="preserve">Candidate duty; applicability unresolved. Obtain exact required method and evidence from the controlling text. Context and definition rows explain control requirements.</t>
        </is>
      </c>
      <c r="I272" s="61" t="str">
        <v>D02</v>
      </c>
      <c r="J272" s="61"/>
      <c r="K272" s="61"/>
      <c r="L272" s="61" t="str">
        <v>Confirm entity/system coverage, obtain the current controlling instrument and map every applicable part before conclusions.</v>
      </c>
      <c r="M272" s="63" t="str">
        <f>IF(OR(EXACT(E272,"Unresolved"),EXACT(E272,"Applicable"),EXACT(E272,"Excluded with basis"),EXACT(E272,"Context only")),IF(E272="Unresolved","Applicability unresolved; assign an owner and next action",IF(LEN(IF(AND(LEN(UPPER(TRIM(CLEAN(SUBSTITUTE(C272,CHAR(160)," ")))))&gt;0,LEFT(UPPER(TRIM(C272)),10)&lt;&gt;"UNRESOLVED",ISERROR(MATCH(UPPER(TRIM(CLEAN(SUBSTITUTE(C272,CHAR(160)," ")))),Start!$H$6:$H$22,0))),"","Exact clause/version missing; ")&amp;IF(AND(LEN(UPPER(TRIM(CLEAN(SUBSTITUTE(D272,CHAR(160)," ")))))&gt;0,LEFT(UPPER(TRIM(D272)),10)&lt;&gt;"UNRESOLVED",ISERROR(MATCH(UPPER(TRIM(CLEAN(SUBSTITUTE(D272,CHAR(160)," ")))),Start!$H$6:$H$22,0))),"","Entity/system/period missing; ")&amp;IF(AND(LEN(UPPER(TRIM(CLEAN(SUBSTITUTE(F272,CHAR(160)," ")))))&gt;0,LEFT(UPPER(TRIM(F272)),10)&lt;&gt;"UNRESOLVED",ISERROR(MATCH(UPPER(TRIM(CLEAN(SUBSTITUTE(F272,CHAR(160)," ")))),Start!$H$6:$H$22,0))),"","Decision evidence/basis missing; ")&amp;IF(AND(LEN(UPPER(TRIM(CLEAN(SUBSTITUTE(G272,CHAR(160)," ")))))&gt;0,LEFT(UPPER(TRIM(G272)),10)&lt;&gt;"UNRESOLVED",ISERROR(MATCH(UPPER(TRIM(CLEAN(SUBSTITUTE(G272,CHAR(160)," ")))),Start!$H$6:$H$22,0))),"","Date/transition basis missing; ")&amp;IF(AND(LEN(UPPER(TRIM(CLEAN(SUBSTITUTE(H272,CHAR(160)," ")))))&gt;0,LEFT(UPPER(TRIM(H272)),10)&lt;&gt;"UNRESOLVED",ISERROR(MATCH(UPPER(TRIM(CLEAN(SUBSTITUTE(H272,CHAR(160)," ")))),Start!$H$6:$H$22,0))),"","Method/evidence basis missing; ")&amp;IF(AND(LEN(UPPER(TRIM(CLEAN(SUBSTITUTE(I272,CHAR(160)," ")))))&gt;0,LEFT(UPPER(TRIM(I272)),10)&lt;&gt;"UNRESOLVED",ISERROR(MATCH(UPPER(TRIM(CLEAN(SUBSTITUTE(I272,CHAR(160)," ")))),Start!$H$6:$H$22,0))),"","Mapping or justified exclusion missing; ")&amp;IF(AND(LEN(UPPER(TRIM(CLEAN(SUBSTITUTE(J272,CHAR(160)," ")))))&gt;0,LEFT(UPPER(TRIM(J272)),10)&lt;&gt;"UNRESOLVED",ISERROR(MATCH(UPPER(TRIM(CLEAN(SUBSTITUTE(J272,CHAR(160)," ")))),Start!$H$6:$H$22,0))),"","Conclusion/evidence missing; ")&amp;IF(AND(LEN(UPPER(TRIM(CLEAN(SUBSTITUTE(K272,CHAR(160)," ")))))&gt;0,LEFT(UPPER(TRIM(K272)),10)&lt;&gt;"UNRESOLVED",ISERROR(MATCH(UPPER(TRIM(CLEAN(SUBSTITUTE(K272,CHAR(160)," ")))),Start!$H$6:$H$22,0))),"","Reviewer/date missing; ")&amp;"")=0,"Documentation recorded; review required",IF(AND(LEN(UPPER(TRIM(CLEAN(SUBSTITUTE(C272,CHAR(160)," ")))))&gt;0,LEFT(UPPER(TRIM(C272)),10)&lt;&gt;"UNRESOLVED",ISERROR(MATCH(UPPER(TRIM(CLEAN(SUBSTITUTE(C272,CHAR(160)," ")))),Start!$H$6:$H$22,0))),"","Exact clause/version missing; ")&amp;IF(AND(LEN(UPPER(TRIM(CLEAN(SUBSTITUTE(D272,CHAR(160)," ")))))&gt;0,LEFT(UPPER(TRIM(D272)),10)&lt;&gt;"UNRESOLVED",ISERROR(MATCH(UPPER(TRIM(CLEAN(SUBSTITUTE(D272,CHAR(160)," ")))),Start!$H$6:$H$22,0))),"","Entity/system/period missing; ")&amp;IF(AND(LEN(UPPER(TRIM(CLEAN(SUBSTITUTE(F272,CHAR(160)," ")))))&gt;0,LEFT(UPPER(TRIM(F272)),10)&lt;&gt;"UNRESOLVED",ISERROR(MATCH(UPPER(TRIM(CLEAN(SUBSTITUTE(F272,CHAR(160)," ")))),Start!$H$6:$H$22,0))),"","Decision evidence/basis missing; ")&amp;IF(AND(LEN(UPPER(TRIM(CLEAN(SUBSTITUTE(G272,CHAR(160)," ")))))&gt;0,LEFT(UPPER(TRIM(G272)),10)&lt;&gt;"UNRESOLVED",ISERROR(MATCH(UPPER(TRIM(CLEAN(SUBSTITUTE(G272,CHAR(160)," ")))),Start!$H$6:$H$22,0))),"","Date/transition basis missing; ")&amp;IF(AND(LEN(UPPER(TRIM(CLEAN(SUBSTITUTE(H272,CHAR(160)," ")))))&gt;0,LEFT(UPPER(TRIM(H272)),10)&lt;&gt;"UNRESOLVED",ISERROR(MATCH(UPPER(TRIM(CLEAN(SUBSTITUTE(H272,CHAR(160)," ")))),Start!$H$6:$H$22,0))),"","Method/evidence basis missing; ")&amp;IF(AND(LEN(UPPER(TRIM(CLEAN(SUBSTITUTE(I272,CHAR(160)," ")))))&gt;0,LEFT(UPPER(TRIM(I272)),10)&lt;&gt;"UNRESOLVED",ISERROR(MATCH(UPPER(TRIM(CLEAN(SUBSTITUTE(I272,CHAR(160)," ")))),Start!$H$6:$H$22,0))),"","Mapping or justified exclusion missing; ")&amp;IF(AND(LEN(UPPER(TRIM(CLEAN(SUBSTITUTE(J272,CHAR(160)," ")))))&gt;0,LEFT(UPPER(TRIM(J272)),10)&lt;&gt;"UNRESOLVED",ISERROR(MATCH(UPPER(TRIM(CLEAN(SUBSTITUTE(J272,CHAR(160)," ")))),Start!$H$6:$H$22,0))),"","Conclusion/evidence missing; ")&amp;IF(AND(LEN(UPPER(TRIM(CLEAN(SUBSTITUTE(K272,CHAR(160)," ")))))&gt;0,LEFT(UPPER(TRIM(K272)),10)&lt;&gt;"UNRESOLVED",ISERROR(MATCH(UPPER(TRIM(CLEAN(SUBSTITUTE(K272,CHAR(160)," ")))),Start!$H$6:$H$22,0))),"","Reviewer/date missing; ")&amp;"")),"Invalid status; use a listed value")</f>
        <v>Applicability unresolved; assign an owner and next action</v>
      </c>
    </row>
    <row r="273" ht="70" customHeight="1">
      <c r="A273" s="56" t="str">
        <v>DFS-500.3(f)</v>
      </c>
      <c r="B273" s="56" t="str">
        <v>DFS</v>
      </c>
      <c r="C273" s="61" t="str">
        <v>D01 | 500.3(f)</v>
      </c>
      <c r="D273" s="61"/>
      <c r="E273" s="61" t="str">
        <v>Unresolved</v>
      </c>
      <c r="F273" s="61"/>
      <c r="G273" s="61" t="str">
        <v>Verify entity exemption and operative version; Q08</v>
      </c>
      <c r="H273" s="61" t="inlineStr">
        <is>
          <t xml:space="preserve">Candidate duty; applicability unresolved. Obtain exact required method and evidence from the controlling text. Context and definition rows explain control requirements.</t>
        </is>
      </c>
      <c r="I273" s="61" t="str">
        <v>D02</v>
      </c>
      <c r="J273" s="61"/>
      <c r="K273" s="61"/>
      <c r="L273" s="61" t="str">
        <v>Confirm entity/system coverage, obtain the current controlling instrument and map every applicable part before conclusions.</v>
      </c>
      <c r="M273" s="63" t="str">
        <f>IF(OR(EXACT(E273,"Unresolved"),EXACT(E273,"Applicable"),EXACT(E273,"Excluded with basis"),EXACT(E273,"Context only")),IF(E273="Unresolved","Applicability unresolved; assign an owner and next action",IF(LEN(IF(AND(LEN(UPPER(TRIM(CLEAN(SUBSTITUTE(C273,CHAR(160)," ")))))&gt;0,LEFT(UPPER(TRIM(C273)),10)&lt;&gt;"UNRESOLVED",ISERROR(MATCH(UPPER(TRIM(CLEAN(SUBSTITUTE(C273,CHAR(160)," ")))),Start!$H$6:$H$22,0))),"","Exact clause/version missing; ")&amp;IF(AND(LEN(UPPER(TRIM(CLEAN(SUBSTITUTE(D273,CHAR(160)," ")))))&gt;0,LEFT(UPPER(TRIM(D273)),10)&lt;&gt;"UNRESOLVED",ISERROR(MATCH(UPPER(TRIM(CLEAN(SUBSTITUTE(D273,CHAR(160)," ")))),Start!$H$6:$H$22,0))),"","Entity/system/period missing; ")&amp;IF(AND(LEN(UPPER(TRIM(CLEAN(SUBSTITUTE(F273,CHAR(160)," ")))))&gt;0,LEFT(UPPER(TRIM(F273)),10)&lt;&gt;"UNRESOLVED",ISERROR(MATCH(UPPER(TRIM(CLEAN(SUBSTITUTE(F273,CHAR(160)," ")))),Start!$H$6:$H$22,0))),"","Decision evidence/basis missing; ")&amp;IF(AND(LEN(UPPER(TRIM(CLEAN(SUBSTITUTE(G273,CHAR(160)," ")))))&gt;0,LEFT(UPPER(TRIM(G273)),10)&lt;&gt;"UNRESOLVED",ISERROR(MATCH(UPPER(TRIM(CLEAN(SUBSTITUTE(G273,CHAR(160)," ")))),Start!$H$6:$H$22,0))),"","Date/transition basis missing; ")&amp;IF(AND(LEN(UPPER(TRIM(CLEAN(SUBSTITUTE(H273,CHAR(160)," ")))))&gt;0,LEFT(UPPER(TRIM(H273)),10)&lt;&gt;"UNRESOLVED",ISERROR(MATCH(UPPER(TRIM(CLEAN(SUBSTITUTE(H273,CHAR(160)," ")))),Start!$H$6:$H$22,0))),"","Method/evidence basis missing; ")&amp;IF(AND(LEN(UPPER(TRIM(CLEAN(SUBSTITUTE(I273,CHAR(160)," ")))))&gt;0,LEFT(UPPER(TRIM(I273)),10)&lt;&gt;"UNRESOLVED",ISERROR(MATCH(UPPER(TRIM(CLEAN(SUBSTITUTE(I273,CHAR(160)," ")))),Start!$H$6:$H$22,0))),"","Mapping or justified exclusion missing; ")&amp;IF(AND(LEN(UPPER(TRIM(CLEAN(SUBSTITUTE(J273,CHAR(160)," ")))))&gt;0,LEFT(UPPER(TRIM(J273)),10)&lt;&gt;"UNRESOLVED",ISERROR(MATCH(UPPER(TRIM(CLEAN(SUBSTITUTE(J273,CHAR(160)," ")))),Start!$H$6:$H$22,0))),"","Conclusion/evidence missing; ")&amp;IF(AND(LEN(UPPER(TRIM(CLEAN(SUBSTITUTE(K273,CHAR(160)," ")))))&gt;0,LEFT(UPPER(TRIM(K273)),10)&lt;&gt;"UNRESOLVED",ISERROR(MATCH(UPPER(TRIM(CLEAN(SUBSTITUTE(K273,CHAR(160)," ")))),Start!$H$6:$H$22,0))),"","Reviewer/date missing; ")&amp;"")=0,"Documentation recorded; review required",IF(AND(LEN(UPPER(TRIM(CLEAN(SUBSTITUTE(C273,CHAR(160)," ")))))&gt;0,LEFT(UPPER(TRIM(C273)),10)&lt;&gt;"UNRESOLVED",ISERROR(MATCH(UPPER(TRIM(CLEAN(SUBSTITUTE(C273,CHAR(160)," ")))),Start!$H$6:$H$22,0))),"","Exact clause/version missing; ")&amp;IF(AND(LEN(UPPER(TRIM(CLEAN(SUBSTITUTE(D273,CHAR(160)," ")))))&gt;0,LEFT(UPPER(TRIM(D273)),10)&lt;&gt;"UNRESOLVED",ISERROR(MATCH(UPPER(TRIM(CLEAN(SUBSTITUTE(D273,CHAR(160)," ")))),Start!$H$6:$H$22,0))),"","Entity/system/period missing; ")&amp;IF(AND(LEN(UPPER(TRIM(CLEAN(SUBSTITUTE(F273,CHAR(160)," ")))))&gt;0,LEFT(UPPER(TRIM(F273)),10)&lt;&gt;"UNRESOLVED",ISERROR(MATCH(UPPER(TRIM(CLEAN(SUBSTITUTE(F273,CHAR(160)," ")))),Start!$H$6:$H$22,0))),"","Decision evidence/basis missing; ")&amp;IF(AND(LEN(UPPER(TRIM(CLEAN(SUBSTITUTE(G273,CHAR(160)," ")))))&gt;0,LEFT(UPPER(TRIM(G273)),10)&lt;&gt;"UNRESOLVED",ISERROR(MATCH(UPPER(TRIM(CLEAN(SUBSTITUTE(G273,CHAR(160)," ")))),Start!$H$6:$H$22,0))),"","Date/transition basis missing; ")&amp;IF(AND(LEN(UPPER(TRIM(CLEAN(SUBSTITUTE(H273,CHAR(160)," ")))))&gt;0,LEFT(UPPER(TRIM(H273)),10)&lt;&gt;"UNRESOLVED",ISERROR(MATCH(UPPER(TRIM(CLEAN(SUBSTITUTE(H273,CHAR(160)," ")))),Start!$H$6:$H$22,0))),"","Method/evidence basis missing; ")&amp;IF(AND(LEN(UPPER(TRIM(CLEAN(SUBSTITUTE(I273,CHAR(160)," ")))))&gt;0,LEFT(UPPER(TRIM(I273)),10)&lt;&gt;"UNRESOLVED",ISERROR(MATCH(UPPER(TRIM(CLEAN(SUBSTITUTE(I273,CHAR(160)," ")))),Start!$H$6:$H$22,0))),"","Mapping or justified exclusion missing; ")&amp;IF(AND(LEN(UPPER(TRIM(CLEAN(SUBSTITUTE(J273,CHAR(160)," ")))))&gt;0,LEFT(UPPER(TRIM(J273)),10)&lt;&gt;"UNRESOLVED",ISERROR(MATCH(UPPER(TRIM(CLEAN(SUBSTITUTE(J273,CHAR(160)," ")))),Start!$H$6:$H$22,0))),"","Conclusion/evidence missing; ")&amp;IF(AND(LEN(UPPER(TRIM(CLEAN(SUBSTITUTE(K273,CHAR(160)," ")))))&gt;0,LEFT(UPPER(TRIM(K273)),10)&lt;&gt;"UNRESOLVED",ISERROR(MATCH(UPPER(TRIM(CLEAN(SUBSTITUTE(K273,CHAR(160)," ")))),Start!$H$6:$H$22,0))),"","Reviewer/date missing; ")&amp;"")),"Invalid status; use a listed value")</f>
        <v>Applicability unresolved; assign an owner and next action</v>
      </c>
    </row>
    <row r="274" ht="70" customHeight="1">
      <c r="A274" s="58" t="str">
        <v>DFS-500.3(g)</v>
      </c>
      <c r="B274" s="58" t="str">
        <v>DFS</v>
      </c>
      <c r="C274" s="61" t="str">
        <v>D01 | 500.3(g)</v>
      </c>
      <c r="D274" s="61"/>
      <c r="E274" s="61" t="str">
        <v>Unresolved</v>
      </c>
      <c r="F274" s="61"/>
      <c r="G274" s="61" t="str">
        <v>Verify entity exemption and operative version; Q08</v>
      </c>
      <c r="H274" s="61" t="inlineStr">
        <is>
          <t xml:space="preserve">Candidate duty; applicability unresolved. Obtain exact required method and evidence from the controlling text. Context and definition rows explain control requirements.</t>
        </is>
      </c>
      <c r="I274" s="61" t="str">
        <v>D02</v>
      </c>
      <c r="J274" s="61"/>
      <c r="K274" s="61"/>
      <c r="L274" s="61" t="str">
        <v>Confirm entity/system coverage, obtain the current controlling instrument and map every applicable part before conclusions.</v>
      </c>
      <c r="M274" s="63" t="str">
        <f>IF(OR(EXACT(E274,"Unresolved"),EXACT(E274,"Applicable"),EXACT(E274,"Excluded with basis"),EXACT(E274,"Context only")),IF(E274="Unresolved","Applicability unresolved; assign an owner and next action",IF(LEN(IF(AND(LEN(UPPER(TRIM(CLEAN(SUBSTITUTE(C274,CHAR(160)," ")))))&gt;0,LEFT(UPPER(TRIM(C274)),10)&lt;&gt;"UNRESOLVED",ISERROR(MATCH(UPPER(TRIM(CLEAN(SUBSTITUTE(C274,CHAR(160)," ")))),Start!$H$6:$H$22,0))),"","Exact clause/version missing; ")&amp;IF(AND(LEN(UPPER(TRIM(CLEAN(SUBSTITUTE(D274,CHAR(160)," ")))))&gt;0,LEFT(UPPER(TRIM(D274)),10)&lt;&gt;"UNRESOLVED",ISERROR(MATCH(UPPER(TRIM(CLEAN(SUBSTITUTE(D274,CHAR(160)," ")))),Start!$H$6:$H$22,0))),"","Entity/system/period missing; ")&amp;IF(AND(LEN(UPPER(TRIM(CLEAN(SUBSTITUTE(F274,CHAR(160)," ")))))&gt;0,LEFT(UPPER(TRIM(F274)),10)&lt;&gt;"UNRESOLVED",ISERROR(MATCH(UPPER(TRIM(CLEAN(SUBSTITUTE(F274,CHAR(160)," ")))),Start!$H$6:$H$22,0))),"","Decision evidence/basis missing; ")&amp;IF(AND(LEN(UPPER(TRIM(CLEAN(SUBSTITUTE(G274,CHAR(160)," ")))))&gt;0,LEFT(UPPER(TRIM(G274)),10)&lt;&gt;"UNRESOLVED",ISERROR(MATCH(UPPER(TRIM(CLEAN(SUBSTITUTE(G274,CHAR(160)," ")))),Start!$H$6:$H$22,0))),"","Date/transition basis missing; ")&amp;IF(AND(LEN(UPPER(TRIM(CLEAN(SUBSTITUTE(H274,CHAR(160)," ")))))&gt;0,LEFT(UPPER(TRIM(H274)),10)&lt;&gt;"UNRESOLVED",ISERROR(MATCH(UPPER(TRIM(CLEAN(SUBSTITUTE(H274,CHAR(160)," ")))),Start!$H$6:$H$22,0))),"","Method/evidence basis missing; ")&amp;IF(AND(LEN(UPPER(TRIM(CLEAN(SUBSTITUTE(I274,CHAR(160)," ")))))&gt;0,LEFT(UPPER(TRIM(I274)),10)&lt;&gt;"UNRESOLVED",ISERROR(MATCH(UPPER(TRIM(CLEAN(SUBSTITUTE(I274,CHAR(160)," ")))),Start!$H$6:$H$22,0))),"","Mapping or justified exclusion missing; ")&amp;IF(AND(LEN(UPPER(TRIM(CLEAN(SUBSTITUTE(J274,CHAR(160)," ")))))&gt;0,LEFT(UPPER(TRIM(J274)),10)&lt;&gt;"UNRESOLVED",ISERROR(MATCH(UPPER(TRIM(CLEAN(SUBSTITUTE(J274,CHAR(160)," ")))),Start!$H$6:$H$22,0))),"","Conclusion/evidence missing; ")&amp;IF(AND(LEN(UPPER(TRIM(CLEAN(SUBSTITUTE(K274,CHAR(160)," ")))))&gt;0,LEFT(UPPER(TRIM(K274)),10)&lt;&gt;"UNRESOLVED",ISERROR(MATCH(UPPER(TRIM(CLEAN(SUBSTITUTE(K274,CHAR(160)," ")))),Start!$H$6:$H$22,0))),"","Reviewer/date missing; ")&amp;"")=0,"Documentation recorded; review required",IF(AND(LEN(UPPER(TRIM(CLEAN(SUBSTITUTE(C274,CHAR(160)," ")))))&gt;0,LEFT(UPPER(TRIM(C274)),10)&lt;&gt;"UNRESOLVED",ISERROR(MATCH(UPPER(TRIM(CLEAN(SUBSTITUTE(C274,CHAR(160)," ")))),Start!$H$6:$H$22,0))),"","Exact clause/version missing; ")&amp;IF(AND(LEN(UPPER(TRIM(CLEAN(SUBSTITUTE(D274,CHAR(160)," ")))))&gt;0,LEFT(UPPER(TRIM(D274)),10)&lt;&gt;"UNRESOLVED",ISERROR(MATCH(UPPER(TRIM(CLEAN(SUBSTITUTE(D274,CHAR(160)," ")))),Start!$H$6:$H$22,0))),"","Entity/system/period missing; ")&amp;IF(AND(LEN(UPPER(TRIM(CLEAN(SUBSTITUTE(F274,CHAR(160)," ")))))&gt;0,LEFT(UPPER(TRIM(F274)),10)&lt;&gt;"UNRESOLVED",ISERROR(MATCH(UPPER(TRIM(CLEAN(SUBSTITUTE(F274,CHAR(160)," ")))),Start!$H$6:$H$22,0))),"","Decision evidence/basis missing; ")&amp;IF(AND(LEN(UPPER(TRIM(CLEAN(SUBSTITUTE(G274,CHAR(160)," ")))))&gt;0,LEFT(UPPER(TRIM(G274)),10)&lt;&gt;"UNRESOLVED",ISERROR(MATCH(UPPER(TRIM(CLEAN(SUBSTITUTE(G274,CHAR(160)," ")))),Start!$H$6:$H$22,0))),"","Date/transition basis missing; ")&amp;IF(AND(LEN(UPPER(TRIM(CLEAN(SUBSTITUTE(H274,CHAR(160)," ")))))&gt;0,LEFT(UPPER(TRIM(H274)),10)&lt;&gt;"UNRESOLVED",ISERROR(MATCH(UPPER(TRIM(CLEAN(SUBSTITUTE(H274,CHAR(160)," ")))),Start!$H$6:$H$22,0))),"","Method/evidence basis missing; ")&amp;IF(AND(LEN(UPPER(TRIM(CLEAN(SUBSTITUTE(I274,CHAR(160)," ")))))&gt;0,LEFT(UPPER(TRIM(I274)),10)&lt;&gt;"UNRESOLVED",ISERROR(MATCH(UPPER(TRIM(CLEAN(SUBSTITUTE(I274,CHAR(160)," ")))),Start!$H$6:$H$22,0))),"","Mapping or justified exclusion missing; ")&amp;IF(AND(LEN(UPPER(TRIM(CLEAN(SUBSTITUTE(J274,CHAR(160)," ")))))&gt;0,LEFT(UPPER(TRIM(J274)),10)&lt;&gt;"UNRESOLVED",ISERROR(MATCH(UPPER(TRIM(CLEAN(SUBSTITUTE(J274,CHAR(160)," ")))),Start!$H$6:$H$22,0))),"","Conclusion/evidence missing; ")&amp;IF(AND(LEN(UPPER(TRIM(CLEAN(SUBSTITUTE(K274,CHAR(160)," ")))))&gt;0,LEFT(UPPER(TRIM(K274)),10)&lt;&gt;"UNRESOLVED",ISERROR(MATCH(UPPER(TRIM(CLEAN(SUBSTITUTE(K274,CHAR(160)," ")))),Start!$H$6:$H$22,0))),"","Reviewer/date missing; ")&amp;"")),"Invalid status; use a listed value")</f>
        <v>Applicability unresolved; assign an owner and next action</v>
      </c>
    </row>
    <row r="275" ht="70" customHeight="1">
      <c r="A275" s="56" t="str">
        <v>DFS-500.3(h)</v>
      </c>
      <c r="B275" s="56" t="str">
        <v>DFS</v>
      </c>
      <c r="C275" s="61" t="str">
        <v>D01 | 500.3(h)</v>
      </c>
      <c r="D275" s="61"/>
      <c r="E275" s="61" t="str">
        <v>Unresolved</v>
      </c>
      <c r="F275" s="61"/>
      <c r="G275" s="61" t="str">
        <v>Verify entity exemption and operative version; Q08</v>
      </c>
      <c r="H275" s="61" t="inlineStr">
        <is>
          <t xml:space="preserve">Candidate duty; applicability unresolved. Obtain exact required method and evidence from the controlling text. Context and definition rows explain control requirements.</t>
        </is>
      </c>
      <c r="I275" s="61" t="str">
        <v>D02</v>
      </c>
      <c r="J275" s="61"/>
      <c r="K275" s="61"/>
      <c r="L275" s="61" t="str">
        <v>Confirm entity/system coverage, obtain the current controlling instrument and map every applicable part before conclusions.</v>
      </c>
      <c r="M275" s="63" t="str">
        <f>IF(OR(EXACT(E275,"Unresolved"),EXACT(E275,"Applicable"),EXACT(E275,"Excluded with basis"),EXACT(E275,"Context only")),IF(E275="Unresolved","Applicability unresolved; assign an owner and next action",IF(LEN(IF(AND(LEN(UPPER(TRIM(CLEAN(SUBSTITUTE(C275,CHAR(160)," ")))))&gt;0,LEFT(UPPER(TRIM(C275)),10)&lt;&gt;"UNRESOLVED",ISERROR(MATCH(UPPER(TRIM(CLEAN(SUBSTITUTE(C275,CHAR(160)," ")))),Start!$H$6:$H$22,0))),"","Exact clause/version missing; ")&amp;IF(AND(LEN(UPPER(TRIM(CLEAN(SUBSTITUTE(D275,CHAR(160)," ")))))&gt;0,LEFT(UPPER(TRIM(D275)),10)&lt;&gt;"UNRESOLVED",ISERROR(MATCH(UPPER(TRIM(CLEAN(SUBSTITUTE(D275,CHAR(160)," ")))),Start!$H$6:$H$22,0))),"","Entity/system/period missing; ")&amp;IF(AND(LEN(UPPER(TRIM(CLEAN(SUBSTITUTE(F275,CHAR(160)," ")))))&gt;0,LEFT(UPPER(TRIM(F275)),10)&lt;&gt;"UNRESOLVED",ISERROR(MATCH(UPPER(TRIM(CLEAN(SUBSTITUTE(F275,CHAR(160)," ")))),Start!$H$6:$H$22,0))),"","Decision evidence/basis missing; ")&amp;IF(AND(LEN(UPPER(TRIM(CLEAN(SUBSTITUTE(G275,CHAR(160)," ")))))&gt;0,LEFT(UPPER(TRIM(G275)),10)&lt;&gt;"UNRESOLVED",ISERROR(MATCH(UPPER(TRIM(CLEAN(SUBSTITUTE(G275,CHAR(160)," ")))),Start!$H$6:$H$22,0))),"","Date/transition basis missing; ")&amp;IF(AND(LEN(UPPER(TRIM(CLEAN(SUBSTITUTE(H275,CHAR(160)," ")))))&gt;0,LEFT(UPPER(TRIM(H275)),10)&lt;&gt;"UNRESOLVED",ISERROR(MATCH(UPPER(TRIM(CLEAN(SUBSTITUTE(H275,CHAR(160)," ")))),Start!$H$6:$H$22,0))),"","Method/evidence basis missing; ")&amp;IF(AND(LEN(UPPER(TRIM(CLEAN(SUBSTITUTE(I275,CHAR(160)," ")))))&gt;0,LEFT(UPPER(TRIM(I275)),10)&lt;&gt;"UNRESOLVED",ISERROR(MATCH(UPPER(TRIM(CLEAN(SUBSTITUTE(I275,CHAR(160)," ")))),Start!$H$6:$H$22,0))),"","Mapping or justified exclusion missing; ")&amp;IF(AND(LEN(UPPER(TRIM(CLEAN(SUBSTITUTE(J275,CHAR(160)," ")))))&gt;0,LEFT(UPPER(TRIM(J275)),10)&lt;&gt;"UNRESOLVED",ISERROR(MATCH(UPPER(TRIM(CLEAN(SUBSTITUTE(J275,CHAR(160)," ")))),Start!$H$6:$H$22,0))),"","Conclusion/evidence missing; ")&amp;IF(AND(LEN(UPPER(TRIM(CLEAN(SUBSTITUTE(K275,CHAR(160)," ")))))&gt;0,LEFT(UPPER(TRIM(K275)),10)&lt;&gt;"UNRESOLVED",ISERROR(MATCH(UPPER(TRIM(CLEAN(SUBSTITUTE(K275,CHAR(160)," ")))),Start!$H$6:$H$22,0))),"","Reviewer/date missing; ")&amp;"")=0,"Documentation recorded; review required",IF(AND(LEN(UPPER(TRIM(CLEAN(SUBSTITUTE(C275,CHAR(160)," ")))))&gt;0,LEFT(UPPER(TRIM(C275)),10)&lt;&gt;"UNRESOLVED",ISERROR(MATCH(UPPER(TRIM(CLEAN(SUBSTITUTE(C275,CHAR(160)," ")))),Start!$H$6:$H$22,0))),"","Exact clause/version missing; ")&amp;IF(AND(LEN(UPPER(TRIM(CLEAN(SUBSTITUTE(D275,CHAR(160)," ")))))&gt;0,LEFT(UPPER(TRIM(D275)),10)&lt;&gt;"UNRESOLVED",ISERROR(MATCH(UPPER(TRIM(CLEAN(SUBSTITUTE(D275,CHAR(160)," ")))),Start!$H$6:$H$22,0))),"","Entity/system/period missing; ")&amp;IF(AND(LEN(UPPER(TRIM(CLEAN(SUBSTITUTE(F275,CHAR(160)," ")))))&gt;0,LEFT(UPPER(TRIM(F275)),10)&lt;&gt;"UNRESOLVED",ISERROR(MATCH(UPPER(TRIM(CLEAN(SUBSTITUTE(F275,CHAR(160)," ")))),Start!$H$6:$H$22,0))),"","Decision evidence/basis missing; ")&amp;IF(AND(LEN(UPPER(TRIM(CLEAN(SUBSTITUTE(G275,CHAR(160)," ")))))&gt;0,LEFT(UPPER(TRIM(G275)),10)&lt;&gt;"UNRESOLVED",ISERROR(MATCH(UPPER(TRIM(CLEAN(SUBSTITUTE(G275,CHAR(160)," ")))),Start!$H$6:$H$22,0))),"","Date/transition basis missing; ")&amp;IF(AND(LEN(UPPER(TRIM(CLEAN(SUBSTITUTE(H275,CHAR(160)," ")))))&gt;0,LEFT(UPPER(TRIM(H275)),10)&lt;&gt;"UNRESOLVED",ISERROR(MATCH(UPPER(TRIM(CLEAN(SUBSTITUTE(H275,CHAR(160)," ")))),Start!$H$6:$H$22,0))),"","Method/evidence basis missing; ")&amp;IF(AND(LEN(UPPER(TRIM(CLEAN(SUBSTITUTE(I275,CHAR(160)," ")))))&gt;0,LEFT(UPPER(TRIM(I275)),10)&lt;&gt;"UNRESOLVED",ISERROR(MATCH(UPPER(TRIM(CLEAN(SUBSTITUTE(I275,CHAR(160)," ")))),Start!$H$6:$H$22,0))),"","Mapping or justified exclusion missing; ")&amp;IF(AND(LEN(UPPER(TRIM(CLEAN(SUBSTITUTE(J275,CHAR(160)," ")))))&gt;0,LEFT(UPPER(TRIM(J275)),10)&lt;&gt;"UNRESOLVED",ISERROR(MATCH(UPPER(TRIM(CLEAN(SUBSTITUTE(J275,CHAR(160)," ")))),Start!$H$6:$H$22,0))),"","Conclusion/evidence missing; ")&amp;IF(AND(LEN(UPPER(TRIM(CLEAN(SUBSTITUTE(K275,CHAR(160)," ")))))&gt;0,LEFT(UPPER(TRIM(K275)),10)&lt;&gt;"UNRESOLVED",ISERROR(MATCH(UPPER(TRIM(CLEAN(SUBSTITUTE(K275,CHAR(160)," ")))),Start!$H$6:$H$22,0))),"","Reviewer/date missing; ")&amp;"")),"Invalid status; use a listed value")</f>
        <v>Applicability unresolved; assign an owner and next action</v>
      </c>
    </row>
    <row r="276" ht="70" customHeight="1">
      <c r="A276" s="58" t="str">
        <v>DFS-500.3(i)</v>
      </c>
      <c r="B276" s="58" t="str">
        <v>DFS</v>
      </c>
      <c r="C276" s="61" t="str">
        <v>D01 | 500.3(i)</v>
      </c>
      <c r="D276" s="61"/>
      <c r="E276" s="61" t="str">
        <v>Unresolved</v>
      </c>
      <c r="F276" s="61"/>
      <c r="G276" s="61" t="str">
        <v>Verify entity exemption and operative version; Q08</v>
      </c>
      <c r="H276" s="61" t="inlineStr">
        <is>
          <t xml:space="preserve">Candidate duty; applicability unresolved. Obtain exact required method and evidence from the controlling text. Context and definition rows explain control requirements.</t>
        </is>
      </c>
      <c r="I276" s="61" t="str">
        <v>D02</v>
      </c>
      <c r="J276" s="61"/>
      <c r="K276" s="61"/>
      <c r="L276" s="61" t="str">
        <v>Confirm entity/system coverage, obtain the current controlling instrument and map every applicable part before conclusions.</v>
      </c>
      <c r="M276" s="63" t="str">
        <f>IF(OR(EXACT(E276,"Unresolved"),EXACT(E276,"Applicable"),EXACT(E276,"Excluded with basis"),EXACT(E276,"Context only")),IF(E276="Unresolved","Applicability unresolved; assign an owner and next action",IF(LEN(IF(AND(LEN(UPPER(TRIM(CLEAN(SUBSTITUTE(C276,CHAR(160)," ")))))&gt;0,LEFT(UPPER(TRIM(C276)),10)&lt;&gt;"UNRESOLVED",ISERROR(MATCH(UPPER(TRIM(CLEAN(SUBSTITUTE(C276,CHAR(160)," ")))),Start!$H$6:$H$22,0))),"","Exact clause/version missing; ")&amp;IF(AND(LEN(UPPER(TRIM(CLEAN(SUBSTITUTE(D276,CHAR(160)," ")))))&gt;0,LEFT(UPPER(TRIM(D276)),10)&lt;&gt;"UNRESOLVED",ISERROR(MATCH(UPPER(TRIM(CLEAN(SUBSTITUTE(D276,CHAR(160)," ")))),Start!$H$6:$H$22,0))),"","Entity/system/period missing; ")&amp;IF(AND(LEN(UPPER(TRIM(CLEAN(SUBSTITUTE(F276,CHAR(160)," ")))))&gt;0,LEFT(UPPER(TRIM(F276)),10)&lt;&gt;"UNRESOLVED",ISERROR(MATCH(UPPER(TRIM(CLEAN(SUBSTITUTE(F276,CHAR(160)," ")))),Start!$H$6:$H$22,0))),"","Decision evidence/basis missing; ")&amp;IF(AND(LEN(UPPER(TRIM(CLEAN(SUBSTITUTE(G276,CHAR(160)," ")))))&gt;0,LEFT(UPPER(TRIM(G276)),10)&lt;&gt;"UNRESOLVED",ISERROR(MATCH(UPPER(TRIM(CLEAN(SUBSTITUTE(G276,CHAR(160)," ")))),Start!$H$6:$H$22,0))),"","Date/transition basis missing; ")&amp;IF(AND(LEN(UPPER(TRIM(CLEAN(SUBSTITUTE(H276,CHAR(160)," ")))))&gt;0,LEFT(UPPER(TRIM(H276)),10)&lt;&gt;"UNRESOLVED",ISERROR(MATCH(UPPER(TRIM(CLEAN(SUBSTITUTE(H276,CHAR(160)," ")))),Start!$H$6:$H$22,0))),"","Method/evidence basis missing; ")&amp;IF(AND(LEN(UPPER(TRIM(CLEAN(SUBSTITUTE(I276,CHAR(160)," ")))))&gt;0,LEFT(UPPER(TRIM(I276)),10)&lt;&gt;"UNRESOLVED",ISERROR(MATCH(UPPER(TRIM(CLEAN(SUBSTITUTE(I276,CHAR(160)," ")))),Start!$H$6:$H$22,0))),"","Mapping or justified exclusion missing; ")&amp;IF(AND(LEN(UPPER(TRIM(CLEAN(SUBSTITUTE(J276,CHAR(160)," ")))))&gt;0,LEFT(UPPER(TRIM(J276)),10)&lt;&gt;"UNRESOLVED",ISERROR(MATCH(UPPER(TRIM(CLEAN(SUBSTITUTE(J276,CHAR(160)," ")))),Start!$H$6:$H$22,0))),"","Conclusion/evidence missing; ")&amp;IF(AND(LEN(UPPER(TRIM(CLEAN(SUBSTITUTE(K276,CHAR(160)," ")))))&gt;0,LEFT(UPPER(TRIM(K276)),10)&lt;&gt;"UNRESOLVED",ISERROR(MATCH(UPPER(TRIM(CLEAN(SUBSTITUTE(K276,CHAR(160)," ")))),Start!$H$6:$H$22,0))),"","Reviewer/date missing; ")&amp;"")=0,"Documentation recorded; review required",IF(AND(LEN(UPPER(TRIM(CLEAN(SUBSTITUTE(C276,CHAR(160)," ")))))&gt;0,LEFT(UPPER(TRIM(C276)),10)&lt;&gt;"UNRESOLVED",ISERROR(MATCH(UPPER(TRIM(CLEAN(SUBSTITUTE(C276,CHAR(160)," ")))),Start!$H$6:$H$22,0))),"","Exact clause/version missing; ")&amp;IF(AND(LEN(UPPER(TRIM(CLEAN(SUBSTITUTE(D276,CHAR(160)," ")))))&gt;0,LEFT(UPPER(TRIM(D276)),10)&lt;&gt;"UNRESOLVED",ISERROR(MATCH(UPPER(TRIM(CLEAN(SUBSTITUTE(D276,CHAR(160)," ")))),Start!$H$6:$H$22,0))),"","Entity/system/period missing; ")&amp;IF(AND(LEN(UPPER(TRIM(CLEAN(SUBSTITUTE(F276,CHAR(160)," ")))))&gt;0,LEFT(UPPER(TRIM(F276)),10)&lt;&gt;"UNRESOLVED",ISERROR(MATCH(UPPER(TRIM(CLEAN(SUBSTITUTE(F276,CHAR(160)," ")))),Start!$H$6:$H$22,0))),"","Decision evidence/basis missing; ")&amp;IF(AND(LEN(UPPER(TRIM(CLEAN(SUBSTITUTE(G276,CHAR(160)," ")))))&gt;0,LEFT(UPPER(TRIM(G276)),10)&lt;&gt;"UNRESOLVED",ISERROR(MATCH(UPPER(TRIM(CLEAN(SUBSTITUTE(G276,CHAR(160)," ")))),Start!$H$6:$H$22,0))),"","Date/transition basis missing; ")&amp;IF(AND(LEN(UPPER(TRIM(CLEAN(SUBSTITUTE(H276,CHAR(160)," ")))))&gt;0,LEFT(UPPER(TRIM(H276)),10)&lt;&gt;"UNRESOLVED",ISERROR(MATCH(UPPER(TRIM(CLEAN(SUBSTITUTE(H276,CHAR(160)," ")))),Start!$H$6:$H$22,0))),"","Method/evidence basis missing; ")&amp;IF(AND(LEN(UPPER(TRIM(CLEAN(SUBSTITUTE(I276,CHAR(160)," ")))))&gt;0,LEFT(UPPER(TRIM(I276)),10)&lt;&gt;"UNRESOLVED",ISERROR(MATCH(UPPER(TRIM(CLEAN(SUBSTITUTE(I276,CHAR(160)," ")))),Start!$H$6:$H$22,0))),"","Mapping or justified exclusion missing; ")&amp;IF(AND(LEN(UPPER(TRIM(CLEAN(SUBSTITUTE(J276,CHAR(160)," ")))))&gt;0,LEFT(UPPER(TRIM(J276)),10)&lt;&gt;"UNRESOLVED",ISERROR(MATCH(UPPER(TRIM(CLEAN(SUBSTITUTE(J276,CHAR(160)," ")))),Start!$H$6:$H$22,0))),"","Conclusion/evidence missing; ")&amp;IF(AND(LEN(UPPER(TRIM(CLEAN(SUBSTITUTE(K276,CHAR(160)," ")))))&gt;0,LEFT(UPPER(TRIM(K276)),10)&lt;&gt;"UNRESOLVED",ISERROR(MATCH(UPPER(TRIM(CLEAN(SUBSTITUTE(K276,CHAR(160)," ")))),Start!$H$6:$H$22,0))),"","Reviewer/date missing; ")&amp;"")),"Invalid status; use a listed value")</f>
        <v>Applicability unresolved; assign an owner and next action</v>
      </c>
    </row>
    <row r="277" ht="70" customHeight="1">
      <c r="A277" s="56" t="str">
        <v>DFS-500.3(j)</v>
      </c>
      <c r="B277" s="56" t="str">
        <v>DFS</v>
      </c>
      <c r="C277" s="61" t="str">
        <v>D01 | 500.3(j)</v>
      </c>
      <c r="D277" s="61"/>
      <c r="E277" s="61" t="str">
        <v>Unresolved</v>
      </c>
      <c r="F277" s="61"/>
      <c r="G277" s="61" t="str">
        <v>Verify entity exemption and operative version; Q08</v>
      </c>
      <c r="H277" s="61" t="inlineStr">
        <is>
          <t xml:space="preserve">Candidate duty; applicability unresolved. Obtain exact required method and evidence from the controlling text. Context and definition rows explain control requirements.</t>
        </is>
      </c>
      <c r="I277" s="61" t="str">
        <v>D02</v>
      </c>
      <c r="J277" s="61"/>
      <c r="K277" s="61"/>
      <c r="L277" s="61" t="str">
        <v>Confirm entity/system coverage, obtain the current controlling instrument and map every applicable part before conclusions.</v>
      </c>
      <c r="M277" s="63" t="str">
        <f>IF(OR(EXACT(E277,"Unresolved"),EXACT(E277,"Applicable"),EXACT(E277,"Excluded with basis"),EXACT(E277,"Context only")),IF(E277="Unresolved","Applicability unresolved; assign an owner and next action",IF(LEN(IF(AND(LEN(UPPER(TRIM(CLEAN(SUBSTITUTE(C277,CHAR(160)," ")))))&gt;0,LEFT(UPPER(TRIM(C277)),10)&lt;&gt;"UNRESOLVED",ISERROR(MATCH(UPPER(TRIM(CLEAN(SUBSTITUTE(C277,CHAR(160)," ")))),Start!$H$6:$H$22,0))),"","Exact clause/version missing; ")&amp;IF(AND(LEN(UPPER(TRIM(CLEAN(SUBSTITUTE(D277,CHAR(160)," ")))))&gt;0,LEFT(UPPER(TRIM(D277)),10)&lt;&gt;"UNRESOLVED",ISERROR(MATCH(UPPER(TRIM(CLEAN(SUBSTITUTE(D277,CHAR(160)," ")))),Start!$H$6:$H$22,0))),"","Entity/system/period missing; ")&amp;IF(AND(LEN(UPPER(TRIM(CLEAN(SUBSTITUTE(F277,CHAR(160)," ")))))&gt;0,LEFT(UPPER(TRIM(F277)),10)&lt;&gt;"UNRESOLVED",ISERROR(MATCH(UPPER(TRIM(CLEAN(SUBSTITUTE(F277,CHAR(160)," ")))),Start!$H$6:$H$22,0))),"","Decision evidence/basis missing; ")&amp;IF(AND(LEN(UPPER(TRIM(CLEAN(SUBSTITUTE(G277,CHAR(160)," ")))))&gt;0,LEFT(UPPER(TRIM(G277)),10)&lt;&gt;"UNRESOLVED",ISERROR(MATCH(UPPER(TRIM(CLEAN(SUBSTITUTE(G277,CHAR(160)," ")))),Start!$H$6:$H$22,0))),"","Date/transition basis missing; ")&amp;IF(AND(LEN(UPPER(TRIM(CLEAN(SUBSTITUTE(H277,CHAR(160)," ")))))&gt;0,LEFT(UPPER(TRIM(H277)),10)&lt;&gt;"UNRESOLVED",ISERROR(MATCH(UPPER(TRIM(CLEAN(SUBSTITUTE(H277,CHAR(160)," ")))),Start!$H$6:$H$22,0))),"","Method/evidence basis missing; ")&amp;IF(AND(LEN(UPPER(TRIM(CLEAN(SUBSTITUTE(I277,CHAR(160)," ")))))&gt;0,LEFT(UPPER(TRIM(I277)),10)&lt;&gt;"UNRESOLVED",ISERROR(MATCH(UPPER(TRIM(CLEAN(SUBSTITUTE(I277,CHAR(160)," ")))),Start!$H$6:$H$22,0))),"","Mapping or justified exclusion missing; ")&amp;IF(AND(LEN(UPPER(TRIM(CLEAN(SUBSTITUTE(J277,CHAR(160)," ")))))&gt;0,LEFT(UPPER(TRIM(J277)),10)&lt;&gt;"UNRESOLVED",ISERROR(MATCH(UPPER(TRIM(CLEAN(SUBSTITUTE(J277,CHAR(160)," ")))),Start!$H$6:$H$22,0))),"","Conclusion/evidence missing; ")&amp;IF(AND(LEN(UPPER(TRIM(CLEAN(SUBSTITUTE(K277,CHAR(160)," ")))))&gt;0,LEFT(UPPER(TRIM(K277)),10)&lt;&gt;"UNRESOLVED",ISERROR(MATCH(UPPER(TRIM(CLEAN(SUBSTITUTE(K277,CHAR(160)," ")))),Start!$H$6:$H$22,0))),"","Reviewer/date missing; ")&amp;"")=0,"Documentation recorded; review required",IF(AND(LEN(UPPER(TRIM(CLEAN(SUBSTITUTE(C277,CHAR(160)," ")))))&gt;0,LEFT(UPPER(TRIM(C277)),10)&lt;&gt;"UNRESOLVED",ISERROR(MATCH(UPPER(TRIM(CLEAN(SUBSTITUTE(C277,CHAR(160)," ")))),Start!$H$6:$H$22,0))),"","Exact clause/version missing; ")&amp;IF(AND(LEN(UPPER(TRIM(CLEAN(SUBSTITUTE(D277,CHAR(160)," ")))))&gt;0,LEFT(UPPER(TRIM(D277)),10)&lt;&gt;"UNRESOLVED",ISERROR(MATCH(UPPER(TRIM(CLEAN(SUBSTITUTE(D277,CHAR(160)," ")))),Start!$H$6:$H$22,0))),"","Entity/system/period missing; ")&amp;IF(AND(LEN(UPPER(TRIM(CLEAN(SUBSTITUTE(F277,CHAR(160)," ")))))&gt;0,LEFT(UPPER(TRIM(F277)),10)&lt;&gt;"UNRESOLVED",ISERROR(MATCH(UPPER(TRIM(CLEAN(SUBSTITUTE(F277,CHAR(160)," ")))),Start!$H$6:$H$22,0))),"","Decision evidence/basis missing; ")&amp;IF(AND(LEN(UPPER(TRIM(CLEAN(SUBSTITUTE(G277,CHAR(160)," ")))))&gt;0,LEFT(UPPER(TRIM(G277)),10)&lt;&gt;"UNRESOLVED",ISERROR(MATCH(UPPER(TRIM(CLEAN(SUBSTITUTE(G277,CHAR(160)," ")))),Start!$H$6:$H$22,0))),"","Date/transition basis missing; ")&amp;IF(AND(LEN(UPPER(TRIM(CLEAN(SUBSTITUTE(H277,CHAR(160)," ")))))&gt;0,LEFT(UPPER(TRIM(H277)),10)&lt;&gt;"UNRESOLVED",ISERROR(MATCH(UPPER(TRIM(CLEAN(SUBSTITUTE(H277,CHAR(160)," ")))),Start!$H$6:$H$22,0))),"","Method/evidence basis missing; ")&amp;IF(AND(LEN(UPPER(TRIM(CLEAN(SUBSTITUTE(I277,CHAR(160)," ")))))&gt;0,LEFT(UPPER(TRIM(I277)),10)&lt;&gt;"UNRESOLVED",ISERROR(MATCH(UPPER(TRIM(CLEAN(SUBSTITUTE(I277,CHAR(160)," ")))),Start!$H$6:$H$22,0))),"","Mapping or justified exclusion missing; ")&amp;IF(AND(LEN(UPPER(TRIM(CLEAN(SUBSTITUTE(J277,CHAR(160)," ")))))&gt;0,LEFT(UPPER(TRIM(J277)),10)&lt;&gt;"UNRESOLVED",ISERROR(MATCH(UPPER(TRIM(CLEAN(SUBSTITUTE(J277,CHAR(160)," ")))),Start!$H$6:$H$22,0))),"","Conclusion/evidence missing; ")&amp;IF(AND(LEN(UPPER(TRIM(CLEAN(SUBSTITUTE(K277,CHAR(160)," ")))))&gt;0,LEFT(UPPER(TRIM(K277)),10)&lt;&gt;"UNRESOLVED",ISERROR(MATCH(UPPER(TRIM(CLEAN(SUBSTITUTE(K277,CHAR(160)," ")))),Start!$H$6:$H$22,0))),"","Reviewer/date missing; ")&amp;"")),"Invalid status; use a listed value")</f>
        <v>Applicability unresolved; assign an owner and next action</v>
      </c>
    </row>
    <row r="278" ht="70" customHeight="1">
      <c r="A278" s="58" t="str">
        <v>DFS-500.3(k)</v>
      </c>
      <c r="B278" s="58" t="str">
        <v>DFS</v>
      </c>
      <c r="C278" s="61" t="str">
        <v>D01 | 500.3(k)</v>
      </c>
      <c r="D278" s="61"/>
      <c r="E278" s="61" t="str">
        <v>Unresolved</v>
      </c>
      <c r="F278" s="61"/>
      <c r="G278" s="61" t="str">
        <v>Verify entity exemption and operative version; Q08</v>
      </c>
      <c r="H278" s="61" t="inlineStr">
        <is>
          <t xml:space="preserve">Candidate duty; applicability unresolved. Obtain exact required method and evidence from the controlling text. Context and definition rows explain control requirements.</t>
        </is>
      </c>
      <c r="I278" s="61" t="str">
        <v>D02</v>
      </c>
      <c r="J278" s="61"/>
      <c r="K278" s="61"/>
      <c r="L278" s="61" t="str">
        <v>Confirm entity/system coverage, obtain the current controlling instrument and map every applicable part before conclusions.</v>
      </c>
      <c r="M278" s="63" t="str">
        <f>IF(OR(EXACT(E278,"Unresolved"),EXACT(E278,"Applicable"),EXACT(E278,"Excluded with basis"),EXACT(E278,"Context only")),IF(E278="Unresolved","Applicability unresolved; assign an owner and next action",IF(LEN(IF(AND(LEN(UPPER(TRIM(CLEAN(SUBSTITUTE(C278,CHAR(160)," ")))))&gt;0,LEFT(UPPER(TRIM(C278)),10)&lt;&gt;"UNRESOLVED",ISERROR(MATCH(UPPER(TRIM(CLEAN(SUBSTITUTE(C278,CHAR(160)," ")))),Start!$H$6:$H$22,0))),"","Exact clause/version missing; ")&amp;IF(AND(LEN(UPPER(TRIM(CLEAN(SUBSTITUTE(D278,CHAR(160)," ")))))&gt;0,LEFT(UPPER(TRIM(D278)),10)&lt;&gt;"UNRESOLVED",ISERROR(MATCH(UPPER(TRIM(CLEAN(SUBSTITUTE(D278,CHAR(160)," ")))),Start!$H$6:$H$22,0))),"","Entity/system/period missing; ")&amp;IF(AND(LEN(UPPER(TRIM(CLEAN(SUBSTITUTE(F278,CHAR(160)," ")))))&gt;0,LEFT(UPPER(TRIM(F278)),10)&lt;&gt;"UNRESOLVED",ISERROR(MATCH(UPPER(TRIM(CLEAN(SUBSTITUTE(F278,CHAR(160)," ")))),Start!$H$6:$H$22,0))),"","Decision evidence/basis missing; ")&amp;IF(AND(LEN(UPPER(TRIM(CLEAN(SUBSTITUTE(G278,CHAR(160)," ")))))&gt;0,LEFT(UPPER(TRIM(G278)),10)&lt;&gt;"UNRESOLVED",ISERROR(MATCH(UPPER(TRIM(CLEAN(SUBSTITUTE(G278,CHAR(160)," ")))),Start!$H$6:$H$22,0))),"","Date/transition basis missing; ")&amp;IF(AND(LEN(UPPER(TRIM(CLEAN(SUBSTITUTE(H278,CHAR(160)," ")))))&gt;0,LEFT(UPPER(TRIM(H278)),10)&lt;&gt;"UNRESOLVED",ISERROR(MATCH(UPPER(TRIM(CLEAN(SUBSTITUTE(H278,CHAR(160)," ")))),Start!$H$6:$H$22,0))),"","Method/evidence basis missing; ")&amp;IF(AND(LEN(UPPER(TRIM(CLEAN(SUBSTITUTE(I278,CHAR(160)," ")))))&gt;0,LEFT(UPPER(TRIM(I278)),10)&lt;&gt;"UNRESOLVED",ISERROR(MATCH(UPPER(TRIM(CLEAN(SUBSTITUTE(I278,CHAR(160)," ")))),Start!$H$6:$H$22,0))),"","Mapping or justified exclusion missing; ")&amp;IF(AND(LEN(UPPER(TRIM(CLEAN(SUBSTITUTE(J278,CHAR(160)," ")))))&gt;0,LEFT(UPPER(TRIM(J278)),10)&lt;&gt;"UNRESOLVED",ISERROR(MATCH(UPPER(TRIM(CLEAN(SUBSTITUTE(J278,CHAR(160)," ")))),Start!$H$6:$H$22,0))),"","Conclusion/evidence missing; ")&amp;IF(AND(LEN(UPPER(TRIM(CLEAN(SUBSTITUTE(K278,CHAR(160)," ")))))&gt;0,LEFT(UPPER(TRIM(K278)),10)&lt;&gt;"UNRESOLVED",ISERROR(MATCH(UPPER(TRIM(CLEAN(SUBSTITUTE(K278,CHAR(160)," ")))),Start!$H$6:$H$22,0))),"","Reviewer/date missing; ")&amp;"")=0,"Documentation recorded; review required",IF(AND(LEN(UPPER(TRIM(CLEAN(SUBSTITUTE(C278,CHAR(160)," ")))))&gt;0,LEFT(UPPER(TRIM(C278)),10)&lt;&gt;"UNRESOLVED",ISERROR(MATCH(UPPER(TRIM(CLEAN(SUBSTITUTE(C278,CHAR(160)," ")))),Start!$H$6:$H$22,0))),"","Exact clause/version missing; ")&amp;IF(AND(LEN(UPPER(TRIM(CLEAN(SUBSTITUTE(D278,CHAR(160)," ")))))&gt;0,LEFT(UPPER(TRIM(D278)),10)&lt;&gt;"UNRESOLVED",ISERROR(MATCH(UPPER(TRIM(CLEAN(SUBSTITUTE(D278,CHAR(160)," ")))),Start!$H$6:$H$22,0))),"","Entity/system/period missing; ")&amp;IF(AND(LEN(UPPER(TRIM(CLEAN(SUBSTITUTE(F278,CHAR(160)," ")))))&gt;0,LEFT(UPPER(TRIM(F278)),10)&lt;&gt;"UNRESOLVED",ISERROR(MATCH(UPPER(TRIM(CLEAN(SUBSTITUTE(F278,CHAR(160)," ")))),Start!$H$6:$H$22,0))),"","Decision evidence/basis missing; ")&amp;IF(AND(LEN(UPPER(TRIM(CLEAN(SUBSTITUTE(G278,CHAR(160)," ")))))&gt;0,LEFT(UPPER(TRIM(G278)),10)&lt;&gt;"UNRESOLVED",ISERROR(MATCH(UPPER(TRIM(CLEAN(SUBSTITUTE(G278,CHAR(160)," ")))),Start!$H$6:$H$22,0))),"","Date/transition basis missing; ")&amp;IF(AND(LEN(UPPER(TRIM(CLEAN(SUBSTITUTE(H278,CHAR(160)," ")))))&gt;0,LEFT(UPPER(TRIM(H278)),10)&lt;&gt;"UNRESOLVED",ISERROR(MATCH(UPPER(TRIM(CLEAN(SUBSTITUTE(H278,CHAR(160)," ")))),Start!$H$6:$H$22,0))),"","Method/evidence basis missing; ")&amp;IF(AND(LEN(UPPER(TRIM(CLEAN(SUBSTITUTE(I278,CHAR(160)," ")))))&gt;0,LEFT(UPPER(TRIM(I278)),10)&lt;&gt;"UNRESOLVED",ISERROR(MATCH(UPPER(TRIM(CLEAN(SUBSTITUTE(I278,CHAR(160)," ")))),Start!$H$6:$H$22,0))),"","Mapping or justified exclusion missing; ")&amp;IF(AND(LEN(UPPER(TRIM(CLEAN(SUBSTITUTE(J278,CHAR(160)," ")))))&gt;0,LEFT(UPPER(TRIM(J278)),10)&lt;&gt;"UNRESOLVED",ISERROR(MATCH(UPPER(TRIM(CLEAN(SUBSTITUTE(J278,CHAR(160)," ")))),Start!$H$6:$H$22,0))),"","Conclusion/evidence missing; ")&amp;IF(AND(LEN(UPPER(TRIM(CLEAN(SUBSTITUTE(K278,CHAR(160)," ")))))&gt;0,LEFT(UPPER(TRIM(K278)),10)&lt;&gt;"UNRESOLVED",ISERROR(MATCH(UPPER(TRIM(CLEAN(SUBSTITUTE(K278,CHAR(160)," ")))),Start!$H$6:$H$22,0))),"","Reviewer/date missing; ")&amp;"")),"Invalid status; use a listed value")</f>
        <v>Applicability unresolved; assign an owner and next action</v>
      </c>
    </row>
    <row r="279" ht="70" customHeight="1">
      <c r="A279" s="56" t="str">
        <v>DFS-500.3(l)</v>
      </c>
      <c r="B279" s="56" t="str">
        <v>DFS</v>
      </c>
      <c r="C279" s="61" t="str">
        <v>D01 | 500.3(l)</v>
      </c>
      <c r="D279" s="61"/>
      <c r="E279" s="61" t="str">
        <v>Unresolved</v>
      </c>
      <c r="F279" s="61"/>
      <c r="G279" s="61" t="str">
        <v>Verify entity exemption and operative version; Q08</v>
      </c>
      <c r="H279" s="61" t="inlineStr">
        <is>
          <t xml:space="preserve">Candidate duty; applicability unresolved. Obtain exact required method and evidence from the controlling text. Context and definition rows explain control requirements.</t>
        </is>
      </c>
      <c r="I279" s="61" t="str">
        <v>D02</v>
      </c>
      <c r="J279" s="61"/>
      <c r="K279" s="61"/>
      <c r="L279" s="61" t="str">
        <v>Confirm entity/system coverage, obtain the current controlling instrument and map every applicable part before conclusions.</v>
      </c>
      <c r="M279" s="63" t="str">
        <f>IF(OR(EXACT(E279,"Unresolved"),EXACT(E279,"Applicable"),EXACT(E279,"Excluded with basis"),EXACT(E279,"Context only")),IF(E279="Unresolved","Applicability unresolved; assign an owner and next action",IF(LEN(IF(AND(LEN(UPPER(TRIM(CLEAN(SUBSTITUTE(C279,CHAR(160)," ")))))&gt;0,LEFT(UPPER(TRIM(C279)),10)&lt;&gt;"UNRESOLVED",ISERROR(MATCH(UPPER(TRIM(CLEAN(SUBSTITUTE(C279,CHAR(160)," ")))),Start!$H$6:$H$22,0))),"","Exact clause/version missing; ")&amp;IF(AND(LEN(UPPER(TRIM(CLEAN(SUBSTITUTE(D279,CHAR(160)," ")))))&gt;0,LEFT(UPPER(TRIM(D279)),10)&lt;&gt;"UNRESOLVED",ISERROR(MATCH(UPPER(TRIM(CLEAN(SUBSTITUTE(D279,CHAR(160)," ")))),Start!$H$6:$H$22,0))),"","Entity/system/period missing; ")&amp;IF(AND(LEN(UPPER(TRIM(CLEAN(SUBSTITUTE(F279,CHAR(160)," ")))))&gt;0,LEFT(UPPER(TRIM(F279)),10)&lt;&gt;"UNRESOLVED",ISERROR(MATCH(UPPER(TRIM(CLEAN(SUBSTITUTE(F279,CHAR(160)," ")))),Start!$H$6:$H$22,0))),"","Decision evidence/basis missing; ")&amp;IF(AND(LEN(UPPER(TRIM(CLEAN(SUBSTITUTE(G279,CHAR(160)," ")))))&gt;0,LEFT(UPPER(TRIM(G279)),10)&lt;&gt;"UNRESOLVED",ISERROR(MATCH(UPPER(TRIM(CLEAN(SUBSTITUTE(G279,CHAR(160)," ")))),Start!$H$6:$H$22,0))),"","Date/transition basis missing; ")&amp;IF(AND(LEN(UPPER(TRIM(CLEAN(SUBSTITUTE(H279,CHAR(160)," ")))))&gt;0,LEFT(UPPER(TRIM(H279)),10)&lt;&gt;"UNRESOLVED",ISERROR(MATCH(UPPER(TRIM(CLEAN(SUBSTITUTE(H279,CHAR(160)," ")))),Start!$H$6:$H$22,0))),"","Method/evidence basis missing; ")&amp;IF(AND(LEN(UPPER(TRIM(CLEAN(SUBSTITUTE(I279,CHAR(160)," ")))))&gt;0,LEFT(UPPER(TRIM(I279)),10)&lt;&gt;"UNRESOLVED",ISERROR(MATCH(UPPER(TRIM(CLEAN(SUBSTITUTE(I279,CHAR(160)," ")))),Start!$H$6:$H$22,0))),"","Mapping or justified exclusion missing; ")&amp;IF(AND(LEN(UPPER(TRIM(CLEAN(SUBSTITUTE(J279,CHAR(160)," ")))))&gt;0,LEFT(UPPER(TRIM(J279)),10)&lt;&gt;"UNRESOLVED",ISERROR(MATCH(UPPER(TRIM(CLEAN(SUBSTITUTE(J279,CHAR(160)," ")))),Start!$H$6:$H$22,0))),"","Conclusion/evidence missing; ")&amp;IF(AND(LEN(UPPER(TRIM(CLEAN(SUBSTITUTE(K279,CHAR(160)," ")))))&gt;0,LEFT(UPPER(TRIM(K279)),10)&lt;&gt;"UNRESOLVED",ISERROR(MATCH(UPPER(TRIM(CLEAN(SUBSTITUTE(K279,CHAR(160)," ")))),Start!$H$6:$H$22,0))),"","Reviewer/date missing; ")&amp;"")=0,"Documentation recorded; review required",IF(AND(LEN(UPPER(TRIM(CLEAN(SUBSTITUTE(C279,CHAR(160)," ")))))&gt;0,LEFT(UPPER(TRIM(C279)),10)&lt;&gt;"UNRESOLVED",ISERROR(MATCH(UPPER(TRIM(CLEAN(SUBSTITUTE(C279,CHAR(160)," ")))),Start!$H$6:$H$22,0))),"","Exact clause/version missing; ")&amp;IF(AND(LEN(UPPER(TRIM(CLEAN(SUBSTITUTE(D279,CHAR(160)," ")))))&gt;0,LEFT(UPPER(TRIM(D279)),10)&lt;&gt;"UNRESOLVED",ISERROR(MATCH(UPPER(TRIM(CLEAN(SUBSTITUTE(D279,CHAR(160)," ")))),Start!$H$6:$H$22,0))),"","Entity/system/period missing; ")&amp;IF(AND(LEN(UPPER(TRIM(CLEAN(SUBSTITUTE(F279,CHAR(160)," ")))))&gt;0,LEFT(UPPER(TRIM(F279)),10)&lt;&gt;"UNRESOLVED",ISERROR(MATCH(UPPER(TRIM(CLEAN(SUBSTITUTE(F279,CHAR(160)," ")))),Start!$H$6:$H$22,0))),"","Decision evidence/basis missing; ")&amp;IF(AND(LEN(UPPER(TRIM(CLEAN(SUBSTITUTE(G279,CHAR(160)," ")))))&gt;0,LEFT(UPPER(TRIM(G279)),10)&lt;&gt;"UNRESOLVED",ISERROR(MATCH(UPPER(TRIM(CLEAN(SUBSTITUTE(G279,CHAR(160)," ")))),Start!$H$6:$H$22,0))),"","Date/transition basis missing; ")&amp;IF(AND(LEN(UPPER(TRIM(CLEAN(SUBSTITUTE(H279,CHAR(160)," ")))))&gt;0,LEFT(UPPER(TRIM(H279)),10)&lt;&gt;"UNRESOLVED",ISERROR(MATCH(UPPER(TRIM(CLEAN(SUBSTITUTE(H279,CHAR(160)," ")))),Start!$H$6:$H$22,0))),"","Method/evidence basis missing; ")&amp;IF(AND(LEN(UPPER(TRIM(CLEAN(SUBSTITUTE(I279,CHAR(160)," ")))))&gt;0,LEFT(UPPER(TRIM(I279)),10)&lt;&gt;"UNRESOLVED",ISERROR(MATCH(UPPER(TRIM(CLEAN(SUBSTITUTE(I279,CHAR(160)," ")))),Start!$H$6:$H$22,0))),"","Mapping or justified exclusion missing; ")&amp;IF(AND(LEN(UPPER(TRIM(CLEAN(SUBSTITUTE(J279,CHAR(160)," ")))))&gt;0,LEFT(UPPER(TRIM(J279)),10)&lt;&gt;"UNRESOLVED",ISERROR(MATCH(UPPER(TRIM(CLEAN(SUBSTITUTE(J279,CHAR(160)," ")))),Start!$H$6:$H$22,0))),"","Conclusion/evidence missing; ")&amp;IF(AND(LEN(UPPER(TRIM(CLEAN(SUBSTITUTE(K279,CHAR(160)," ")))))&gt;0,LEFT(UPPER(TRIM(K279)),10)&lt;&gt;"UNRESOLVED",ISERROR(MATCH(UPPER(TRIM(CLEAN(SUBSTITUTE(K279,CHAR(160)," ")))),Start!$H$6:$H$22,0))),"","Reviewer/date missing; ")&amp;"")),"Invalid status; use a listed value")</f>
        <v>Applicability unresolved; assign an owner and next action</v>
      </c>
    </row>
    <row r="280" ht="70" customHeight="1">
      <c r="A280" s="58" t="str">
        <v>DFS-500.3(n)</v>
      </c>
      <c r="B280" s="58" t="str">
        <v>DFS</v>
      </c>
      <c r="C280" s="61" t="str">
        <v>D01 | 500.3(n)</v>
      </c>
      <c r="D280" s="61"/>
      <c r="E280" s="61" t="str">
        <v>Unresolved</v>
      </c>
      <c r="F280" s="61"/>
      <c r="G280" s="61" t="str">
        <v>Verify entity exemption and operative version; Q08</v>
      </c>
      <c r="H280" s="61" t="inlineStr">
        <is>
          <t xml:space="preserve">Candidate duty; applicability unresolved. Obtain exact required method and evidence from the controlling text. Context and definition rows explain control requirements.</t>
        </is>
      </c>
      <c r="I280" s="61" t="str">
        <v>D02</v>
      </c>
      <c r="J280" s="61"/>
      <c r="K280" s="61"/>
      <c r="L280" s="61" t="str">
        <v>Confirm entity/system coverage, obtain the current controlling instrument and map every applicable part before conclusions.</v>
      </c>
      <c r="M280" s="63" t="str">
        <f>IF(OR(EXACT(E280,"Unresolved"),EXACT(E280,"Applicable"),EXACT(E280,"Excluded with basis"),EXACT(E280,"Context only")),IF(E280="Unresolved","Applicability unresolved; assign an owner and next action",IF(LEN(IF(AND(LEN(UPPER(TRIM(CLEAN(SUBSTITUTE(C280,CHAR(160)," ")))))&gt;0,LEFT(UPPER(TRIM(C280)),10)&lt;&gt;"UNRESOLVED",ISERROR(MATCH(UPPER(TRIM(CLEAN(SUBSTITUTE(C280,CHAR(160)," ")))),Start!$H$6:$H$22,0))),"","Exact clause/version missing; ")&amp;IF(AND(LEN(UPPER(TRIM(CLEAN(SUBSTITUTE(D280,CHAR(160)," ")))))&gt;0,LEFT(UPPER(TRIM(D280)),10)&lt;&gt;"UNRESOLVED",ISERROR(MATCH(UPPER(TRIM(CLEAN(SUBSTITUTE(D280,CHAR(160)," ")))),Start!$H$6:$H$22,0))),"","Entity/system/period missing; ")&amp;IF(AND(LEN(UPPER(TRIM(CLEAN(SUBSTITUTE(F280,CHAR(160)," ")))))&gt;0,LEFT(UPPER(TRIM(F280)),10)&lt;&gt;"UNRESOLVED",ISERROR(MATCH(UPPER(TRIM(CLEAN(SUBSTITUTE(F280,CHAR(160)," ")))),Start!$H$6:$H$22,0))),"","Decision evidence/basis missing; ")&amp;IF(AND(LEN(UPPER(TRIM(CLEAN(SUBSTITUTE(G280,CHAR(160)," ")))))&gt;0,LEFT(UPPER(TRIM(G280)),10)&lt;&gt;"UNRESOLVED",ISERROR(MATCH(UPPER(TRIM(CLEAN(SUBSTITUTE(G280,CHAR(160)," ")))),Start!$H$6:$H$22,0))),"","Date/transition basis missing; ")&amp;IF(AND(LEN(UPPER(TRIM(CLEAN(SUBSTITUTE(H280,CHAR(160)," ")))))&gt;0,LEFT(UPPER(TRIM(H280)),10)&lt;&gt;"UNRESOLVED",ISERROR(MATCH(UPPER(TRIM(CLEAN(SUBSTITUTE(H280,CHAR(160)," ")))),Start!$H$6:$H$22,0))),"","Method/evidence basis missing; ")&amp;IF(AND(LEN(UPPER(TRIM(CLEAN(SUBSTITUTE(I280,CHAR(160)," ")))))&gt;0,LEFT(UPPER(TRIM(I280)),10)&lt;&gt;"UNRESOLVED",ISERROR(MATCH(UPPER(TRIM(CLEAN(SUBSTITUTE(I280,CHAR(160)," ")))),Start!$H$6:$H$22,0))),"","Mapping or justified exclusion missing; ")&amp;IF(AND(LEN(UPPER(TRIM(CLEAN(SUBSTITUTE(J280,CHAR(160)," ")))))&gt;0,LEFT(UPPER(TRIM(J280)),10)&lt;&gt;"UNRESOLVED",ISERROR(MATCH(UPPER(TRIM(CLEAN(SUBSTITUTE(J280,CHAR(160)," ")))),Start!$H$6:$H$22,0))),"","Conclusion/evidence missing; ")&amp;IF(AND(LEN(UPPER(TRIM(CLEAN(SUBSTITUTE(K280,CHAR(160)," ")))))&gt;0,LEFT(UPPER(TRIM(K280)),10)&lt;&gt;"UNRESOLVED",ISERROR(MATCH(UPPER(TRIM(CLEAN(SUBSTITUTE(K280,CHAR(160)," ")))),Start!$H$6:$H$22,0))),"","Reviewer/date missing; ")&amp;"")=0,"Documentation recorded; review required",IF(AND(LEN(UPPER(TRIM(CLEAN(SUBSTITUTE(C280,CHAR(160)," ")))))&gt;0,LEFT(UPPER(TRIM(C280)),10)&lt;&gt;"UNRESOLVED",ISERROR(MATCH(UPPER(TRIM(CLEAN(SUBSTITUTE(C280,CHAR(160)," ")))),Start!$H$6:$H$22,0))),"","Exact clause/version missing; ")&amp;IF(AND(LEN(UPPER(TRIM(CLEAN(SUBSTITUTE(D280,CHAR(160)," ")))))&gt;0,LEFT(UPPER(TRIM(D280)),10)&lt;&gt;"UNRESOLVED",ISERROR(MATCH(UPPER(TRIM(CLEAN(SUBSTITUTE(D280,CHAR(160)," ")))),Start!$H$6:$H$22,0))),"","Entity/system/period missing; ")&amp;IF(AND(LEN(UPPER(TRIM(CLEAN(SUBSTITUTE(F280,CHAR(160)," ")))))&gt;0,LEFT(UPPER(TRIM(F280)),10)&lt;&gt;"UNRESOLVED",ISERROR(MATCH(UPPER(TRIM(CLEAN(SUBSTITUTE(F280,CHAR(160)," ")))),Start!$H$6:$H$22,0))),"","Decision evidence/basis missing; ")&amp;IF(AND(LEN(UPPER(TRIM(CLEAN(SUBSTITUTE(G280,CHAR(160)," ")))))&gt;0,LEFT(UPPER(TRIM(G280)),10)&lt;&gt;"UNRESOLVED",ISERROR(MATCH(UPPER(TRIM(CLEAN(SUBSTITUTE(G280,CHAR(160)," ")))),Start!$H$6:$H$22,0))),"","Date/transition basis missing; ")&amp;IF(AND(LEN(UPPER(TRIM(CLEAN(SUBSTITUTE(H280,CHAR(160)," ")))))&gt;0,LEFT(UPPER(TRIM(H280)),10)&lt;&gt;"UNRESOLVED",ISERROR(MATCH(UPPER(TRIM(CLEAN(SUBSTITUTE(H280,CHAR(160)," ")))),Start!$H$6:$H$22,0))),"","Method/evidence basis missing; ")&amp;IF(AND(LEN(UPPER(TRIM(CLEAN(SUBSTITUTE(I280,CHAR(160)," ")))))&gt;0,LEFT(UPPER(TRIM(I280)),10)&lt;&gt;"UNRESOLVED",ISERROR(MATCH(UPPER(TRIM(CLEAN(SUBSTITUTE(I280,CHAR(160)," ")))),Start!$H$6:$H$22,0))),"","Mapping or justified exclusion missing; ")&amp;IF(AND(LEN(UPPER(TRIM(CLEAN(SUBSTITUTE(J280,CHAR(160)," ")))))&gt;0,LEFT(UPPER(TRIM(J280)),10)&lt;&gt;"UNRESOLVED",ISERROR(MATCH(UPPER(TRIM(CLEAN(SUBSTITUTE(J280,CHAR(160)," ")))),Start!$H$6:$H$22,0))),"","Conclusion/evidence missing; ")&amp;IF(AND(LEN(UPPER(TRIM(CLEAN(SUBSTITUTE(K280,CHAR(160)," ")))))&gt;0,LEFT(UPPER(TRIM(K280)),10)&lt;&gt;"UNRESOLVED",ISERROR(MATCH(UPPER(TRIM(CLEAN(SUBSTITUTE(K280,CHAR(160)," ")))),Start!$H$6:$H$22,0))),"","Reviewer/date missing; ")&amp;"")),"Invalid status; use a listed value")</f>
        <v>Applicability unresolved; assign an owner and next action</v>
      </c>
    </row>
    <row r="281" ht="70" customHeight="1">
      <c r="A281" s="56" t="str">
        <v>DFS-500.3(o)</v>
      </c>
      <c r="B281" s="56" t="str">
        <v>DFS</v>
      </c>
      <c r="C281" s="61" t="str">
        <v>D01 | 500.3(o)</v>
      </c>
      <c r="D281" s="61"/>
      <c r="E281" s="61" t="str">
        <v>Unresolved</v>
      </c>
      <c r="F281" s="61"/>
      <c r="G281" s="61" t="str">
        <v>Verify entity exemption and operative version; Q08</v>
      </c>
      <c r="H281" s="61" t="inlineStr">
        <is>
          <t xml:space="preserve">Candidate duty; applicability unresolved. Obtain exact required method and evidence from the controlling text. Context and definition rows explain control requirements.</t>
        </is>
      </c>
      <c r="I281" s="61" t="str">
        <v>D02</v>
      </c>
      <c r="J281" s="61"/>
      <c r="K281" s="61"/>
      <c r="L281" s="61" t="str">
        <v>Confirm entity/system coverage, obtain the current controlling instrument and map every applicable part before conclusions.</v>
      </c>
      <c r="M281" s="63" t="str">
        <f>IF(OR(EXACT(E281,"Unresolved"),EXACT(E281,"Applicable"),EXACT(E281,"Excluded with basis"),EXACT(E281,"Context only")),IF(E281="Unresolved","Applicability unresolved; assign an owner and next action",IF(LEN(IF(AND(LEN(UPPER(TRIM(CLEAN(SUBSTITUTE(C281,CHAR(160)," ")))))&gt;0,LEFT(UPPER(TRIM(C281)),10)&lt;&gt;"UNRESOLVED",ISERROR(MATCH(UPPER(TRIM(CLEAN(SUBSTITUTE(C281,CHAR(160)," ")))),Start!$H$6:$H$22,0))),"","Exact clause/version missing; ")&amp;IF(AND(LEN(UPPER(TRIM(CLEAN(SUBSTITUTE(D281,CHAR(160)," ")))))&gt;0,LEFT(UPPER(TRIM(D281)),10)&lt;&gt;"UNRESOLVED",ISERROR(MATCH(UPPER(TRIM(CLEAN(SUBSTITUTE(D281,CHAR(160)," ")))),Start!$H$6:$H$22,0))),"","Entity/system/period missing; ")&amp;IF(AND(LEN(UPPER(TRIM(CLEAN(SUBSTITUTE(F281,CHAR(160)," ")))))&gt;0,LEFT(UPPER(TRIM(F281)),10)&lt;&gt;"UNRESOLVED",ISERROR(MATCH(UPPER(TRIM(CLEAN(SUBSTITUTE(F281,CHAR(160)," ")))),Start!$H$6:$H$22,0))),"","Decision evidence/basis missing; ")&amp;IF(AND(LEN(UPPER(TRIM(CLEAN(SUBSTITUTE(G281,CHAR(160)," ")))))&gt;0,LEFT(UPPER(TRIM(G281)),10)&lt;&gt;"UNRESOLVED",ISERROR(MATCH(UPPER(TRIM(CLEAN(SUBSTITUTE(G281,CHAR(160)," ")))),Start!$H$6:$H$22,0))),"","Date/transition basis missing; ")&amp;IF(AND(LEN(UPPER(TRIM(CLEAN(SUBSTITUTE(H281,CHAR(160)," ")))))&gt;0,LEFT(UPPER(TRIM(H281)),10)&lt;&gt;"UNRESOLVED",ISERROR(MATCH(UPPER(TRIM(CLEAN(SUBSTITUTE(H281,CHAR(160)," ")))),Start!$H$6:$H$22,0))),"","Method/evidence basis missing; ")&amp;IF(AND(LEN(UPPER(TRIM(CLEAN(SUBSTITUTE(I281,CHAR(160)," ")))))&gt;0,LEFT(UPPER(TRIM(I281)),10)&lt;&gt;"UNRESOLVED",ISERROR(MATCH(UPPER(TRIM(CLEAN(SUBSTITUTE(I281,CHAR(160)," ")))),Start!$H$6:$H$22,0))),"","Mapping or justified exclusion missing; ")&amp;IF(AND(LEN(UPPER(TRIM(CLEAN(SUBSTITUTE(J281,CHAR(160)," ")))))&gt;0,LEFT(UPPER(TRIM(J281)),10)&lt;&gt;"UNRESOLVED",ISERROR(MATCH(UPPER(TRIM(CLEAN(SUBSTITUTE(J281,CHAR(160)," ")))),Start!$H$6:$H$22,0))),"","Conclusion/evidence missing; ")&amp;IF(AND(LEN(UPPER(TRIM(CLEAN(SUBSTITUTE(K281,CHAR(160)," ")))))&gt;0,LEFT(UPPER(TRIM(K281)),10)&lt;&gt;"UNRESOLVED",ISERROR(MATCH(UPPER(TRIM(CLEAN(SUBSTITUTE(K281,CHAR(160)," ")))),Start!$H$6:$H$22,0))),"","Reviewer/date missing; ")&amp;"")=0,"Documentation recorded; review required",IF(AND(LEN(UPPER(TRIM(CLEAN(SUBSTITUTE(C281,CHAR(160)," ")))))&gt;0,LEFT(UPPER(TRIM(C281)),10)&lt;&gt;"UNRESOLVED",ISERROR(MATCH(UPPER(TRIM(CLEAN(SUBSTITUTE(C281,CHAR(160)," ")))),Start!$H$6:$H$22,0))),"","Exact clause/version missing; ")&amp;IF(AND(LEN(UPPER(TRIM(CLEAN(SUBSTITUTE(D281,CHAR(160)," ")))))&gt;0,LEFT(UPPER(TRIM(D281)),10)&lt;&gt;"UNRESOLVED",ISERROR(MATCH(UPPER(TRIM(CLEAN(SUBSTITUTE(D281,CHAR(160)," ")))),Start!$H$6:$H$22,0))),"","Entity/system/period missing; ")&amp;IF(AND(LEN(UPPER(TRIM(CLEAN(SUBSTITUTE(F281,CHAR(160)," ")))))&gt;0,LEFT(UPPER(TRIM(F281)),10)&lt;&gt;"UNRESOLVED",ISERROR(MATCH(UPPER(TRIM(CLEAN(SUBSTITUTE(F281,CHAR(160)," ")))),Start!$H$6:$H$22,0))),"","Decision evidence/basis missing; ")&amp;IF(AND(LEN(UPPER(TRIM(CLEAN(SUBSTITUTE(G281,CHAR(160)," ")))))&gt;0,LEFT(UPPER(TRIM(G281)),10)&lt;&gt;"UNRESOLVED",ISERROR(MATCH(UPPER(TRIM(CLEAN(SUBSTITUTE(G281,CHAR(160)," ")))),Start!$H$6:$H$22,0))),"","Date/transition basis missing; ")&amp;IF(AND(LEN(UPPER(TRIM(CLEAN(SUBSTITUTE(H281,CHAR(160)," ")))))&gt;0,LEFT(UPPER(TRIM(H281)),10)&lt;&gt;"UNRESOLVED",ISERROR(MATCH(UPPER(TRIM(CLEAN(SUBSTITUTE(H281,CHAR(160)," ")))),Start!$H$6:$H$22,0))),"","Method/evidence basis missing; ")&amp;IF(AND(LEN(UPPER(TRIM(CLEAN(SUBSTITUTE(I281,CHAR(160)," ")))))&gt;0,LEFT(UPPER(TRIM(I281)),10)&lt;&gt;"UNRESOLVED",ISERROR(MATCH(UPPER(TRIM(CLEAN(SUBSTITUTE(I281,CHAR(160)," ")))),Start!$H$6:$H$22,0))),"","Mapping or justified exclusion missing; ")&amp;IF(AND(LEN(UPPER(TRIM(CLEAN(SUBSTITUTE(J281,CHAR(160)," ")))))&gt;0,LEFT(UPPER(TRIM(J281)),10)&lt;&gt;"UNRESOLVED",ISERROR(MATCH(UPPER(TRIM(CLEAN(SUBSTITUTE(J281,CHAR(160)," ")))),Start!$H$6:$H$22,0))),"","Conclusion/evidence missing; ")&amp;IF(AND(LEN(UPPER(TRIM(CLEAN(SUBSTITUTE(K281,CHAR(160)," ")))))&gt;0,LEFT(UPPER(TRIM(K281)),10)&lt;&gt;"UNRESOLVED",ISERROR(MATCH(UPPER(TRIM(CLEAN(SUBSTITUTE(K281,CHAR(160)," ")))),Start!$H$6:$H$22,0))),"","Reviewer/date missing; ")&amp;"")),"Invalid status; use a listed value")</f>
        <v>Applicability unresolved; assign an owner and next action</v>
      </c>
    </row>
    <row r="282" ht="70" customHeight="1">
      <c r="A282" s="58" t="str">
        <v>DFS-500.4</v>
      </c>
      <c r="B282" s="58" t="str">
        <v>DFS</v>
      </c>
      <c r="C282" s="61" t="str">
        <v>D01 | 500.4</v>
      </c>
      <c r="D282" s="61"/>
      <c r="E282" s="61" t="str">
        <v>Unresolved</v>
      </c>
      <c r="F282" s="61"/>
      <c r="G282" s="61" t="str">
        <v>Verify entity exemption and operative version; Q08</v>
      </c>
      <c r="H282" s="61" t="inlineStr">
        <is>
          <t xml:space="preserve">Section heading/context. Obtain exact required method and evidence from the controlling text. Context and definition rows explain control requirements.</t>
        </is>
      </c>
      <c r="I282" s="61" t="str">
        <v>D02</v>
      </c>
      <c r="J282" s="61"/>
      <c r="K282" s="61"/>
      <c r="L282" s="61" t="str">
        <v>Confirm entity/system coverage, obtain the current controlling instrument and map every applicable part before conclusions.</v>
      </c>
      <c r="M282" s="63" t="str">
        <f>IF(OR(EXACT(E282,"Unresolved"),EXACT(E282,"Applicable"),EXACT(E282,"Excluded with basis"),EXACT(E282,"Context only")),IF(E282="Unresolved","Applicability unresolved; assign an owner and next action",IF(LEN(IF(AND(LEN(UPPER(TRIM(CLEAN(SUBSTITUTE(C282,CHAR(160)," ")))))&gt;0,LEFT(UPPER(TRIM(C282)),10)&lt;&gt;"UNRESOLVED",ISERROR(MATCH(UPPER(TRIM(CLEAN(SUBSTITUTE(C282,CHAR(160)," ")))),Start!$H$6:$H$22,0))),"","Exact clause/version missing; ")&amp;IF(AND(LEN(UPPER(TRIM(CLEAN(SUBSTITUTE(D282,CHAR(160)," ")))))&gt;0,LEFT(UPPER(TRIM(D282)),10)&lt;&gt;"UNRESOLVED",ISERROR(MATCH(UPPER(TRIM(CLEAN(SUBSTITUTE(D282,CHAR(160)," ")))),Start!$H$6:$H$22,0))),"","Entity/system/period missing; ")&amp;IF(AND(LEN(UPPER(TRIM(CLEAN(SUBSTITUTE(F282,CHAR(160)," ")))))&gt;0,LEFT(UPPER(TRIM(F282)),10)&lt;&gt;"UNRESOLVED",ISERROR(MATCH(UPPER(TRIM(CLEAN(SUBSTITUTE(F282,CHAR(160)," ")))),Start!$H$6:$H$22,0))),"","Decision evidence/basis missing; ")&amp;IF(AND(LEN(UPPER(TRIM(CLEAN(SUBSTITUTE(G282,CHAR(160)," ")))))&gt;0,LEFT(UPPER(TRIM(G282)),10)&lt;&gt;"UNRESOLVED",ISERROR(MATCH(UPPER(TRIM(CLEAN(SUBSTITUTE(G282,CHAR(160)," ")))),Start!$H$6:$H$22,0))),"","Date/transition basis missing; ")&amp;IF(AND(LEN(UPPER(TRIM(CLEAN(SUBSTITUTE(H282,CHAR(160)," ")))))&gt;0,LEFT(UPPER(TRIM(H282)),10)&lt;&gt;"UNRESOLVED",ISERROR(MATCH(UPPER(TRIM(CLEAN(SUBSTITUTE(H282,CHAR(160)," ")))),Start!$H$6:$H$22,0))),"","Method/evidence basis missing; ")&amp;IF(AND(LEN(UPPER(TRIM(CLEAN(SUBSTITUTE(I282,CHAR(160)," ")))))&gt;0,LEFT(UPPER(TRIM(I282)),10)&lt;&gt;"UNRESOLVED",ISERROR(MATCH(UPPER(TRIM(CLEAN(SUBSTITUTE(I282,CHAR(160)," ")))),Start!$H$6:$H$22,0))),"","Mapping or justified exclusion missing; ")&amp;IF(AND(LEN(UPPER(TRIM(CLEAN(SUBSTITUTE(J282,CHAR(160)," ")))))&gt;0,LEFT(UPPER(TRIM(J282)),10)&lt;&gt;"UNRESOLVED",ISERROR(MATCH(UPPER(TRIM(CLEAN(SUBSTITUTE(J282,CHAR(160)," ")))),Start!$H$6:$H$22,0))),"","Conclusion/evidence missing; ")&amp;IF(AND(LEN(UPPER(TRIM(CLEAN(SUBSTITUTE(K282,CHAR(160)," ")))))&gt;0,LEFT(UPPER(TRIM(K282)),10)&lt;&gt;"UNRESOLVED",ISERROR(MATCH(UPPER(TRIM(CLEAN(SUBSTITUTE(K282,CHAR(160)," ")))),Start!$H$6:$H$22,0))),"","Reviewer/date missing; ")&amp;"")=0,"Documentation recorded; review required",IF(AND(LEN(UPPER(TRIM(CLEAN(SUBSTITUTE(C282,CHAR(160)," ")))))&gt;0,LEFT(UPPER(TRIM(C282)),10)&lt;&gt;"UNRESOLVED",ISERROR(MATCH(UPPER(TRIM(CLEAN(SUBSTITUTE(C282,CHAR(160)," ")))),Start!$H$6:$H$22,0))),"","Exact clause/version missing; ")&amp;IF(AND(LEN(UPPER(TRIM(CLEAN(SUBSTITUTE(D282,CHAR(160)," ")))))&gt;0,LEFT(UPPER(TRIM(D282)),10)&lt;&gt;"UNRESOLVED",ISERROR(MATCH(UPPER(TRIM(CLEAN(SUBSTITUTE(D282,CHAR(160)," ")))),Start!$H$6:$H$22,0))),"","Entity/system/period missing; ")&amp;IF(AND(LEN(UPPER(TRIM(CLEAN(SUBSTITUTE(F282,CHAR(160)," ")))))&gt;0,LEFT(UPPER(TRIM(F282)),10)&lt;&gt;"UNRESOLVED",ISERROR(MATCH(UPPER(TRIM(CLEAN(SUBSTITUTE(F282,CHAR(160)," ")))),Start!$H$6:$H$22,0))),"","Decision evidence/basis missing; ")&amp;IF(AND(LEN(UPPER(TRIM(CLEAN(SUBSTITUTE(G282,CHAR(160)," ")))))&gt;0,LEFT(UPPER(TRIM(G282)),10)&lt;&gt;"UNRESOLVED",ISERROR(MATCH(UPPER(TRIM(CLEAN(SUBSTITUTE(G282,CHAR(160)," ")))),Start!$H$6:$H$22,0))),"","Date/transition basis missing; ")&amp;IF(AND(LEN(UPPER(TRIM(CLEAN(SUBSTITUTE(H282,CHAR(160)," ")))))&gt;0,LEFT(UPPER(TRIM(H282)),10)&lt;&gt;"UNRESOLVED",ISERROR(MATCH(UPPER(TRIM(CLEAN(SUBSTITUTE(H282,CHAR(160)," ")))),Start!$H$6:$H$22,0))),"","Method/evidence basis missing; ")&amp;IF(AND(LEN(UPPER(TRIM(CLEAN(SUBSTITUTE(I282,CHAR(160)," ")))))&gt;0,LEFT(UPPER(TRIM(I282)),10)&lt;&gt;"UNRESOLVED",ISERROR(MATCH(UPPER(TRIM(CLEAN(SUBSTITUTE(I282,CHAR(160)," ")))),Start!$H$6:$H$22,0))),"","Mapping or justified exclusion missing; ")&amp;IF(AND(LEN(UPPER(TRIM(CLEAN(SUBSTITUTE(J282,CHAR(160)," ")))))&gt;0,LEFT(UPPER(TRIM(J282)),10)&lt;&gt;"UNRESOLVED",ISERROR(MATCH(UPPER(TRIM(CLEAN(SUBSTITUTE(J282,CHAR(160)," ")))),Start!$H$6:$H$22,0))),"","Conclusion/evidence missing; ")&amp;IF(AND(LEN(UPPER(TRIM(CLEAN(SUBSTITUTE(K282,CHAR(160)," ")))))&gt;0,LEFT(UPPER(TRIM(K282)),10)&lt;&gt;"UNRESOLVED",ISERROR(MATCH(UPPER(TRIM(CLEAN(SUBSTITUTE(K282,CHAR(160)," ")))),Start!$H$6:$H$22,0))),"","Reviewer/date missing; ")&amp;"")),"Invalid status; use a listed value")</f>
        <v>Applicability unresolved; assign an owner and next action</v>
      </c>
    </row>
    <row r="283" ht="70" customHeight="1">
      <c r="A283" s="56" t="str">
        <v>DFS-500.4(a)</v>
      </c>
      <c r="B283" s="56" t="str">
        <v>DFS</v>
      </c>
      <c r="C283" s="61" t="str">
        <v>D01 | 500.4(a)</v>
      </c>
      <c r="D283" s="61"/>
      <c r="E283" s="61" t="str">
        <v>Unresolved</v>
      </c>
      <c r="F283" s="61"/>
      <c r="G283" s="61" t="str">
        <v>Verify entity exemption and operative version; Q08</v>
      </c>
      <c r="H283" s="61" t="inlineStr">
        <is>
          <t xml:space="preserve">Candidate duty; applicability unresolved. Obtain exact required method and evidence from the controlling text. Context and definition rows explain control requirements.</t>
        </is>
      </c>
      <c r="I283" s="61" t="str">
        <v>D02</v>
      </c>
      <c r="J283" s="61"/>
      <c r="K283" s="61"/>
      <c r="L283" s="61" t="str">
        <v>Confirm entity/system coverage, obtain the current controlling instrument and map every applicable part before conclusions.</v>
      </c>
      <c r="M283" s="63" t="str">
        <f>IF(OR(EXACT(E283,"Unresolved"),EXACT(E283,"Applicable"),EXACT(E283,"Excluded with basis"),EXACT(E283,"Context only")),IF(E283="Unresolved","Applicability unresolved; assign an owner and next action",IF(LEN(IF(AND(LEN(UPPER(TRIM(CLEAN(SUBSTITUTE(C283,CHAR(160)," ")))))&gt;0,LEFT(UPPER(TRIM(C283)),10)&lt;&gt;"UNRESOLVED",ISERROR(MATCH(UPPER(TRIM(CLEAN(SUBSTITUTE(C283,CHAR(160)," ")))),Start!$H$6:$H$22,0))),"","Exact clause/version missing; ")&amp;IF(AND(LEN(UPPER(TRIM(CLEAN(SUBSTITUTE(D283,CHAR(160)," ")))))&gt;0,LEFT(UPPER(TRIM(D283)),10)&lt;&gt;"UNRESOLVED",ISERROR(MATCH(UPPER(TRIM(CLEAN(SUBSTITUTE(D283,CHAR(160)," ")))),Start!$H$6:$H$22,0))),"","Entity/system/period missing; ")&amp;IF(AND(LEN(UPPER(TRIM(CLEAN(SUBSTITUTE(F283,CHAR(160)," ")))))&gt;0,LEFT(UPPER(TRIM(F283)),10)&lt;&gt;"UNRESOLVED",ISERROR(MATCH(UPPER(TRIM(CLEAN(SUBSTITUTE(F283,CHAR(160)," ")))),Start!$H$6:$H$22,0))),"","Decision evidence/basis missing; ")&amp;IF(AND(LEN(UPPER(TRIM(CLEAN(SUBSTITUTE(G283,CHAR(160)," ")))))&gt;0,LEFT(UPPER(TRIM(G283)),10)&lt;&gt;"UNRESOLVED",ISERROR(MATCH(UPPER(TRIM(CLEAN(SUBSTITUTE(G283,CHAR(160)," ")))),Start!$H$6:$H$22,0))),"","Date/transition basis missing; ")&amp;IF(AND(LEN(UPPER(TRIM(CLEAN(SUBSTITUTE(H283,CHAR(160)," ")))))&gt;0,LEFT(UPPER(TRIM(H283)),10)&lt;&gt;"UNRESOLVED",ISERROR(MATCH(UPPER(TRIM(CLEAN(SUBSTITUTE(H283,CHAR(160)," ")))),Start!$H$6:$H$22,0))),"","Method/evidence basis missing; ")&amp;IF(AND(LEN(UPPER(TRIM(CLEAN(SUBSTITUTE(I283,CHAR(160)," ")))))&gt;0,LEFT(UPPER(TRIM(I283)),10)&lt;&gt;"UNRESOLVED",ISERROR(MATCH(UPPER(TRIM(CLEAN(SUBSTITUTE(I283,CHAR(160)," ")))),Start!$H$6:$H$22,0))),"","Mapping or justified exclusion missing; ")&amp;IF(AND(LEN(UPPER(TRIM(CLEAN(SUBSTITUTE(J283,CHAR(160)," ")))))&gt;0,LEFT(UPPER(TRIM(J283)),10)&lt;&gt;"UNRESOLVED",ISERROR(MATCH(UPPER(TRIM(CLEAN(SUBSTITUTE(J283,CHAR(160)," ")))),Start!$H$6:$H$22,0))),"","Conclusion/evidence missing; ")&amp;IF(AND(LEN(UPPER(TRIM(CLEAN(SUBSTITUTE(K283,CHAR(160)," ")))))&gt;0,LEFT(UPPER(TRIM(K283)),10)&lt;&gt;"UNRESOLVED",ISERROR(MATCH(UPPER(TRIM(CLEAN(SUBSTITUTE(K283,CHAR(160)," ")))),Start!$H$6:$H$22,0))),"","Reviewer/date missing; ")&amp;"")=0,"Documentation recorded; review required",IF(AND(LEN(UPPER(TRIM(CLEAN(SUBSTITUTE(C283,CHAR(160)," ")))))&gt;0,LEFT(UPPER(TRIM(C283)),10)&lt;&gt;"UNRESOLVED",ISERROR(MATCH(UPPER(TRIM(CLEAN(SUBSTITUTE(C283,CHAR(160)," ")))),Start!$H$6:$H$22,0))),"","Exact clause/version missing; ")&amp;IF(AND(LEN(UPPER(TRIM(CLEAN(SUBSTITUTE(D283,CHAR(160)," ")))))&gt;0,LEFT(UPPER(TRIM(D283)),10)&lt;&gt;"UNRESOLVED",ISERROR(MATCH(UPPER(TRIM(CLEAN(SUBSTITUTE(D283,CHAR(160)," ")))),Start!$H$6:$H$22,0))),"","Entity/system/period missing; ")&amp;IF(AND(LEN(UPPER(TRIM(CLEAN(SUBSTITUTE(F283,CHAR(160)," ")))))&gt;0,LEFT(UPPER(TRIM(F283)),10)&lt;&gt;"UNRESOLVED",ISERROR(MATCH(UPPER(TRIM(CLEAN(SUBSTITUTE(F283,CHAR(160)," ")))),Start!$H$6:$H$22,0))),"","Decision evidence/basis missing; ")&amp;IF(AND(LEN(UPPER(TRIM(CLEAN(SUBSTITUTE(G283,CHAR(160)," ")))))&gt;0,LEFT(UPPER(TRIM(G283)),10)&lt;&gt;"UNRESOLVED",ISERROR(MATCH(UPPER(TRIM(CLEAN(SUBSTITUTE(G283,CHAR(160)," ")))),Start!$H$6:$H$22,0))),"","Date/transition basis missing; ")&amp;IF(AND(LEN(UPPER(TRIM(CLEAN(SUBSTITUTE(H283,CHAR(160)," ")))))&gt;0,LEFT(UPPER(TRIM(H283)),10)&lt;&gt;"UNRESOLVED",ISERROR(MATCH(UPPER(TRIM(CLEAN(SUBSTITUTE(H283,CHAR(160)," ")))),Start!$H$6:$H$22,0))),"","Method/evidence basis missing; ")&amp;IF(AND(LEN(UPPER(TRIM(CLEAN(SUBSTITUTE(I283,CHAR(160)," ")))))&gt;0,LEFT(UPPER(TRIM(I283)),10)&lt;&gt;"UNRESOLVED",ISERROR(MATCH(UPPER(TRIM(CLEAN(SUBSTITUTE(I283,CHAR(160)," ")))),Start!$H$6:$H$22,0))),"","Mapping or justified exclusion missing; ")&amp;IF(AND(LEN(UPPER(TRIM(CLEAN(SUBSTITUTE(J283,CHAR(160)," ")))))&gt;0,LEFT(UPPER(TRIM(J283)),10)&lt;&gt;"UNRESOLVED",ISERROR(MATCH(UPPER(TRIM(CLEAN(SUBSTITUTE(J283,CHAR(160)," ")))),Start!$H$6:$H$22,0))),"","Conclusion/evidence missing; ")&amp;IF(AND(LEN(UPPER(TRIM(CLEAN(SUBSTITUTE(K283,CHAR(160)," ")))))&gt;0,LEFT(UPPER(TRIM(K283)),10)&lt;&gt;"UNRESOLVED",ISERROR(MATCH(UPPER(TRIM(CLEAN(SUBSTITUTE(K283,CHAR(160)," ")))),Start!$H$6:$H$22,0))),"","Reviewer/date missing; ")&amp;"")),"Invalid status; use a listed value")</f>
        <v>Applicability unresolved; assign an owner and next action</v>
      </c>
    </row>
    <row r="284" ht="70" customHeight="1">
      <c r="A284" s="58" t="str">
        <v>DFS-500.4(a)(1)</v>
      </c>
      <c r="B284" s="58" t="str">
        <v>DFS</v>
      </c>
      <c r="C284" s="61" t="str">
        <v>D01 | 500.4(a)(1)</v>
      </c>
      <c r="D284" s="61"/>
      <c r="E284" s="61" t="str">
        <v>Unresolved</v>
      </c>
      <c r="F284" s="61"/>
      <c r="G284" s="61" t="str">
        <v>Verify entity exemption and operative version; Q08</v>
      </c>
      <c r="H284" s="61" t="inlineStr">
        <is>
          <t xml:space="preserve">Candidate duty; applicability unresolved. Obtain exact required method and evidence from the controlling text. Context and definition rows explain control requirements.</t>
        </is>
      </c>
      <c r="I284" s="61" t="str">
        <v>D02</v>
      </c>
      <c r="J284" s="61"/>
      <c r="K284" s="61"/>
      <c r="L284" s="61" t="str">
        <v>Confirm entity/system coverage, obtain the current controlling instrument and map every applicable part before conclusions.</v>
      </c>
      <c r="M284" s="63" t="str">
        <f>IF(OR(EXACT(E284,"Unresolved"),EXACT(E284,"Applicable"),EXACT(E284,"Excluded with basis"),EXACT(E284,"Context only")),IF(E284="Unresolved","Applicability unresolved; assign an owner and next action",IF(LEN(IF(AND(LEN(UPPER(TRIM(CLEAN(SUBSTITUTE(C284,CHAR(160)," ")))))&gt;0,LEFT(UPPER(TRIM(C284)),10)&lt;&gt;"UNRESOLVED",ISERROR(MATCH(UPPER(TRIM(CLEAN(SUBSTITUTE(C284,CHAR(160)," ")))),Start!$H$6:$H$22,0))),"","Exact clause/version missing; ")&amp;IF(AND(LEN(UPPER(TRIM(CLEAN(SUBSTITUTE(D284,CHAR(160)," ")))))&gt;0,LEFT(UPPER(TRIM(D284)),10)&lt;&gt;"UNRESOLVED",ISERROR(MATCH(UPPER(TRIM(CLEAN(SUBSTITUTE(D284,CHAR(160)," ")))),Start!$H$6:$H$22,0))),"","Entity/system/period missing; ")&amp;IF(AND(LEN(UPPER(TRIM(CLEAN(SUBSTITUTE(F284,CHAR(160)," ")))))&gt;0,LEFT(UPPER(TRIM(F284)),10)&lt;&gt;"UNRESOLVED",ISERROR(MATCH(UPPER(TRIM(CLEAN(SUBSTITUTE(F284,CHAR(160)," ")))),Start!$H$6:$H$22,0))),"","Decision evidence/basis missing; ")&amp;IF(AND(LEN(UPPER(TRIM(CLEAN(SUBSTITUTE(G284,CHAR(160)," ")))))&gt;0,LEFT(UPPER(TRIM(G284)),10)&lt;&gt;"UNRESOLVED",ISERROR(MATCH(UPPER(TRIM(CLEAN(SUBSTITUTE(G284,CHAR(160)," ")))),Start!$H$6:$H$22,0))),"","Date/transition basis missing; ")&amp;IF(AND(LEN(UPPER(TRIM(CLEAN(SUBSTITUTE(H284,CHAR(160)," ")))))&gt;0,LEFT(UPPER(TRIM(H284)),10)&lt;&gt;"UNRESOLVED",ISERROR(MATCH(UPPER(TRIM(CLEAN(SUBSTITUTE(H284,CHAR(160)," ")))),Start!$H$6:$H$22,0))),"","Method/evidence basis missing; ")&amp;IF(AND(LEN(UPPER(TRIM(CLEAN(SUBSTITUTE(I284,CHAR(160)," ")))))&gt;0,LEFT(UPPER(TRIM(I284)),10)&lt;&gt;"UNRESOLVED",ISERROR(MATCH(UPPER(TRIM(CLEAN(SUBSTITUTE(I284,CHAR(160)," ")))),Start!$H$6:$H$22,0))),"","Mapping or justified exclusion missing; ")&amp;IF(AND(LEN(UPPER(TRIM(CLEAN(SUBSTITUTE(J284,CHAR(160)," ")))))&gt;0,LEFT(UPPER(TRIM(J284)),10)&lt;&gt;"UNRESOLVED",ISERROR(MATCH(UPPER(TRIM(CLEAN(SUBSTITUTE(J284,CHAR(160)," ")))),Start!$H$6:$H$22,0))),"","Conclusion/evidence missing; ")&amp;IF(AND(LEN(UPPER(TRIM(CLEAN(SUBSTITUTE(K284,CHAR(160)," ")))))&gt;0,LEFT(UPPER(TRIM(K284)),10)&lt;&gt;"UNRESOLVED",ISERROR(MATCH(UPPER(TRIM(CLEAN(SUBSTITUTE(K284,CHAR(160)," ")))),Start!$H$6:$H$22,0))),"","Reviewer/date missing; ")&amp;"")=0,"Documentation recorded; review required",IF(AND(LEN(UPPER(TRIM(CLEAN(SUBSTITUTE(C284,CHAR(160)," ")))))&gt;0,LEFT(UPPER(TRIM(C284)),10)&lt;&gt;"UNRESOLVED",ISERROR(MATCH(UPPER(TRIM(CLEAN(SUBSTITUTE(C284,CHAR(160)," ")))),Start!$H$6:$H$22,0))),"","Exact clause/version missing; ")&amp;IF(AND(LEN(UPPER(TRIM(CLEAN(SUBSTITUTE(D284,CHAR(160)," ")))))&gt;0,LEFT(UPPER(TRIM(D284)),10)&lt;&gt;"UNRESOLVED",ISERROR(MATCH(UPPER(TRIM(CLEAN(SUBSTITUTE(D284,CHAR(160)," ")))),Start!$H$6:$H$22,0))),"","Entity/system/period missing; ")&amp;IF(AND(LEN(UPPER(TRIM(CLEAN(SUBSTITUTE(F284,CHAR(160)," ")))))&gt;0,LEFT(UPPER(TRIM(F284)),10)&lt;&gt;"UNRESOLVED",ISERROR(MATCH(UPPER(TRIM(CLEAN(SUBSTITUTE(F284,CHAR(160)," ")))),Start!$H$6:$H$22,0))),"","Decision evidence/basis missing; ")&amp;IF(AND(LEN(UPPER(TRIM(CLEAN(SUBSTITUTE(G284,CHAR(160)," ")))))&gt;0,LEFT(UPPER(TRIM(G284)),10)&lt;&gt;"UNRESOLVED",ISERROR(MATCH(UPPER(TRIM(CLEAN(SUBSTITUTE(G284,CHAR(160)," ")))),Start!$H$6:$H$22,0))),"","Date/transition basis missing; ")&amp;IF(AND(LEN(UPPER(TRIM(CLEAN(SUBSTITUTE(H284,CHAR(160)," ")))))&gt;0,LEFT(UPPER(TRIM(H284)),10)&lt;&gt;"UNRESOLVED",ISERROR(MATCH(UPPER(TRIM(CLEAN(SUBSTITUTE(H284,CHAR(160)," ")))),Start!$H$6:$H$22,0))),"","Method/evidence basis missing; ")&amp;IF(AND(LEN(UPPER(TRIM(CLEAN(SUBSTITUTE(I284,CHAR(160)," ")))))&gt;0,LEFT(UPPER(TRIM(I284)),10)&lt;&gt;"UNRESOLVED",ISERROR(MATCH(UPPER(TRIM(CLEAN(SUBSTITUTE(I284,CHAR(160)," ")))),Start!$H$6:$H$22,0))),"","Mapping or justified exclusion missing; ")&amp;IF(AND(LEN(UPPER(TRIM(CLEAN(SUBSTITUTE(J284,CHAR(160)," ")))))&gt;0,LEFT(UPPER(TRIM(J284)),10)&lt;&gt;"UNRESOLVED",ISERROR(MATCH(UPPER(TRIM(CLEAN(SUBSTITUTE(J284,CHAR(160)," ")))),Start!$H$6:$H$22,0))),"","Conclusion/evidence missing; ")&amp;IF(AND(LEN(UPPER(TRIM(CLEAN(SUBSTITUTE(K284,CHAR(160)," ")))))&gt;0,LEFT(UPPER(TRIM(K284)),10)&lt;&gt;"UNRESOLVED",ISERROR(MATCH(UPPER(TRIM(CLEAN(SUBSTITUTE(K284,CHAR(160)," ")))),Start!$H$6:$H$22,0))),"","Reviewer/date missing; ")&amp;"")),"Invalid status; use a listed value")</f>
        <v>Applicability unresolved; assign an owner and next action</v>
      </c>
    </row>
    <row r="285" ht="70" customHeight="1">
      <c r="A285" s="56" t="str">
        <v>DFS-500.4(a)(2)</v>
      </c>
      <c r="B285" s="56" t="str">
        <v>DFS</v>
      </c>
      <c r="C285" s="61" t="str">
        <v>D01 | 500.4(a)(2)</v>
      </c>
      <c r="D285" s="61"/>
      <c r="E285" s="61" t="str">
        <v>Unresolved</v>
      </c>
      <c r="F285" s="61"/>
      <c r="G285" s="61" t="str">
        <v>Verify entity exemption and operative version; Q08</v>
      </c>
      <c r="H285" s="61" t="inlineStr">
        <is>
          <t xml:space="preserve">Candidate duty; applicability unresolved. Obtain exact required method and evidence from the controlling text. Context and definition rows explain control requirements.</t>
        </is>
      </c>
      <c r="I285" s="61" t="str">
        <v>D02</v>
      </c>
      <c r="J285" s="61"/>
      <c r="K285" s="61"/>
      <c r="L285" s="61" t="str">
        <v>Confirm entity/system coverage, obtain the current controlling instrument and map every applicable part before conclusions.</v>
      </c>
      <c r="M285" s="63" t="str">
        <f>IF(OR(EXACT(E285,"Unresolved"),EXACT(E285,"Applicable"),EXACT(E285,"Excluded with basis"),EXACT(E285,"Context only")),IF(E285="Unresolved","Applicability unresolved; assign an owner and next action",IF(LEN(IF(AND(LEN(UPPER(TRIM(CLEAN(SUBSTITUTE(C285,CHAR(160)," ")))))&gt;0,LEFT(UPPER(TRIM(C285)),10)&lt;&gt;"UNRESOLVED",ISERROR(MATCH(UPPER(TRIM(CLEAN(SUBSTITUTE(C285,CHAR(160)," ")))),Start!$H$6:$H$22,0))),"","Exact clause/version missing; ")&amp;IF(AND(LEN(UPPER(TRIM(CLEAN(SUBSTITUTE(D285,CHAR(160)," ")))))&gt;0,LEFT(UPPER(TRIM(D285)),10)&lt;&gt;"UNRESOLVED",ISERROR(MATCH(UPPER(TRIM(CLEAN(SUBSTITUTE(D285,CHAR(160)," ")))),Start!$H$6:$H$22,0))),"","Entity/system/period missing; ")&amp;IF(AND(LEN(UPPER(TRIM(CLEAN(SUBSTITUTE(F285,CHAR(160)," ")))))&gt;0,LEFT(UPPER(TRIM(F285)),10)&lt;&gt;"UNRESOLVED",ISERROR(MATCH(UPPER(TRIM(CLEAN(SUBSTITUTE(F285,CHAR(160)," ")))),Start!$H$6:$H$22,0))),"","Decision evidence/basis missing; ")&amp;IF(AND(LEN(UPPER(TRIM(CLEAN(SUBSTITUTE(G285,CHAR(160)," ")))))&gt;0,LEFT(UPPER(TRIM(G285)),10)&lt;&gt;"UNRESOLVED",ISERROR(MATCH(UPPER(TRIM(CLEAN(SUBSTITUTE(G285,CHAR(160)," ")))),Start!$H$6:$H$22,0))),"","Date/transition basis missing; ")&amp;IF(AND(LEN(UPPER(TRIM(CLEAN(SUBSTITUTE(H285,CHAR(160)," ")))))&gt;0,LEFT(UPPER(TRIM(H285)),10)&lt;&gt;"UNRESOLVED",ISERROR(MATCH(UPPER(TRIM(CLEAN(SUBSTITUTE(H285,CHAR(160)," ")))),Start!$H$6:$H$22,0))),"","Method/evidence basis missing; ")&amp;IF(AND(LEN(UPPER(TRIM(CLEAN(SUBSTITUTE(I285,CHAR(160)," ")))))&gt;0,LEFT(UPPER(TRIM(I285)),10)&lt;&gt;"UNRESOLVED",ISERROR(MATCH(UPPER(TRIM(CLEAN(SUBSTITUTE(I285,CHAR(160)," ")))),Start!$H$6:$H$22,0))),"","Mapping or justified exclusion missing; ")&amp;IF(AND(LEN(UPPER(TRIM(CLEAN(SUBSTITUTE(J285,CHAR(160)," ")))))&gt;0,LEFT(UPPER(TRIM(J285)),10)&lt;&gt;"UNRESOLVED",ISERROR(MATCH(UPPER(TRIM(CLEAN(SUBSTITUTE(J285,CHAR(160)," ")))),Start!$H$6:$H$22,0))),"","Conclusion/evidence missing; ")&amp;IF(AND(LEN(UPPER(TRIM(CLEAN(SUBSTITUTE(K285,CHAR(160)," ")))))&gt;0,LEFT(UPPER(TRIM(K285)),10)&lt;&gt;"UNRESOLVED",ISERROR(MATCH(UPPER(TRIM(CLEAN(SUBSTITUTE(K285,CHAR(160)," ")))),Start!$H$6:$H$22,0))),"","Reviewer/date missing; ")&amp;"")=0,"Documentation recorded; review required",IF(AND(LEN(UPPER(TRIM(CLEAN(SUBSTITUTE(C285,CHAR(160)," ")))))&gt;0,LEFT(UPPER(TRIM(C285)),10)&lt;&gt;"UNRESOLVED",ISERROR(MATCH(UPPER(TRIM(CLEAN(SUBSTITUTE(C285,CHAR(160)," ")))),Start!$H$6:$H$22,0))),"","Exact clause/version missing; ")&amp;IF(AND(LEN(UPPER(TRIM(CLEAN(SUBSTITUTE(D285,CHAR(160)," ")))))&gt;0,LEFT(UPPER(TRIM(D285)),10)&lt;&gt;"UNRESOLVED",ISERROR(MATCH(UPPER(TRIM(CLEAN(SUBSTITUTE(D285,CHAR(160)," ")))),Start!$H$6:$H$22,0))),"","Entity/system/period missing; ")&amp;IF(AND(LEN(UPPER(TRIM(CLEAN(SUBSTITUTE(F285,CHAR(160)," ")))))&gt;0,LEFT(UPPER(TRIM(F285)),10)&lt;&gt;"UNRESOLVED",ISERROR(MATCH(UPPER(TRIM(CLEAN(SUBSTITUTE(F285,CHAR(160)," ")))),Start!$H$6:$H$22,0))),"","Decision evidence/basis missing; ")&amp;IF(AND(LEN(UPPER(TRIM(CLEAN(SUBSTITUTE(G285,CHAR(160)," ")))))&gt;0,LEFT(UPPER(TRIM(G285)),10)&lt;&gt;"UNRESOLVED",ISERROR(MATCH(UPPER(TRIM(CLEAN(SUBSTITUTE(G285,CHAR(160)," ")))),Start!$H$6:$H$22,0))),"","Date/transition basis missing; ")&amp;IF(AND(LEN(UPPER(TRIM(CLEAN(SUBSTITUTE(H285,CHAR(160)," ")))))&gt;0,LEFT(UPPER(TRIM(H285)),10)&lt;&gt;"UNRESOLVED",ISERROR(MATCH(UPPER(TRIM(CLEAN(SUBSTITUTE(H285,CHAR(160)," ")))),Start!$H$6:$H$22,0))),"","Method/evidence basis missing; ")&amp;IF(AND(LEN(UPPER(TRIM(CLEAN(SUBSTITUTE(I285,CHAR(160)," ")))))&gt;0,LEFT(UPPER(TRIM(I285)),10)&lt;&gt;"UNRESOLVED",ISERROR(MATCH(UPPER(TRIM(CLEAN(SUBSTITUTE(I285,CHAR(160)," ")))),Start!$H$6:$H$22,0))),"","Mapping or justified exclusion missing; ")&amp;IF(AND(LEN(UPPER(TRIM(CLEAN(SUBSTITUTE(J285,CHAR(160)," ")))))&gt;0,LEFT(UPPER(TRIM(J285)),10)&lt;&gt;"UNRESOLVED",ISERROR(MATCH(UPPER(TRIM(CLEAN(SUBSTITUTE(J285,CHAR(160)," ")))),Start!$H$6:$H$22,0))),"","Conclusion/evidence missing; ")&amp;IF(AND(LEN(UPPER(TRIM(CLEAN(SUBSTITUTE(K285,CHAR(160)," ")))))&gt;0,LEFT(UPPER(TRIM(K285)),10)&lt;&gt;"UNRESOLVED",ISERROR(MATCH(UPPER(TRIM(CLEAN(SUBSTITUTE(K285,CHAR(160)," ")))),Start!$H$6:$H$22,0))),"","Reviewer/date missing; ")&amp;"")),"Invalid status; use a listed value")</f>
        <v>Applicability unresolved; assign an owner and next action</v>
      </c>
    </row>
    <row r="286" ht="70" customHeight="1">
      <c r="A286" s="58" t="str">
        <v>DFS-500.4(a)(3)</v>
      </c>
      <c r="B286" s="58" t="str">
        <v>DFS</v>
      </c>
      <c r="C286" s="61" t="str">
        <v>D01 | 500.4(a)(3)</v>
      </c>
      <c r="D286" s="61"/>
      <c r="E286" s="61" t="str">
        <v>Unresolved</v>
      </c>
      <c r="F286" s="61"/>
      <c r="G286" s="61" t="str">
        <v>Verify entity exemption and operative version; Q08</v>
      </c>
      <c r="H286" s="61" t="inlineStr">
        <is>
          <t xml:space="preserve">Candidate duty; applicability unresolved. Obtain exact required method and evidence from the controlling text. Context and definition rows explain control requirements.</t>
        </is>
      </c>
      <c r="I286" s="61" t="str">
        <v>D02</v>
      </c>
      <c r="J286" s="61"/>
      <c r="K286" s="61"/>
      <c r="L286" s="61" t="str">
        <v>Confirm entity/system coverage, obtain the current controlling instrument and map every applicable part before conclusions.</v>
      </c>
      <c r="M286" s="63" t="str">
        <f>IF(OR(EXACT(E286,"Unresolved"),EXACT(E286,"Applicable"),EXACT(E286,"Excluded with basis"),EXACT(E286,"Context only")),IF(E286="Unresolved","Applicability unresolved; assign an owner and next action",IF(LEN(IF(AND(LEN(UPPER(TRIM(CLEAN(SUBSTITUTE(C286,CHAR(160)," ")))))&gt;0,LEFT(UPPER(TRIM(C286)),10)&lt;&gt;"UNRESOLVED",ISERROR(MATCH(UPPER(TRIM(CLEAN(SUBSTITUTE(C286,CHAR(160)," ")))),Start!$H$6:$H$22,0))),"","Exact clause/version missing; ")&amp;IF(AND(LEN(UPPER(TRIM(CLEAN(SUBSTITUTE(D286,CHAR(160)," ")))))&gt;0,LEFT(UPPER(TRIM(D286)),10)&lt;&gt;"UNRESOLVED",ISERROR(MATCH(UPPER(TRIM(CLEAN(SUBSTITUTE(D286,CHAR(160)," ")))),Start!$H$6:$H$22,0))),"","Entity/system/period missing; ")&amp;IF(AND(LEN(UPPER(TRIM(CLEAN(SUBSTITUTE(F286,CHAR(160)," ")))))&gt;0,LEFT(UPPER(TRIM(F286)),10)&lt;&gt;"UNRESOLVED",ISERROR(MATCH(UPPER(TRIM(CLEAN(SUBSTITUTE(F286,CHAR(160)," ")))),Start!$H$6:$H$22,0))),"","Decision evidence/basis missing; ")&amp;IF(AND(LEN(UPPER(TRIM(CLEAN(SUBSTITUTE(G286,CHAR(160)," ")))))&gt;0,LEFT(UPPER(TRIM(G286)),10)&lt;&gt;"UNRESOLVED",ISERROR(MATCH(UPPER(TRIM(CLEAN(SUBSTITUTE(G286,CHAR(160)," ")))),Start!$H$6:$H$22,0))),"","Date/transition basis missing; ")&amp;IF(AND(LEN(UPPER(TRIM(CLEAN(SUBSTITUTE(H286,CHAR(160)," ")))))&gt;0,LEFT(UPPER(TRIM(H286)),10)&lt;&gt;"UNRESOLVED",ISERROR(MATCH(UPPER(TRIM(CLEAN(SUBSTITUTE(H286,CHAR(160)," ")))),Start!$H$6:$H$22,0))),"","Method/evidence basis missing; ")&amp;IF(AND(LEN(UPPER(TRIM(CLEAN(SUBSTITUTE(I286,CHAR(160)," ")))))&gt;0,LEFT(UPPER(TRIM(I286)),10)&lt;&gt;"UNRESOLVED",ISERROR(MATCH(UPPER(TRIM(CLEAN(SUBSTITUTE(I286,CHAR(160)," ")))),Start!$H$6:$H$22,0))),"","Mapping or justified exclusion missing; ")&amp;IF(AND(LEN(UPPER(TRIM(CLEAN(SUBSTITUTE(J286,CHAR(160)," ")))))&gt;0,LEFT(UPPER(TRIM(J286)),10)&lt;&gt;"UNRESOLVED",ISERROR(MATCH(UPPER(TRIM(CLEAN(SUBSTITUTE(J286,CHAR(160)," ")))),Start!$H$6:$H$22,0))),"","Conclusion/evidence missing; ")&amp;IF(AND(LEN(UPPER(TRIM(CLEAN(SUBSTITUTE(K286,CHAR(160)," ")))))&gt;0,LEFT(UPPER(TRIM(K286)),10)&lt;&gt;"UNRESOLVED",ISERROR(MATCH(UPPER(TRIM(CLEAN(SUBSTITUTE(K286,CHAR(160)," ")))),Start!$H$6:$H$22,0))),"","Reviewer/date missing; ")&amp;"")=0,"Documentation recorded; review required",IF(AND(LEN(UPPER(TRIM(CLEAN(SUBSTITUTE(C286,CHAR(160)," ")))))&gt;0,LEFT(UPPER(TRIM(C286)),10)&lt;&gt;"UNRESOLVED",ISERROR(MATCH(UPPER(TRIM(CLEAN(SUBSTITUTE(C286,CHAR(160)," ")))),Start!$H$6:$H$22,0))),"","Exact clause/version missing; ")&amp;IF(AND(LEN(UPPER(TRIM(CLEAN(SUBSTITUTE(D286,CHAR(160)," ")))))&gt;0,LEFT(UPPER(TRIM(D286)),10)&lt;&gt;"UNRESOLVED",ISERROR(MATCH(UPPER(TRIM(CLEAN(SUBSTITUTE(D286,CHAR(160)," ")))),Start!$H$6:$H$22,0))),"","Entity/system/period missing; ")&amp;IF(AND(LEN(UPPER(TRIM(CLEAN(SUBSTITUTE(F286,CHAR(160)," ")))))&gt;0,LEFT(UPPER(TRIM(F286)),10)&lt;&gt;"UNRESOLVED",ISERROR(MATCH(UPPER(TRIM(CLEAN(SUBSTITUTE(F286,CHAR(160)," ")))),Start!$H$6:$H$22,0))),"","Decision evidence/basis missing; ")&amp;IF(AND(LEN(UPPER(TRIM(CLEAN(SUBSTITUTE(G286,CHAR(160)," ")))))&gt;0,LEFT(UPPER(TRIM(G286)),10)&lt;&gt;"UNRESOLVED",ISERROR(MATCH(UPPER(TRIM(CLEAN(SUBSTITUTE(G286,CHAR(160)," ")))),Start!$H$6:$H$22,0))),"","Date/transition basis missing; ")&amp;IF(AND(LEN(UPPER(TRIM(CLEAN(SUBSTITUTE(H286,CHAR(160)," ")))))&gt;0,LEFT(UPPER(TRIM(H286)),10)&lt;&gt;"UNRESOLVED",ISERROR(MATCH(UPPER(TRIM(CLEAN(SUBSTITUTE(H286,CHAR(160)," ")))),Start!$H$6:$H$22,0))),"","Method/evidence basis missing; ")&amp;IF(AND(LEN(UPPER(TRIM(CLEAN(SUBSTITUTE(I286,CHAR(160)," ")))))&gt;0,LEFT(UPPER(TRIM(I286)),10)&lt;&gt;"UNRESOLVED",ISERROR(MATCH(UPPER(TRIM(CLEAN(SUBSTITUTE(I286,CHAR(160)," ")))),Start!$H$6:$H$22,0))),"","Mapping or justified exclusion missing; ")&amp;IF(AND(LEN(UPPER(TRIM(CLEAN(SUBSTITUTE(J286,CHAR(160)," ")))))&gt;0,LEFT(UPPER(TRIM(J286)),10)&lt;&gt;"UNRESOLVED",ISERROR(MATCH(UPPER(TRIM(CLEAN(SUBSTITUTE(J286,CHAR(160)," ")))),Start!$H$6:$H$22,0))),"","Conclusion/evidence missing; ")&amp;IF(AND(LEN(UPPER(TRIM(CLEAN(SUBSTITUTE(K286,CHAR(160)," ")))))&gt;0,LEFT(UPPER(TRIM(K286)),10)&lt;&gt;"UNRESOLVED",ISERROR(MATCH(UPPER(TRIM(CLEAN(SUBSTITUTE(K286,CHAR(160)," ")))),Start!$H$6:$H$22,0))),"","Reviewer/date missing; ")&amp;"")),"Invalid status; use a listed value")</f>
        <v>Applicability unresolved; assign an owner and next action</v>
      </c>
    </row>
    <row r="287" ht="70" customHeight="1">
      <c r="A287" s="56" t="str">
        <v>DFS-500.4(b)</v>
      </c>
      <c r="B287" s="56" t="str">
        <v>DFS</v>
      </c>
      <c r="C287" s="61" t="str">
        <v>D01 | 500.4(b)</v>
      </c>
      <c r="D287" s="61"/>
      <c r="E287" s="61" t="str">
        <v>Unresolved</v>
      </c>
      <c r="F287" s="61"/>
      <c r="G287" s="61" t="str">
        <v>Verify entity exemption and operative version; Q08</v>
      </c>
      <c r="H287" s="61" t="inlineStr">
        <is>
          <t xml:space="preserve">Candidate duty; applicability unresolved. Obtain exact required method and evidence from the controlling text. Context and definition rows explain control requirements.</t>
        </is>
      </c>
      <c r="I287" s="61" t="str">
        <v>D02</v>
      </c>
      <c r="J287" s="61"/>
      <c r="K287" s="61"/>
      <c r="L287" s="61" t="str">
        <v>Confirm entity/system coverage, obtain the current controlling instrument and map every applicable part before conclusions.</v>
      </c>
      <c r="M287" s="63" t="str">
        <f>IF(OR(EXACT(E287,"Unresolved"),EXACT(E287,"Applicable"),EXACT(E287,"Excluded with basis"),EXACT(E287,"Context only")),IF(E287="Unresolved","Applicability unresolved; assign an owner and next action",IF(LEN(IF(AND(LEN(UPPER(TRIM(CLEAN(SUBSTITUTE(C287,CHAR(160)," ")))))&gt;0,LEFT(UPPER(TRIM(C287)),10)&lt;&gt;"UNRESOLVED",ISERROR(MATCH(UPPER(TRIM(CLEAN(SUBSTITUTE(C287,CHAR(160)," ")))),Start!$H$6:$H$22,0))),"","Exact clause/version missing; ")&amp;IF(AND(LEN(UPPER(TRIM(CLEAN(SUBSTITUTE(D287,CHAR(160)," ")))))&gt;0,LEFT(UPPER(TRIM(D287)),10)&lt;&gt;"UNRESOLVED",ISERROR(MATCH(UPPER(TRIM(CLEAN(SUBSTITUTE(D287,CHAR(160)," ")))),Start!$H$6:$H$22,0))),"","Entity/system/period missing; ")&amp;IF(AND(LEN(UPPER(TRIM(CLEAN(SUBSTITUTE(F287,CHAR(160)," ")))))&gt;0,LEFT(UPPER(TRIM(F287)),10)&lt;&gt;"UNRESOLVED",ISERROR(MATCH(UPPER(TRIM(CLEAN(SUBSTITUTE(F287,CHAR(160)," ")))),Start!$H$6:$H$22,0))),"","Decision evidence/basis missing; ")&amp;IF(AND(LEN(UPPER(TRIM(CLEAN(SUBSTITUTE(G287,CHAR(160)," ")))))&gt;0,LEFT(UPPER(TRIM(G287)),10)&lt;&gt;"UNRESOLVED",ISERROR(MATCH(UPPER(TRIM(CLEAN(SUBSTITUTE(G287,CHAR(160)," ")))),Start!$H$6:$H$22,0))),"","Date/transition basis missing; ")&amp;IF(AND(LEN(UPPER(TRIM(CLEAN(SUBSTITUTE(H287,CHAR(160)," ")))))&gt;0,LEFT(UPPER(TRIM(H287)),10)&lt;&gt;"UNRESOLVED",ISERROR(MATCH(UPPER(TRIM(CLEAN(SUBSTITUTE(H287,CHAR(160)," ")))),Start!$H$6:$H$22,0))),"","Method/evidence basis missing; ")&amp;IF(AND(LEN(UPPER(TRIM(CLEAN(SUBSTITUTE(I287,CHAR(160)," ")))))&gt;0,LEFT(UPPER(TRIM(I287)),10)&lt;&gt;"UNRESOLVED",ISERROR(MATCH(UPPER(TRIM(CLEAN(SUBSTITUTE(I287,CHAR(160)," ")))),Start!$H$6:$H$22,0))),"","Mapping or justified exclusion missing; ")&amp;IF(AND(LEN(UPPER(TRIM(CLEAN(SUBSTITUTE(J287,CHAR(160)," ")))))&gt;0,LEFT(UPPER(TRIM(J287)),10)&lt;&gt;"UNRESOLVED",ISERROR(MATCH(UPPER(TRIM(CLEAN(SUBSTITUTE(J287,CHAR(160)," ")))),Start!$H$6:$H$22,0))),"","Conclusion/evidence missing; ")&amp;IF(AND(LEN(UPPER(TRIM(CLEAN(SUBSTITUTE(K287,CHAR(160)," ")))))&gt;0,LEFT(UPPER(TRIM(K287)),10)&lt;&gt;"UNRESOLVED",ISERROR(MATCH(UPPER(TRIM(CLEAN(SUBSTITUTE(K287,CHAR(160)," ")))),Start!$H$6:$H$22,0))),"","Reviewer/date missing; ")&amp;"")=0,"Documentation recorded; review required",IF(AND(LEN(UPPER(TRIM(CLEAN(SUBSTITUTE(C287,CHAR(160)," ")))))&gt;0,LEFT(UPPER(TRIM(C287)),10)&lt;&gt;"UNRESOLVED",ISERROR(MATCH(UPPER(TRIM(CLEAN(SUBSTITUTE(C287,CHAR(160)," ")))),Start!$H$6:$H$22,0))),"","Exact clause/version missing; ")&amp;IF(AND(LEN(UPPER(TRIM(CLEAN(SUBSTITUTE(D287,CHAR(160)," ")))))&gt;0,LEFT(UPPER(TRIM(D287)),10)&lt;&gt;"UNRESOLVED",ISERROR(MATCH(UPPER(TRIM(CLEAN(SUBSTITUTE(D287,CHAR(160)," ")))),Start!$H$6:$H$22,0))),"","Entity/system/period missing; ")&amp;IF(AND(LEN(UPPER(TRIM(CLEAN(SUBSTITUTE(F287,CHAR(160)," ")))))&gt;0,LEFT(UPPER(TRIM(F287)),10)&lt;&gt;"UNRESOLVED",ISERROR(MATCH(UPPER(TRIM(CLEAN(SUBSTITUTE(F287,CHAR(160)," ")))),Start!$H$6:$H$22,0))),"","Decision evidence/basis missing; ")&amp;IF(AND(LEN(UPPER(TRIM(CLEAN(SUBSTITUTE(G287,CHAR(160)," ")))))&gt;0,LEFT(UPPER(TRIM(G287)),10)&lt;&gt;"UNRESOLVED",ISERROR(MATCH(UPPER(TRIM(CLEAN(SUBSTITUTE(G287,CHAR(160)," ")))),Start!$H$6:$H$22,0))),"","Date/transition basis missing; ")&amp;IF(AND(LEN(UPPER(TRIM(CLEAN(SUBSTITUTE(H287,CHAR(160)," ")))))&gt;0,LEFT(UPPER(TRIM(H287)),10)&lt;&gt;"UNRESOLVED",ISERROR(MATCH(UPPER(TRIM(CLEAN(SUBSTITUTE(H287,CHAR(160)," ")))),Start!$H$6:$H$22,0))),"","Method/evidence basis missing; ")&amp;IF(AND(LEN(UPPER(TRIM(CLEAN(SUBSTITUTE(I287,CHAR(160)," ")))))&gt;0,LEFT(UPPER(TRIM(I287)),10)&lt;&gt;"UNRESOLVED",ISERROR(MATCH(UPPER(TRIM(CLEAN(SUBSTITUTE(I287,CHAR(160)," ")))),Start!$H$6:$H$22,0))),"","Mapping or justified exclusion missing; ")&amp;IF(AND(LEN(UPPER(TRIM(CLEAN(SUBSTITUTE(J287,CHAR(160)," ")))))&gt;0,LEFT(UPPER(TRIM(J287)),10)&lt;&gt;"UNRESOLVED",ISERROR(MATCH(UPPER(TRIM(CLEAN(SUBSTITUTE(J287,CHAR(160)," ")))),Start!$H$6:$H$22,0))),"","Conclusion/evidence missing; ")&amp;IF(AND(LEN(UPPER(TRIM(CLEAN(SUBSTITUTE(K287,CHAR(160)," ")))))&gt;0,LEFT(UPPER(TRIM(K287)),10)&lt;&gt;"UNRESOLVED",ISERROR(MATCH(UPPER(TRIM(CLEAN(SUBSTITUTE(K287,CHAR(160)," ")))),Start!$H$6:$H$22,0))),"","Reviewer/date missing; ")&amp;"")),"Invalid status; use a listed value")</f>
        <v>Applicability unresolved; assign an owner and next action</v>
      </c>
    </row>
    <row r="288" ht="70" customHeight="1">
      <c r="A288" s="58" t="str">
        <v>DFS-500.4(b)(1)</v>
      </c>
      <c r="B288" s="58" t="str">
        <v>DFS</v>
      </c>
      <c r="C288" s="61" t="str">
        <v>D01 | 500.4(b)(1)</v>
      </c>
      <c r="D288" s="61"/>
      <c r="E288" s="61" t="str">
        <v>Unresolved</v>
      </c>
      <c r="F288" s="61"/>
      <c r="G288" s="61" t="str">
        <v>Verify entity exemption and operative version; Q08</v>
      </c>
      <c r="H288" s="61" t="inlineStr">
        <is>
          <t xml:space="preserve">Candidate duty; applicability unresolved. Obtain exact required method and evidence from the controlling text. Context and definition rows explain control requirements.</t>
        </is>
      </c>
      <c r="I288" s="61" t="str">
        <v>D02</v>
      </c>
      <c r="J288" s="61"/>
      <c r="K288" s="61"/>
      <c r="L288" s="61" t="str">
        <v>Confirm entity/system coverage, obtain the current controlling instrument and map every applicable part before conclusions.</v>
      </c>
      <c r="M288" s="63" t="str">
        <f>IF(OR(EXACT(E288,"Unresolved"),EXACT(E288,"Applicable"),EXACT(E288,"Excluded with basis"),EXACT(E288,"Context only")),IF(E288="Unresolved","Applicability unresolved; assign an owner and next action",IF(LEN(IF(AND(LEN(UPPER(TRIM(CLEAN(SUBSTITUTE(C288,CHAR(160)," ")))))&gt;0,LEFT(UPPER(TRIM(C288)),10)&lt;&gt;"UNRESOLVED",ISERROR(MATCH(UPPER(TRIM(CLEAN(SUBSTITUTE(C288,CHAR(160)," ")))),Start!$H$6:$H$22,0))),"","Exact clause/version missing; ")&amp;IF(AND(LEN(UPPER(TRIM(CLEAN(SUBSTITUTE(D288,CHAR(160)," ")))))&gt;0,LEFT(UPPER(TRIM(D288)),10)&lt;&gt;"UNRESOLVED",ISERROR(MATCH(UPPER(TRIM(CLEAN(SUBSTITUTE(D288,CHAR(160)," ")))),Start!$H$6:$H$22,0))),"","Entity/system/period missing; ")&amp;IF(AND(LEN(UPPER(TRIM(CLEAN(SUBSTITUTE(F288,CHAR(160)," ")))))&gt;0,LEFT(UPPER(TRIM(F288)),10)&lt;&gt;"UNRESOLVED",ISERROR(MATCH(UPPER(TRIM(CLEAN(SUBSTITUTE(F288,CHAR(160)," ")))),Start!$H$6:$H$22,0))),"","Decision evidence/basis missing; ")&amp;IF(AND(LEN(UPPER(TRIM(CLEAN(SUBSTITUTE(G288,CHAR(160)," ")))))&gt;0,LEFT(UPPER(TRIM(G288)),10)&lt;&gt;"UNRESOLVED",ISERROR(MATCH(UPPER(TRIM(CLEAN(SUBSTITUTE(G288,CHAR(160)," ")))),Start!$H$6:$H$22,0))),"","Date/transition basis missing; ")&amp;IF(AND(LEN(UPPER(TRIM(CLEAN(SUBSTITUTE(H288,CHAR(160)," ")))))&gt;0,LEFT(UPPER(TRIM(H288)),10)&lt;&gt;"UNRESOLVED",ISERROR(MATCH(UPPER(TRIM(CLEAN(SUBSTITUTE(H288,CHAR(160)," ")))),Start!$H$6:$H$22,0))),"","Method/evidence basis missing; ")&amp;IF(AND(LEN(UPPER(TRIM(CLEAN(SUBSTITUTE(I288,CHAR(160)," ")))))&gt;0,LEFT(UPPER(TRIM(I288)),10)&lt;&gt;"UNRESOLVED",ISERROR(MATCH(UPPER(TRIM(CLEAN(SUBSTITUTE(I288,CHAR(160)," ")))),Start!$H$6:$H$22,0))),"","Mapping or justified exclusion missing; ")&amp;IF(AND(LEN(UPPER(TRIM(CLEAN(SUBSTITUTE(J288,CHAR(160)," ")))))&gt;0,LEFT(UPPER(TRIM(J288)),10)&lt;&gt;"UNRESOLVED",ISERROR(MATCH(UPPER(TRIM(CLEAN(SUBSTITUTE(J288,CHAR(160)," ")))),Start!$H$6:$H$22,0))),"","Conclusion/evidence missing; ")&amp;IF(AND(LEN(UPPER(TRIM(CLEAN(SUBSTITUTE(K288,CHAR(160)," ")))))&gt;0,LEFT(UPPER(TRIM(K288)),10)&lt;&gt;"UNRESOLVED",ISERROR(MATCH(UPPER(TRIM(CLEAN(SUBSTITUTE(K288,CHAR(160)," ")))),Start!$H$6:$H$22,0))),"","Reviewer/date missing; ")&amp;"")=0,"Documentation recorded; review required",IF(AND(LEN(UPPER(TRIM(CLEAN(SUBSTITUTE(C288,CHAR(160)," ")))))&gt;0,LEFT(UPPER(TRIM(C288)),10)&lt;&gt;"UNRESOLVED",ISERROR(MATCH(UPPER(TRIM(CLEAN(SUBSTITUTE(C288,CHAR(160)," ")))),Start!$H$6:$H$22,0))),"","Exact clause/version missing; ")&amp;IF(AND(LEN(UPPER(TRIM(CLEAN(SUBSTITUTE(D288,CHAR(160)," ")))))&gt;0,LEFT(UPPER(TRIM(D288)),10)&lt;&gt;"UNRESOLVED",ISERROR(MATCH(UPPER(TRIM(CLEAN(SUBSTITUTE(D288,CHAR(160)," ")))),Start!$H$6:$H$22,0))),"","Entity/system/period missing; ")&amp;IF(AND(LEN(UPPER(TRIM(CLEAN(SUBSTITUTE(F288,CHAR(160)," ")))))&gt;0,LEFT(UPPER(TRIM(F288)),10)&lt;&gt;"UNRESOLVED",ISERROR(MATCH(UPPER(TRIM(CLEAN(SUBSTITUTE(F288,CHAR(160)," ")))),Start!$H$6:$H$22,0))),"","Decision evidence/basis missing; ")&amp;IF(AND(LEN(UPPER(TRIM(CLEAN(SUBSTITUTE(G288,CHAR(160)," ")))))&gt;0,LEFT(UPPER(TRIM(G288)),10)&lt;&gt;"UNRESOLVED",ISERROR(MATCH(UPPER(TRIM(CLEAN(SUBSTITUTE(G288,CHAR(160)," ")))),Start!$H$6:$H$22,0))),"","Date/transition basis missing; ")&amp;IF(AND(LEN(UPPER(TRIM(CLEAN(SUBSTITUTE(H288,CHAR(160)," ")))))&gt;0,LEFT(UPPER(TRIM(H288)),10)&lt;&gt;"UNRESOLVED",ISERROR(MATCH(UPPER(TRIM(CLEAN(SUBSTITUTE(H288,CHAR(160)," ")))),Start!$H$6:$H$22,0))),"","Method/evidence basis missing; ")&amp;IF(AND(LEN(UPPER(TRIM(CLEAN(SUBSTITUTE(I288,CHAR(160)," ")))))&gt;0,LEFT(UPPER(TRIM(I288)),10)&lt;&gt;"UNRESOLVED",ISERROR(MATCH(UPPER(TRIM(CLEAN(SUBSTITUTE(I288,CHAR(160)," ")))),Start!$H$6:$H$22,0))),"","Mapping or justified exclusion missing; ")&amp;IF(AND(LEN(UPPER(TRIM(CLEAN(SUBSTITUTE(J288,CHAR(160)," ")))))&gt;0,LEFT(UPPER(TRIM(J288)),10)&lt;&gt;"UNRESOLVED",ISERROR(MATCH(UPPER(TRIM(CLEAN(SUBSTITUTE(J288,CHAR(160)," ")))),Start!$H$6:$H$22,0))),"","Conclusion/evidence missing; ")&amp;IF(AND(LEN(UPPER(TRIM(CLEAN(SUBSTITUTE(K288,CHAR(160)," ")))))&gt;0,LEFT(UPPER(TRIM(K288)),10)&lt;&gt;"UNRESOLVED",ISERROR(MATCH(UPPER(TRIM(CLEAN(SUBSTITUTE(K288,CHAR(160)," ")))),Start!$H$6:$H$22,0))),"","Reviewer/date missing; ")&amp;"")),"Invalid status; use a listed value")</f>
        <v>Applicability unresolved; assign an owner and next action</v>
      </c>
    </row>
    <row r="289" ht="70" customHeight="1">
      <c r="A289" s="56" t="str">
        <v>DFS-500.4(b)(2)</v>
      </c>
      <c r="B289" s="56" t="str">
        <v>DFS</v>
      </c>
      <c r="C289" s="61" t="str">
        <v>D01 | 500.4(b)(2)</v>
      </c>
      <c r="D289" s="61"/>
      <c r="E289" s="61" t="str">
        <v>Unresolved</v>
      </c>
      <c r="F289" s="61"/>
      <c r="G289" s="61" t="str">
        <v>Verify entity exemption and operative version; Q08</v>
      </c>
      <c r="H289" s="61" t="inlineStr">
        <is>
          <t xml:space="preserve">Candidate duty; applicability unresolved. Obtain exact required method and evidence from the controlling text. Context and definition rows explain control requirements.</t>
        </is>
      </c>
      <c r="I289" s="61" t="str">
        <v>D02</v>
      </c>
      <c r="J289" s="61"/>
      <c r="K289" s="61"/>
      <c r="L289" s="61" t="str">
        <v>Confirm entity/system coverage, obtain the current controlling instrument and map every applicable part before conclusions.</v>
      </c>
      <c r="M289" s="63" t="str">
        <f>IF(OR(EXACT(E289,"Unresolved"),EXACT(E289,"Applicable"),EXACT(E289,"Excluded with basis"),EXACT(E289,"Context only")),IF(E289="Unresolved","Applicability unresolved; assign an owner and next action",IF(LEN(IF(AND(LEN(UPPER(TRIM(CLEAN(SUBSTITUTE(C289,CHAR(160)," ")))))&gt;0,LEFT(UPPER(TRIM(C289)),10)&lt;&gt;"UNRESOLVED",ISERROR(MATCH(UPPER(TRIM(CLEAN(SUBSTITUTE(C289,CHAR(160)," ")))),Start!$H$6:$H$22,0))),"","Exact clause/version missing; ")&amp;IF(AND(LEN(UPPER(TRIM(CLEAN(SUBSTITUTE(D289,CHAR(160)," ")))))&gt;0,LEFT(UPPER(TRIM(D289)),10)&lt;&gt;"UNRESOLVED",ISERROR(MATCH(UPPER(TRIM(CLEAN(SUBSTITUTE(D289,CHAR(160)," ")))),Start!$H$6:$H$22,0))),"","Entity/system/period missing; ")&amp;IF(AND(LEN(UPPER(TRIM(CLEAN(SUBSTITUTE(F289,CHAR(160)," ")))))&gt;0,LEFT(UPPER(TRIM(F289)),10)&lt;&gt;"UNRESOLVED",ISERROR(MATCH(UPPER(TRIM(CLEAN(SUBSTITUTE(F289,CHAR(160)," ")))),Start!$H$6:$H$22,0))),"","Decision evidence/basis missing; ")&amp;IF(AND(LEN(UPPER(TRIM(CLEAN(SUBSTITUTE(G289,CHAR(160)," ")))))&gt;0,LEFT(UPPER(TRIM(G289)),10)&lt;&gt;"UNRESOLVED",ISERROR(MATCH(UPPER(TRIM(CLEAN(SUBSTITUTE(G289,CHAR(160)," ")))),Start!$H$6:$H$22,0))),"","Date/transition basis missing; ")&amp;IF(AND(LEN(UPPER(TRIM(CLEAN(SUBSTITUTE(H289,CHAR(160)," ")))))&gt;0,LEFT(UPPER(TRIM(H289)),10)&lt;&gt;"UNRESOLVED",ISERROR(MATCH(UPPER(TRIM(CLEAN(SUBSTITUTE(H289,CHAR(160)," ")))),Start!$H$6:$H$22,0))),"","Method/evidence basis missing; ")&amp;IF(AND(LEN(UPPER(TRIM(CLEAN(SUBSTITUTE(I289,CHAR(160)," ")))))&gt;0,LEFT(UPPER(TRIM(I289)),10)&lt;&gt;"UNRESOLVED",ISERROR(MATCH(UPPER(TRIM(CLEAN(SUBSTITUTE(I289,CHAR(160)," ")))),Start!$H$6:$H$22,0))),"","Mapping or justified exclusion missing; ")&amp;IF(AND(LEN(UPPER(TRIM(CLEAN(SUBSTITUTE(J289,CHAR(160)," ")))))&gt;0,LEFT(UPPER(TRIM(J289)),10)&lt;&gt;"UNRESOLVED",ISERROR(MATCH(UPPER(TRIM(CLEAN(SUBSTITUTE(J289,CHAR(160)," ")))),Start!$H$6:$H$22,0))),"","Conclusion/evidence missing; ")&amp;IF(AND(LEN(UPPER(TRIM(CLEAN(SUBSTITUTE(K289,CHAR(160)," ")))))&gt;0,LEFT(UPPER(TRIM(K289)),10)&lt;&gt;"UNRESOLVED",ISERROR(MATCH(UPPER(TRIM(CLEAN(SUBSTITUTE(K289,CHAR(160)," ")))),Start!$H$6:$H$22,0))),"","Reviewer/date missing; ")&amp;"")=0,"Documentation recorded; review required",IF(AND(LEN(UPPER(TRIM(CLEAN(SUBSTITUTE(C289,CHAR(160)," ")))))&gt;0,LEFT(UPPER(TRIM(C289)),10)&lt;&gt;"UNRESOLVED",ISERROR(MATCH(UPPER(TRIM(CLEAN(SUBSTITUTE(C289,CHAR(160)," ")))),Start!$H$6:$H$22,0))),"","Exact clause/version missing; ")&amp;IF(AND(LEN(UPPER(TRIM(CLEAN(SUBSTITUTE(D289,CHAR(160)," ")))))&gt;0,LEFT(UPPER(TRIM(D289)),10)&lt;&gt;"UNRESOLVED",ISERROR(MATCH(UPPER(TRIM(CLEAN(SUBSTITUTE(D289,CHAR(160)," ")))),Start!$H$6:$H$22,0))),"","Entity/system/period missing; ")&amp;IF(AND(LEN(UPPER(TRIM(CLEAN(SUBSTITUTE(F289,CHAR(160)," ")))))&gt;0,LEFT(UPPER(TRIM(F289)),10)&lt;&gt;"UNRESOLVED",ISERROR(MATCH(UPPER(TRIM(CLEAN(SUBSTITUTE(F289,CHAR(160)," ")))),Start!$H$6:$H$22,0))),"","Decision evidence/basis missing; ")&amp;IF(AND(LEN(UPPER(TRIM(CLEAN(SUBSTITUTE(G289,CHAR(160)," ")))))&gt;0,LEFT(UPPER(TRIM(G289)),10)&lt;&gt;"UNRESOLVED",ISERROR(MATCH(UPPER(TRIM(CLEAN(SUBSTITUTE(G289,CHAR(160)," ")))),Start!$H$6:$H$22,0))),"","Date/transition basis missing; ")&amp;IF(AND(LEN(UPPER(TRIM(CLEAN(SUBSTITUTE(H289,CHAR(160)," ")))))&gt;0,LEFT(UPPER(TRIM(H289)),10)&lt;&gt;"UNRESOLVED",ISERROR(MATCH(UPPER(TRIM(CLEAN(SUBSTITUTE(H289,CHAR(160)," ")))),Start!$H$6:$H$22,0))),"","Method/evidence basis missing; ")&amp;IF(AND(LEN(UPPER(TRIM(CLEAN(SUBSTITUTE(I289,CHAR(160)," ")))))&gt;0,LEFT(UPPER(TRIM(I289)),10)&lt;&gt;"UNRESOLVED",ISERROR(MATCH(UPPER(TRIM(CLEAN(SUBSTITUTE(I289,CHAR(160)," ")))),Start!$H$6:$H$22,0))),"","Mapping or justified exclusion missing; ")&amp;IF(AND(LEN(UPPER(TRIM(CLEAN(SUBSTITUTE(J289,CHAR(160)," ")))))&gt;0,LEFT(UPPER(TRIM(J289)),10)&lt;&gt;"UNRESOLVED",ISERROR(MATCH(UPPER(TRIM(CLEAN(SUBSTITUTE(J289,CHAR(160)," ")))),Start!$H$6:$H$22,0))),"","Conclusion/evidence missing; ")&amp;IF(AND(LEN(UPPER(TRIM(CLEAN(SUBSTITUTE(K289,CHAR(160)," ")))))&gt;0,LEFT(UPPER(TRIM(K289)),10)&lt;&gt;"UNRESOLVED",ISERROR(MATCH(UPPER(TRIM(CLEAN(SUBSTITUTE(K289,CHAR(160)," ")))),Start!$H$6:$H$22,0))),"","Reviewer/date missing; ")&amp;"")),"Invalid status; use a listed value")</f>
        <v>Applicability unresolved; assign an owner and next action</v>
      </c>
    </row>
    <row r="290" ht="70" customHeight="1">
      <c r="A290" s="58" t="str">
        <v>DFS-500.4(b)(3)</v>
      </c>
      <c r="B290" s="58" t="str">
        <v>DFS</v>
      </c>
      <c r="C290" s="61" t="str">
        <v>D01 | 500.4(b)(3)</v>
      </c>
      <c r="D290" s="61"/>
      <c r="E290" s="61" t="str">
        <v>Unresolved</v>
      </c>
      <c r="F290" s="61"/>
      <c r="G290" s="61" t="str">
        <v>Verify entity exemption and operative version; Q08</v>
      </c>
      <c r="H290" s="61" t="inlineStr">
        <is>
          <t xml:space="preserve">Candidate duty; applicability unresolved. Obtain exact required method and evidence from the controlling text. Context and definition rows explain control requirements.</t>
        </is>
      </c>
      <c r="I290" s="61" t="str">
        <v>D02</v>
      </c>
      <c r="J290" s="61"/>
      <c r="K290" s="61"/>
      <c r="L290" s="61" t="str">
        <v>Confirm entity/system coverage, obtain the current controlling instrument and map every applicable part before conclusions.</v>
      </c>
      <c r="M290" s="63" t="str">
        <f>IF(OR(EXACT(E290,"Unresolved"),EXACT(E290,"Applicable"),EXACT(E290,"Excluded with basis"),EXACT(E290,"Context only")),IF(E290="Unresolved","Applicability unresolved; assign an owner and next action",IF(LEN(IF(AND(LEN(UPPER(TRIM(CLEAN(SUBSTITUTE(C290,CHAR(160)," ")))))&gt;0,LEFT(UPPER(TRIM(C290)),10)&lt;&gt;"UNRESOLVED",ISERROR(MATCH(UPPER(TRIM(CLEAN(SUBSTITUTE(C290,CHAR(160)," ")))),Start!$H$6:$H$22,0))),"","Exact clause/version missing; ")&amp;IF(AND(LEN(UPPER(TRIM(CLEAN(SUBSTITUTE(D290,CHAR(160)," ")))))&gt;0,LEFT(UPPER(TRIM(D290)),10)&lt;&gt;"UNRESOLVED",ISERROR(MATCH(UPPER(TRIM(CLEAN(SUBSTITUTE(D290,CHAR(160)," ")))),Start!$H$6:$H$22,0))),"","Entity/system/period missing; ")&amp;IF(AND(LEN(UPPER(TRIM(CLEAN(SUBSTITUTE(F290,CHAR(160)," ")))))&gt;0,LEFT(UPPER(TRIM(F290)),10)&lt;&gt;"UNRESOLVED",ISERROR(MATCH(UPPER(TRIM(CLEAN(SUBSTITUTE(F290,CHAR(160)," ")))),Start!$H$6:$H$22,0))),"","Decision evidence/basis missing; ")&amp;IF(AND(LEN(UPPER(TRIM(CLEAN(SUBSTITUTE(G290,CHAR(160)," ")))))&gt;0,LEFT(UPPER(TRIM(G290)),10)&lt;&gt;"UNRESOLVED",ISERROR(MATCH(UPPER(TRIM(CLEAN(SUBSTITUTE(G290,CHAR(160)," ")))),Start!$H$6:$H$22,0))),"","Date/transition basis missing; ")&amp;IF(AND(LEN(UPPER(TRIM(CLEAN(SUBSTITUTE(H290,CHAR(160)," ")))))&gt;0,LEFT(UPPER(TRIM(H290)),10)&lt;&gt;"UNRESOLVED",ISERROR(MATCH(UPPER(TRIM(CLEAN(SUBSTITUTE(H290,CHAR(160)," ")))),Start!$H$6:$H$22,0))),"","Method/evidence basis missing; ")&amp;IF(AND(LEN(UPPER(TRIM(CLEAN(SUBSTITUTE(I290,CHAR(160)," ")))))&gt;0,LEFT(UPPER(TRIM(I290)),10)&lt;&gt;"UNRESOLVED",ISERROR(MATCH(UPPER(TRIM(CLEAN(SUBSTITUTE(I290,CHAR(160)," ")))),Start!$H$6:$H$22,0))),"","Mapping or justified exclusion missing; ")&amp;IF(AND(LEN(UPPER(TRIM(CLEAN(SUBSTITUTE(J290,CHAR(160)," ")))))&gt;0,LEFT(UPPER(TRIM(J290)),10)&lt;&gt;"UNRESOLVED",ISERROR(MATCH(UPPER(TRIM(CLEAN(SUBSTITUTE(J290,CHAR(160)," ")))),Start!$H$6:$H$22,0))),"","Conclusion/evidence missing; ")&amp;IF(AND(LEN(UPPER(TRIM(CLEAN(SUBSTITUTE(K290,CHAR(160)," ")))))&gt;0,LEFT(UPPER(TRIM(K290)),10)&lt;&gt;"UNRESOLVED",ISERROR(MATCH(UPPER(TRIM(CLEAN(SUBSTITUTE(K290,CHAR(160)," ")))),Start!$H$6:$H$22,0))),"","Reviewer/date missing; ")&amp;"")=0,"Documentation recorded; review required",IF(AND(LEN(UPPER(TRIM(CLEAN(SUBSTITUTE(C290,CHAR(160)," ")))))&gt;0,LEFT(UPPER(TRIM(C290)),10)&lt;&gt;"UNRESOLVED",ISERROR(MATCH(UPPER(TRIM(CLEAN(SUBSTITUTE(C290,CHAR(160)," ")))),Start!$H$6:$H$22,0))),"","Exact clause/version missing; ")&amp;IF(AND(LEN(UPPER(TRIM(CLEAN(SUBSTITUTE(D290,CHAR(160)," ")))))&gt;0,LEFT(UPPER(TRIM(D290)),10)&lt;&gt;"UNRESOLVED",ISERROR(MATCH(UPPER(TRIM(CLEAN(SUBSTITUTE(D290,CHAR(160)," ")))),Start!$H$6:$H$22,0))),"","Entity/system/period missing; ")&amp;IF(AND(LEN(UPPER(TRIM(CLEAN(SUBSTITUTE(F290,CHAR(160)," ")))))&gt;0,LEFT(UPPER(TRIM(F290)),10)&lt;&gt;"UNRESOLVED",ISERROR(MATCH(UPPER(TRIM(CLEAN(SUBSTITUTE(F290,CHAR(160)," ")))),Start!$H$6:$H$22,0))),"","Decision evidence/basis missing; ")&amp;IF(AND(LEN(UPPER(TRIM(CLEAN(SUBSTITUTE(G290,CHAR(160)," ")))))&gt;0,LEFT(UPPER(TRIM(G290)),10)&lt;&gt;"UNRESOLVED",ISERROR(MATCH(UPPER(TRIM(CLEAN(SUBSTITUTE(G290,CHAR(160)," ")))),Start!$H$6:$H$22,0))),"","Date/transition basis missing; ")&amp;IF(AND(LEN(UPPER(TRIM(CLEAN(SUBSTITUTE(H290,CHAR(160)," ")))))&gt;0,LEFT(UPPER(TRIM(H290)),10)&lt;&gt;"UNRESOLVED",ISERROR(MATCH(UPPER(TRIM(CLEAN(SUBSTITUTE(H290,CHAR(160)," ")))),Start!$H$6:$H$22,0))),"","Method/evidence basis missing; ")&amp;IF(AND(LEN(UPPER(TRIM(CLEAN(SUBSTITUTE(I290,CHAR(160)," ")))))&gt;0,LEFT(UPPER(TRIM(I290)),10)&lt;&gt;"UNRESOLVED",ISERROR(MATCH(UPPER(TRIM(CLEAN(SUBSTITUTE(I290,CHAR(160)," ")))),Start!$H$6:$H$22,0))),"","Mapping or justified exclusion missing; ")&amp;IF(AND(LEN(UPPER(TRIM(CLEAN(SUBSTITUTE(J290,CHAR(160)," ")))))&gt;0,LEFT(UPPER(TRIM(J290)),10)&lt;&gt;"UNRESOLVED",ISERROR(MATCH(UPPER(TRIM(CLEAN(SUBSTITUTE(J290,CHAR(160)," ")))),Start!$H$6:$H$22,0))),"","Conclusion/evidence missing; ")&amp;IF(AND(LEN(UPPER(TRIM(CLEAN(SUBSTITUTE(K290,CHAR(160)," ")))))&gt;0,LEFT(UPPER(TRIM(K290)),10)&lt;&gt;"UNRESOLVED",ISERROR(MATCH(UPPER(TRIM(CLEAN(SUBSTITUTE(K290,CHAR(160)," ")))),Start!$H$6:$H$22,0))),"","Reviewer/date missing; ")&amp;"")),"Invalid status; use a listed value")</f>
        <v>Applicability unresolved; assign an owner and next action</v>
      </c>
    </row>
    <row r="291" ht="70" customHeight="1">
      <c r="A291" s="56" t="str">
        <v>DFS-500.4(b)(4)</v>
      </c>
      <c r="B291" s="56" t="str">
        <v>DFS</v>
      </c>
      <c r="C291" s="61" t="str">
        <v>D01 | 500.4(b)(4)</v>
      </c>
      <c r="D291" s="61"/>
      <c r="E291" s="61" t="str">
        <v>Unresolved</v>
      </c>
      <c r="F291" s="61"/>
      <c r="G291" s="61" t="str">
        <v>Verify entity exemption and operative version; Q08</v>
      </c>
      <c r="H291" s="61" t="inlineStr">
        <is>
          <t xml:space="preserve">Candidate duty; applicability unresolved. Obtain exact required method and evidence from the controlling text. Context and definition rows explain control requirements.</t>
        </is>
      </c>
      <c r="I291" s="61" t="str">
        <v>D02</v>
      </c>
      <c r="J291" s="61"/>
      <c r="K291" s="61"/>
      <c r="L291" s="61" t="str">
        <v>Confirm entity/system coverage, obtain the current controlling instrument and map every applicable part before conclusions.</v>
      </c>
      <c r="M291" s="63" t="str">
        <f>IF(OR(EXACT(E291,"Unresolved"),EXACT(E291,"Applicable"),EXACT(E291,"Excluded with basis"),EXACT(E291,"Context only")),IF(E291="Unresolved","Applicability unresolved; assign an owner and next action",IF(LEN(IF(AND(LEN(UPPER(TRIM(CLEAN(SUBSTITUTE(C291,CHAR(160)," ")))))&gt;0,LEFT(UPPER(TRIM(C291)),10)&lt;&gt;"UNRESOLVED",ISERROR(MATCH(UPPER(TRIM(CLEAN(SUBSTITUTE(C291,CHAR(160)," ")))),Start!$H$6:$H$22,0))),"","Exact clause/version missing; ")&amp;IF(AND(LEN(UPPER(TRIM(CLEAN(SUBSTITUTE(D291,CHAR(160)," ")))))&gt;0,LEFT(UPPER(TRIM(D291)),10)&lt;&gt;"UNRESOLVED",ISERROR(MATCH(UPPER(TRIM(CLEAN(SUBSTITUTE(D291,CHAR(160)," ")))),Start!$H$6:$H$22,0))),"","Entity/system/period missing; ")&amp;IF(AND(LEN(UPPER(TRIM(CLEAN(SUBSTITUTE(F291,CHAR(160)," ")))))&gt;0,LEFT(UPPER(TRIM(F291)),10)&lt;&gt;"UNRESOLVED",ISERROR(MATCH(UPPER(TRIM(CLEAN(SUBSTITUTE(F291,CHAR(160)," ")))),Start!$H$6:$H$22,0))),"","Decision evidence/basis missing; ")&amp;IF(AND(LEN(UPPER(TRIM(CLEAN(SUBSTITUTE(G291,CHAR(160)," ")))))&gt;0,LEFT(UPPER(TRIM(G291)),10)&lt;&gt;"UNRESOLVED",ISERROR(MATCH(UPPER(TRIM(CLEAN(SUBSTITUTE(G291,CHAR(160)," ")))),Start!$H$6:$H$22,0))),"","Date/transition basis missing; ")&amp;IF(AND(LEN(UPPER(TRIM(CLEAN(SUBSTITUTE(H291,CHAR(160)," ")))))&gt;0,LEFT(UPPER(TRIM(H291)),10)&lt;&gt;"UNRESOLVED",ISERROR(MATCH(UPPER(TRIM(CLEAN(SUBSTITUTE(H291,CHAR(160)," ")))),Start!$H$6:$H$22,0))),"","Method/evidence basis missing; ")&amp;IF(AND(LEN(UPPER(TRIM(CLEAN(SUBSTITUTE(I291,CHAR(160)," ")))))&gt;0,LEFT(UPPER(TRIM(I291)),10)&lt;&gt;"UNRESOLVED",ISERROR(MATCH(UPPER(TRIM(CLEAN(SUBSTITUTE(I291,CHAR(160)," ")))),Start!$H$6:$H$22,0))),"","Mapping or justified exclusion missing; ")&amp;IF(AND(LEN(UPPER(TRIM(CLEAN(SUBSTITUTE(J291,CHAR(160)," ")))))&gt;0,LEFT(UPPER(TRIM(J291)),10)&lt;&gt;"UNRESOLVED",ISERROR(MATCH(UPPER(TRIM(CLEAN(SUBSTITUTE(J291,CHAR(160)," ")))),Start!$H$6:$H$22,0))),"","Conclusion/evidence missing; ")&amp;IF(AND(LEN(UPPER(TRIM(CLEAN(SUBSTITUTE(K291,CHAR(160)," ")))))&gt;0,LEFT(UPPER(TRIM(K291)),10)&lt;&gt;"UNRESOLVED",ISERROR(MATCH(UPPER(TRIM(CLEAN(SUBSTITUTE(K291,CHAR(160)," ")))),Start!$H$6:$H$22,0))),"","Reviewer/date missing; ")&amp;"")=0,"Documentation recorded; review required",IF(AND(LEN(UPPER(TRIM(CLEAN(SUBSTITUTE(C291,CHAR(160)," ")))))&gt;0,LEFT(UPPER(TRIM(C291)),10)&lt;&gt;"UNRESOLVED",ISERROR(MATCH(UPPER(TRIM(CLEAN(SUBSTITUTE(C291,CHAR(160)," ")))),Start!$H$6:$H$22,0))),"","Exact clause/version missing; ")&amp;IF(AND(LEN(UPPER(TRIM(CLEAN(SUBSTITUTE(D291,CHAR(160)," ")))))&gt;0,LEFT(UPPER(TRIM(D291)),10)&lt;&gt;"UNRESOLVED",ISERROR(MATCH(UPPER(TRIM(CLEAN(SUBSTITUTE(D291,CHAR(160)," ")))),Start!$H$6:$H$22,0))),"","Entity/system/period missing; ")&amp;IF(AND(LEN(UPPER(TRIM(CLEAN(SUBSTITUTE(F291,CHAR(160)," ")))))&gt;0,LEFT(UPPER(TRIM(F291)),10)&lt;&gt;"UNRESOLVED",ISERROR(MATCH(UPPER(TRIM(CLEAN(SUBSTITUTE(F291,CHAR(160)," ")))),Start!$H$6:$H$22,0))),"","Decision evidence/basis missing; ")&amp;IF(AND(LEN(UPPER(TRIM(CLEAN(SUBSTITUTE(G291,CHAR(160)," ")))))&gt;0,LEFT(UPPER(TRIM(G291)),10)&lt;&gt;"UNRESOLVED",ISERROR(MATCH(UPPER(TRIM(CLEAN(SUBSTITUTE(G291,CHAR(160)," ")))),Start!$H$6:$H$22,0))),"","Date/transition basis missing; ")&amp;IF(AND(LEN(UPPER(TRIM(CLEAN(SUBSTITUTE(H291,CHAR(160)," ")))))&gt;0,LEFT(UPPER(TRIM(H291)),10)&lt;&gt;"UNRESOLVED",ISERROR(MATCH(UPPER(TRIM(CLEAN(SUBSTITUTE(H291,CHAR(160)," ")))),Start!$H$6:$H$22,0))),"","Method/evidence basis missing; ")&amp;IF(AND(LEN(UPPER(TRIM(CLEAN(SUBSTITUTE(I291,CHAR(160)," ")))))&gt;0,LEFT(UPPER(TRIM(I291)),10)&lt;&gt;"UNRESOLVED",ISERROR(MATCH(UPPER(TRIM(CLEAN(SUBSTITUTE(I291,CHAR(160)," ")))),Start!$H$6:$H$22,0))),"","Mapping or justified exclusion missing; ")&amp;IF(AND(LEN(UPPER(TRIM(CLEAN(SUBSTITUTE(J291,CHAR(160)," ")))))&gt;0,LEFT(UPPER(TRIM(J291)),10)&lt;&gt;"UNRESOLVED",ISERROR(MATCH(UPPER(TRIM(CLEAN(SUBSTITUTE(J291,CHAR(160)," ")))),Start!$H$6:$H$22,0))),"","Conclusion/evidence missing; ")&amp;IF(AND(LEN(UPPER(TRIM(CLEAN(SUBSTITUTE(K291,CHAR(160)," ")))))&gt;0,LEFT(UPPER(TRIM(K291)),10)&lt;&gt;"UNRESOLVED",ISERROR(MATCH(UPPER(TRIM(CLEAN(SUBSTITUTE(K291,CHAR(160)," ")))),Start!$H$6:$H$22,0))),"","Reviewer/date missing; ")&amp;"")),"Invalid status; use a listed value")</f>
        <v>Applicability unresolved; assign an owner and next action</v>
      </c>
    </row>
    <row r="292" ht="70" customHeight="1">
      <c r="A292" s="58" t="str">
        <v>DFS-500.4(b)(5)</v>
      </c>
      <c r="B292" s="58" t="str">
        <v>DFS</v>
      </c>
      <c r="C292" s="61" t="str">
        <v>D01 | 500.4(b)(5)</v>
      </c>
      <c r="D292" s="61"/>
      <c r="E292" s="61" t="str">
        <v>Unresolved</v>
      </c>
      <c r="F292" s="61"/>
      <c r="G292" s="61" t="str">
        <v>Verify entity exemption and operative version; Q08</v>
      </c>
      <c r="H292" s="61" t="inlineStr">
        <is>
          <t xml:space="preserve">Candidate duty; applicability unresolved. Obtain exact required method and evidence from the controlling text. Context and definition rows explain control requirements.</t>
        </is>
      </c>
      <c r="I292" s="61" t="str">
        <v>D02</v>
      </c>
      <c r="J292" s="61"/>
      <c r="K292" s="61"/>
      <c r="L292" s="61" t="str">
        <v>Confirm entity/system coverage, obtain the current controlling instrument and map every applicable part before conclusions.</v>
      </c>
      <c r="M292" s="63" t="str">
        <f>IF(OR(EXACT(E292,"Unresolved"),EXACT(E292,"Applicable"),EXACT(E292,"Excluded with basis"),EXACT(E292,"Context only")),IF(E292="Unresolved","Applicability unresolved; assign an owner and next action",IF(LEN(IF(AND(LEN(UPPER(TRIM(CLEAN(SUBSTITUTE(C292,CHAR(160)," ")))))&gt;0,LEFT(UPPER(TRIM(C292)),10)&lt;&gt;"UNRESOLVED",ISERROR(MATCH(UPPER(TRIM(CLEAN(SUBSTITUTE(C292,CHAR(160)," ")))),Start!$H$6:$H$22,0))),"","Exact clause/version missing; ")&amp;IF(AND(LEN(UPPER(TRIM(CLEAN(SUBSTITUTE(D292,CHAR(160)," ")))))&gt;0,LEFT(UPPER(TRIM(D292)),10)&lt;&gt;"UNRESOLVED",ISERROR(MATCH(UPPER(TRIM(CLEAN(SUBSTITUTE(D292,CHAR(160)," ")))),Start!$H$6:$H$22,0))),"","Entity/system/period missing; ")&amp;IF(AND(LEN(UPPER(TRIM(CLEAN(SUBSTITUTE(F292,CHAR(160)," ")))))&gt;0,LEFT(UPPER(TRIM(F292)),10)&lt;&gt;"UNRESOLVED",ISERROR(MATCH(UPPER(TRIM(CLEAN(SUBSTITUTE(F292,CHAR(160)," ")))),Start!$H$6:$H$22,0))),"","Decision evidence/basis missing; ")&amp;IF(AND(LEN(UPPER(TRIM(CLEAN(SUBSTITUTE(G292,CHAR(160)," ")))))&gt;0,LEFT(UPPER(TRIM(G292)),10)&lt;&gt;"UNRESOLVED",ISERROR(MATCH(UPPER(TRIM(CLEAN(SUBSTITUTE(G292,CHAR(160)," ")))),Start!$H$6:$H$22,0))),"","Date/transition basis missing; ")&amp;IF(AND(LEN(UPPER(TRIM(CLEAN(SUBSTITUTE(H292,CHAR(160)," ")))))&gt;0,LEFT(UPPER(TRIM(H292)),10)&lt;&gt;"UNRESOLVED",ISERROR(MATCH(UPPER(TRIM(CLEAN(SUBSTITUTE(H292,CHAR(160)," ")))),Start!$H$6:$H$22,0))),"","Method/evidence basis missing; ")&amp;IF(AND(LEN(UPPER(TRIM(CLEAN(SUBSTITUTE(I292,CHAR(160)," ")))))&gt;0,LEFT(UPPER(TRIM(I292)),10)&lt;&gt;"UNRESOLVED",ISERROR(MATCH(UPPER(TRIM(CLEAN(SUBSTITUTE(I292,CHAR(160)," ")))),Start!$H$6:$H$22,0))),"","Mapping or justified exclusion missing; ")&amp;IF(AND(LEN(UPPER(TRIM(CLEAN(SUBSTITUTE(J292,CHAR(160)," ")))))&gt;0,LEFT(UPPER(TRIM(J292)),10)&lt;&gt;"UNRESOLVED",ISERROR(MATCH(UPPER(TRIM(CLEAN(SUBSTITUTE(J292,CHAR(160)," ")))),Start!$H$6:$H$22,0))),"","Conclusion/evidence missing; ")&amp;IF(AND(LEN(UPPER(TRIM(CLEAN(SUBSTITUTE(K292,CHAR(160)," ")))))&gt;0,LEFT(UPPER(TRIM(K292)),10)&lt;&gt;"UNRESOLVED",ISERROR(MATCH(UPPER(TRIM(CLEAN(SUBSTITUTE(K292,CHAR(160)," ")))),Start!$H$6:$H$22,0))),"","Reviewer/date missing; ")&amp;"")=0,"Documentation recorded; review required",IF(AND(LEN(UPPER(TRIM(CLEAN(SUBSTITUTE(C292,CHAR(160)," ")))))&gt;0,LEFT(UPPER(TRIM(C292)),10)&lt;&gt;"UNRESOLVED",ISERROR(MATCH(UPPER(TRIM(CLEAN(SUBSTITUTE(C292,CHAR(160)," ")))),Start!$H$6:$H$22,0))),"","Exact clause/version missing; ")&amp;IF(AND(LEN(UPPER(TRIM(CLEAN(SUBSTITUTE(D292,CHAR(160)," ")))))&gt;0,LEFT(UPPER(TRIM(D292)),10)&lt;&gt;"UNRESOLVED",ISERROR(MATCH(UPPER(TRIM(CLEAN(SUBSTITUTE(D292,CHAR(160)," ")))),Start!$H$6:$H$22,0))),"","Entity/system/period missing; ")&amp;IF(AND(LEN(UPPER(TRIM(CLEAN(SUBSTITUTE(F292,CHAR(160)," ")))))&gt;0,LEFT(UPPER(TRIM(F292)),10)&lt;&gt;"UNRESOLVED",ISERROR(MATCH(UPPER(TRIM(CLEAN(SUBSTITUTE(F292,CHAR(160)," ")))),Start!$H$6:$H$22,0))),"","Decision evidence/basis missing; ")&amp;IF(AND(LEN(UPPER(TRIM(CLEAN(SUBSTITUTE(G292,CHAR(160)," ")))))&gt;0,LEFT(UPPER(TRIM(G292)),10)&lt;&gt;"UNRESOLVED",ISERROR(MATCH(UPPER(TRIM(CLEAN(SUBSTITUTE(G292,CHAR(160)," ")))),Start!$H$6:$H$22,0))),"","Date/transition basis missing; ")&amp;IF(AND(LEN(UPPER(TRIM(CLEAN(SUBSTITUTE(H292,CHAR(160)," ")))))&gt;0,LEFT(UPPER(TRIM(H292)),10)&lt;&gt;"UNRESOLVED",ISERROR(MATCH(UPPER(TRIM(CLEAN(SUBSTITUTE(H292,CHAR(160)," ")))),Start!$H$6:$H$22,0))),"","Method/evidence basis missing; ")&amp;IF(AND(LEN(UPPER(TRIM(CLEAN(SUBSTITUTE(I292,CHAR(160)," ")))))&gt;0,LEFT(UPPER(TRIM(I292)),10)&lt;&gt;"UNRESOLVED",ISERROR(MATCH(UPPER(TRIM(CLEAN(SUBSTITUTE(I292,CHAR(160)," ")))),Start!$H$6:$H$22,0))),"","Mapping or justified exclusion missing; ")&amp;IF(AND(LEN(UPPER(TRIM(CLEAN(SUBSTITUTE(J292,CHAR(160)," ")))))&gt;0,LEFT(UPPER(TRIM(J292)),10)&lt;&gt;"UNRESOLVED",ISERROR(MATCH(UPPER(TRIM(CLEAN(SUBSTITUTE(J292,CHAR(160)," ")))),Start!$H$6:$H$22,0))),"","Conclusion/evidence missing; ")&amp;IF(AND(LEN(UPPER(TRIM(CLEAN(SUBSTITUTE(K292,CHAR(160)," ")))))&gt;0,LEFT(UPPER(TRIM(K292)),10)&lt;&gt;"UNRESOLVED",ISERROR(MATCH(UPPER(TRIM(CLEAN(SUBSTITUTE(K292,CHAR(160)," ")))),Start!$H$6:$H$22,0))),"","Reviewer/date missing; ")&amp;"")),"Invalid status; use a listed value")</f>
        <v>Applicability unresolved; assign an owner and next action</v>
      </c>
    </row>
    <row r="293" ht="70" customHeight="1">
      <c r="A293" s="56" t="str">
        <v>DFS-500.4(b)(6)</v>
      </c>
      <c r="B293" s="56" t="str">
        <v>DFS</v>
      </c>
      <c r="C293" s="61" t="str">
        <v>D01 | 500.4(b)(6)</v>
      </c>
      <c r="D293" s="61"/>
      <c r="E293" s="61" t="str">
        <v>Unresolved</v>
      </c>
      <c r="F293" s="61"/>
      <c r="G293" s="61" t="str">
        <v>Verify entity exemption and operative version; Q08</v>
      </c>
      <c r="H293" s="61" t="inlineStr">
        <is>
          <t xml:space="preserve">Candidate duty; applicability unresolved. Obtain exact required method and evidence from the controlling text. Context and definition rows explain control requirements.</t>
        </is>
      </c>
      <c r="I293" s="61" t="str">
        <v>D02</v>
      </c>
      <c r="J293" s="61"/>
      <c r="K293" s="61"/>
      <c r="L293" s="61" t="str">
        <v>Confirm entity/system coverage, obtain the current controlling instrument and map every applicable part before conclusions.</v>
      </c>
      <c r="M293" s="63" t="str">
        <f>IF(OR(EXACT(E293,"Unresolved"),EXACT(E293,"Applicable"),EXACT(E293,"Excluded with basis"),EXACT(E293,"Context only")),IF(E293="Unresolved","Applicability unresolved; assign an owner and next action",IF(LEN(IF(AND(LEN(UPPER(TRIM(CLEAN(SUBSTITUTE(C293,CHAR(160)," ")))))&gt;0,LEFT(UPPER(TRIM(C293)),10)&lt;&gt;"UNRESOLVED",ISERROR(MATCH(UPPER(TRIM(CLEAN(SUBSTITUTE(C293,CHAR(160)," ")))),Start!$H$6:$H$22,0))),"","Exact clause/version missing; ")&amp;IF(AND(LEN(UPPER(TRIM(CLEAN(SUBSTITUTE(D293,CHAR(160)," ")))))&gt;0,LEFT(UPPER(TRIM(D293)),10)&lt;&gt;"UNRESOLVED",ISERROR(MATCH(UPPER(TRIM(CLEAN(SUBSTITUTE(D293,CHAR(160)," ")))),Start!$H$6:$H$22,0))),"","Entity/system/period missing; ")&amp;IF(AND(LEN(UPPER(TRIM(CLEAN(SUBSTITUTE(F293,CHAR(160)," ")))))&gt;0,LEFT(UPPER(TRIM(F293)),10)&lt;&gt;"UNRESOLVED",ISERROR(MATCH(UPPER(TRIM(CLEAN(SUBSTITUTE(F293,CHAR(160)," ")))),Start!$H$6:$H$22,0))),"","Decision evidence/basis missing; ")&amp;IF(AND(LEN(UPPER(TRIM(CLEAN(SUBSTITUTE(G293,CHAR(160)," ")))))&gt;0,LEFT(UPPER(TRIM(G293)),10)&lt;&gt;"UNRESOLVED",ISERROR(MATCH(UPPER(TRIM(CLEAN(SUBSTITUTE(G293,CHAR(160)," ")))),Start!$H$6:$H$22,0))),"","Date/transition basis missing; ")&amp;IF(AND(LEN(UPPER(TRIM(CLEAN(SUBSTITUTE(H293,CHAR(160)," ")))))&gt;0,LEFT(UPPER(TRIM(H293)),10)&lt;&gt;"UNRESOLVED",ISERROR(MATCH(UPPER(TRIM(CLEAN(SUBSTITUTE(H293,CHAR(160)," ")))),Start!$H$6:$H$22,0))),"","Method/evidence basis missing; ")&amp;IF(AND(LEN(UPPER(TRIM(CLEAN(SUBSTITUTE(I293,CHAR(160)," ")))))&gt;0,LEFT(UPPER(TRIM(I293)),10)&lt;&gt;"UNRESOLVED",ISERROR(MATCH(UPPER(TRIM(CLEAN(SUBSTITUTE(I293,CHAR(160)," ")))),Start!$H$6:$H$22,0))),"","Mapping or justified exclusion missing; ")&amp;IF(AND(LEN(UPPER(TRIM(CLEAN(SUBSTITUTE(J293,CHAR(160)," ")))))&gt;0,LEFT(UPPER(TRIM(J293)),10)&lt;&gt;"UNRESOLVED",ISERROR(MATCH(UPPER(TRIM(CLEAN(SUBSTITUTE(J293,CHAR(160)," ")))),Start!$H$6:$H$22,0))),"","Conclusion/evidence missing; ")&amp;IF(AND(LEN(UPPER(TRIM(CLEAN(SUBSTITUTE(K293,CHAR(160)," ")))))&gt;0,LEFT(UPPER(TRIM(K293)),10)&lt;&gt;"UNRESOLVED",ISERROR(MATCH(UPPER(TRIM(CLEAN(SUBSTITUTE(K293,CHAR(160)," ")))),Start!$H$6:$H$22,0))),"","Reviewer/date missing; ")&amp;"")=0,"Documentation recorded; review required",IF(AND(LEN(UPPER(TRIM(CLEAN(SUBSTITUTE(C293,CHAR(160)," ")))))&gt;0,LEFT(UPPER(TRIM(C293)),10)&lt;&gt;"UNRESOLVED",ISERROR(MATCH(UPPER(TRIM(CLEAN(SUBSTITUTE(C293,CHAR(160)," ")))),Start!$H$6:$H$22,0))),"","Exact clause/version missing; ")&amp;IF(AND(LEN(UPPER(TRIM(CLEAN(SUBSTITUTE(D293,CHAR(160)," ")))))&gt;0,LEFT(UPPER(TRIM(D293)),10)&lt;&gt;"UNRESOLVED",ISERROR(MATCH(UPPER(TRIM(CLEAN(SUBSTITUTE(D293,CHAR(160)," ")))),Start!$H$6:$H$22,0))),"","Entity/system/period missing; ")&amp;IF(AND(LEN(UPPER(TRIM(CLEAN(SUBSTITUTE(F293,CHAR(160)," ")))))&gt;0,LEFT(UPPER(TRIM(F293)),10)&lt;&gt;"UNRESOLVED",ISERROR(MATCH(UPPER(TRIM(CLEAN(SUBSTITUTE(F293,CHAR(160)," ")))),Start!$H$6:$H$22,0))),"","Decision evidence/basis missing; ")&amp;IF(AND(LEN(UPPER(TRIM(CLEAN(SUBSTITUTE(G293,CHAR(160)," ")))))&gt;0,LEFT(UPPER(TRIM(G293)),10)&lt;&gt;"UNRESOLVED",ISERROR(MATCH(UPPER(TRIM(CLEAN(SUBSTITUTE(G293,CHAR(160)," ")))),Start!$H$6:$H$22,0))),"","Date/transition basis missing; ")&amp;IF(AND(LEN(UPPER(TRIM(CLEAN(SUBSTITUTE(H293,CHAR(160)," ")))))&gt;0,LEFT(UPPER(TRIM(H293)),10)&lt;&gt;"UNRESOLVED",ISERROR(MATCH(UPPER(TRIM(CLEAN(SUBSTITUTE(H293,CHAR(160)," ")))),Start!$H$6:$H$22,0))),"","Method/evidence basis missing; ")&amp;IF(AND(LEN(UPPER(TRIM(CLEAN(SUBSTITUTE(I293,CHAR(160)," ")))))&gt;0,LEFT(UPPER(TRIM(I293)),10)&lt;&gt;"UNRESOLVED",ISERROR(MATCH(UPPER(TRIM(CLEAN(SUBSTITUTE(I293,CHAR(160)," ")))),Start!$H$6:$H$22,0))),"","Mapping or justified exclusion missing; ")&amp;IF(AND(LEN(UPPER(TRIM(CLEAN(SUBSTITUTE(J293,CHAR(160)," ")))))&gt;0,LEFT(UPPER(TRIM(J293)),10)&lt;&gt;"UNRESOLVED",ISERROR(MATCH(UPPER(TRIM(CLEAN(SUBSTITUTE(J293,CHAR(160)," ")))),Start!$H$6:$H$22,0))),"","Conclusion/evidence missing; ")&amp;IF(AND(LEN(UPPER(TRIM(CLEAN(SUBSTITUTE(K293,CHAR(160)," ")))))&gt;0,LEFT(UPPER(TRIM(K293)),10)&lt;&gt;"UNRESOLVED",ISERROR(MATCH(UPPER(TRIM(CLEAN(SUBSTITUTE(K293,CHAR(160)," ")))),Start!$H$6:$H$22,0))),"","Reviewer/date missing; ")&amp;"")),"Invalid status; use a listed value")</f>
        <v>Applicability unresolved; assign an owner and next action</v>
      </c>
    </row>
    <row r="294" ht="70" customHeight="1">
      <c r="A294" s="58" t="str">
        <v>DFS-500.4(c)</v>
      </c>
      <c r="B294" s="58" t="str">
        <v>DFS</v>
      </c>
      <c r="C294" s="61" t="str">
        <v>D01 | 500.4(c)</v>
      </c>
      <c r="D294" s="61"/>
      <c r="E294" s="61" t="str">
        <v>Unresolved</v>
      </c>
      <c r="F294" s="61"/>
      <c r="G294" s="61" t="str">
        <v>Verify entity exemption and operative version; Q08</v>
      </c>
      <c r="H294" s="61" t="inlineStr">
        <is>
          <t xml:space="preserve">Candidate duty; applicability unresolved. Obtain exact required method and evidence from the controlling text. Context and definition rows explain control requirements.</t>
        </is>
      </c>
      <c r="I294" s="61" t="str">
        <v>D02</v>
      </c>
      <c r="J294" s="61"/>
      <c r="K294" s="61"/>
      <c r="L294" s="61" t="str">
        <v>Confirm entity/system coverage, obtain the current controlling instrument and map every applicable part before conclusions.</v>
      </c>
      <c r="M294" s="63" t="str">
        <f>IF(OR(EXACT(E294,"Unresolved"),EXACT(E294,"Applicable"),EXACT(E294,"Excluded with basis"),EXACT(E294,"Context only")),IF(E294="Unresolved","Applicability unresolved; assign an owner and next action",IF(LEN(IF(AND(LEN(UPPER(TRIM(CLEAN(SUBSTITUTE(C294,CHAR(160)," ")))))&gt;0,LEFT(UPPER(TRIM(C294)),10)&lt;&gt;"UNRESOLVED",ISERROR(MATCH(UPPER(TRIM(CLEAN(SUBSTITUTE(C294,CHAR(160)," ")))),Start!$H$6:$H$22,0))),"","Exact clause/version missing; ")&amp;IF(AND(LEN(UPPER(TRIM(CLEAN(SUBSTITUTE(D294,CHAR(160)," ")))))&gt;0,LEFT(UPPER(TRIM(D294)),10)&lt;&gt;"UNRESOLVED",ISERROR(MATCH(UPPER(TRIM(CLEAN(SUBSTITUTE(D294,CHAR(160)," ")))),Start!$H$6:$H$22,0))),"","Entity/system/period missing; ")&amp;IF(AND(LEN(UPPER(TRIM(CLEAN(SUBSTITUTE(F294,CHAR(160)," ")))))&gt;0,LEFT(UPPER(TRIM(F294)),10)&lt;&gt;"UNRESOLVED",ISERROR(MATCH(UPPER(TRIM(CLEAN(SUBSTITUTE(F294,CHAR(160)," ")))),Start!$H$6:$H$22,0))),"","Decision evidence/basis missing; ")&amp;IF(AND(LEN(UPPER(TRIM(CLEAN(SUBSTITUTE(G294,CHAR(160)," ")))))&gt;0,LEFT(UPPER(TRIM(G294)),10)&lt;&gt;"UNRESOLVED",ISERROR(MATCH(UPPER(TRIM(CLEAN(SUBSTITUTE(G294,CHAR(160)," ")))),Start!$H$6:$H$22,0))),"","Date/transition basis missing; ")&amp;IF(AND(LEN(UPPER(TRIM(CLEAN(SUBSTITUTE(H294,CHAR(160)," ")))))&gt;0,LEFT(UPPER(TRIM(H294)),10)&lt;&gt;"UNRESOLVED",ISERROR(MATCH(UPPER(TRIM(CLEAN(SUBSTITUTE(H294,CHAR(160)," ")))),Start!$H$6:$H$22,0))),"","Method/evidence basis missing; ")&amp;IF(AND(LEN(UPPER(TRIM(CLEAN(SUBSTITUTE(I294,CHAR(160)," ")))))&gt;0,LEFT(UPPER(TRIM(I294)),10)&lt;&gt;"UNRESOLVED",ISERROR(MATCH(UPPER(TRIM(CLEAN(SUBSTITUTE(I294,CHAR(160)," ")))),Start!$H$6:$H$22,0))),"","Mapping or justified exclusion missing; ")&amp;IF(AND(LEN(UPPER(TRIM(CLEAN(SUBSTITUTE(J294,CHAR(160)," ")))))&gt;0,LEFT(UPPER(TRIM(J294)),10)&lt;&gt;"UNRESOLVED",ISERROR(MATCH(UPPER(TRIM(CLEAN(SUBSTITUTE(J294,CHAR(160)," ")))),Start!$H$6:$H$22,0))),"","Conclusion/evidence missing; ")&amp;IF(AND(LEN(UPPER(TRIM(CLEAN(SUBSTITUTE(K294,CHAR(160)," ")))))&gt;0,LEFT(UPPER(TRIM(K294)),10)&lt;&gt;"UNRESOLVED",ISERROR(MATCH(UPPER(TRIM(CLEAN(SUBSTITUTE(K294,CHAR(160)," ")))),Start!$H$6:$H$22,0))),"","Reviewer/date missing; ")&amp;"")=0,"Documentation recorded; review required",IF(AND(LEN(UPPER(TRIM(CLEAN(SUBSTITUTE(C294,CHAR(160)," ")))))&gt;0,LEFT(UPPER(TRIM(C294)),10)&lt;&gt;"UNRESOLVED",ISERROR(MATCH(UPPER(TRIM(CLEAN(SUBSTITUTE(C294,CHAR(160)," ")))),Start!$H$6:$H$22,0))),"","Exact clause/version missing; ")&amp;IF(AND(LEN(UPPER(TRIM(CLEAN(SUBSTITUTE(D294,CHAR(160)," ")))))&gt;0,LEFT(UPPER(TRIM(D294)),10)&lt;&gt;"UNRESOLVED",ISERROR(MATCH(UPPER(TRIM(CLEAN(SUBSTITUTE(D294,CHAR(160)," ")))),Start!$H$6:$H$22,0))),"","Entity/system/period missing; ")&amp;IF(AND(LEN(UPPER(TRIM(CLEAN(SUBSTITUTE(F294,CHAR(160)," ")))))&gt;0,LEFT(UPPER(TRIM(F294)),10)&lt;&gt;"UNRESOLVED",ISERROR(MATCH(UPPER(TRIM(CLEAN(SUBSTITUTE(F294,CHAR(160)," ")))),Start!$H$6:$H$22,0))),"","Decision evidence/basis missing; ")&amp;IF(AND(LEN(UPPER(TRIM(CLEAN(SUBSTITUTE(G294,CHAR(160)," ")))))&gt;0,LEFT(UPPER(TRIM(G294)),10)&lt;&gt;"UNRESOLVED",ISERROR(MATCH(UPPER(TRIM(CLEAN(SUBSTITUTE(G294,CHAR(160)," ")))),Start!$H$6:$H$22,0))),"","Date/transition basis missing; ")&amp;IF(AND(LEN(UPPER(TRIM(CLEAN(SUBSTITUTE(H294,CHAR(160)," ")))))&gt;0,LEFT(UPPER(TRIM(H294)),10)&lt;&gt;"UNRESOLVED",ISERROR(MATCH(UPPER(TRIM(CLEAN(SUBSTITUTE(H294,CHAR(160)," ")))),Start!$H$6:$H$22,0))),"","Method/evidence basis missing; ")&amp;IF(AND(LEN(UPPER(TRIM(CLEAN(SUBSTITUTE(I294,CHAR(160)," ")))))&gt;0,LEFT(UPPER(TRIM(I294)),10)&lt;&gt;"UNRESOLVED",ISERROR(MATCH(UPPER(TRIM(CLEAN(SUBSTITUTE(I294,CHAR(160)," ")))),Start!$H$6:$H$22,0))),"","Mapping or justified exclusion missing; ")&amp;IF(AND(LEN(UPPER(TRIM(CLEAN(SUBSTITUTE(J294,CHAR(160)," ")))))&gt;0,LEFT(UPPER(TRIM(J294)),10)&lt;&gt;"UNRESOLVED",ISERROR(MATCH(UPPER(TRIM(CLEAN(SUBSTITUTE(J294,CHAR(160)," ")))),Start!$H$6:$H$22,0))),"","Conclusion/evidence missing; ")&amp;IF(AND(LEN(UPPER(TRIM(CLEAN(SUBSTITUTE(K294,CHAR(160)," ")))))&gt;0,LEFT(UPPER(TRIM(K294)),10)&lt;&gt;"UNRESOLVED",ISERROR(MATCH(UPPER(TRIM(CLEAN(SUBSTITUTE(K294,CHAR(160)," ")))),Start!$H$6:$H$22,0))),"","Reviewer/date missing; ")&amp;"")),"Invalid status; use a listed value")</f>
        <v>Applicability unresolved; assign an owner and next action</v>
      </c>
    </row>
    <row r="295" ht="70" customHeight="1">
      <c r="A295" s="56" t="str">
        <v>DFS-500.4(d)</v>
      </c>
      <c r="B295" s="56" t="str">
        <v>DFS</v>
      </c>
      <c r="C295" s="61" t="str">
        <v>D01 | 500.4(d)</v>
      </c>
      <c r="D295" s="61"/>
      <c r="E295" s="61" t="str">
        <v>Unresolved</v>
      </c>
      <c r="F295" s="61"/>
      <c r="G295" s="61" t="str">
        <v>Verify entity exemption and operative version; Q08</v>
      </c>
      <c r="H295" s="61" t="inlineStr">
        <is>
          <t xml:space="preserve">Candidate duty; applicability unresolved. Obtain exact required method and evidence from the controlling text. Context and definition rows explain control requirements.</t>
        </is>
      </c>
      <c r="I295" s="61" t="str">
        <v>D02</v>
      </c>
      <c r="J295" s="61"/>
      <c r="K295" s="61"/>
      <c r="L295" s="61" t="str">
        <v>Confirm entity/system coverage, obtain the current controlling instrument and map every applicable part before conclusions.</v>
      </c>
      <c r="M295" s="63" t="str">
        <f>IF(OR(EXACT(E295,"Unresolved"),EXACT(E295,"Applicable"),EXACT(E295,"Excluded with basis"),EXACT(E295,"Context only")),IF(E295="Unresolved","Applicability unresolved; assign an owner and next action",IF(LEN(IF(AND(LEN(UPPER(TRIM(CLEAN(SUBSTITUTE(C295,CHAR(160)," ")))))&gt;0,LEFT(UPPER(TRIM(C295)),10)&lt;&gt;"UNRESOLVED",ISERROR(MATCH(UPPER(TRIM(CLEAN(SUBSTITUTE(C295,CHAR(160)," ")))),Start!$H$6:$H$22,0))),"","Exact clause/version missing; ")&amp;IF(AND(LEN(UPPER(TRIM(CLEAN(SUBSTITUTE(D295,CHAR(160)," ")))))&gt;0,LEFT(UPPER(TRIM(D295)),10)&lt;&gt;"UNRESOLVED",ISERROR(MATCH(UPPER(TRIM(CLEAN(SUBSTITUTE(D295,CHAR(160)," ")))),Start!$H$6:$H$22,0))),"","Entity/system/period missing; ")&amp;IF(AND(LEN(UPPER(TRIM(CLEAN(SUBSTITUTE(F295,CHAR(160)," ")))))&gt;0,LEFT(UPPER(TRIM(F295)),10)&lt;&gt;"UNRESOLVED",ISERROR(MATCH(UPPER(TRIM(CLEAN(SUBSTITUTE(F295,CHAR(160)," ")))),Start!$H$6:$H$22,0))),"","Decision evidence/basis missing; ")&amp;IF(AND(LEN(UPPER(TRIM(CLEAN(SUBSTITUTE(G295,CHAR(160)," ")))))&gt;0,LEFT(UPPER(TRIM(G295)),10)&lt;&gt;"UNRESOLVED",ISERROR(MATCH(UPPER(TRIM(CLEAN(SUBSTITUTE(G295,CHAR(160)," ")))),Start!$H$6:$H$22,0))),"","Date/transition basis missing; ")&amp;IF(AND(LEN(UPPER(TRIM(CLEAN(SUBSTITUTE(H295,CHAR(160)," ")))))&gt;0,LEFT(UPPER(TRIM(H295)),10)&lt;&gt;"UNRESOLVED",ISERROR(MATCH(UPPER(TRIM(CLEAN(SUBSTITUTE(H295,CHAR(160)," ")))),Start!$H$6:$H$22,0))),"","Method/evidence basis missing; ")&amp;IF(AND(LEN(UPPER(TRIM(CLEAN(SUBSTITUTE(I295,CHAR(160)," ")))))&gt;0,LEFT(UPPER(TRIM(I295)),10)&lt;&gt;"UNRESOLVED",ISERROR(MATCH(UPPER(TRIM(CLEAN(SUBSTITUTE(I295,CHAR(160)," ")))),Start!$H$6:$H$22,0))),"","Mapping or justified exclusion missing; ")&amp;IF(AND(LEN(UPPER(TRIM(CLEAN(SUBSTITUTE(J295,CHAR(160)," ")))))&gt;0,LEFT(UPPER(TRIM(J295)),10)&lt;&gt;"UNRESOLVED",ISERROR(MATCH(UPPER(TRIM(CLEAN(SUBSTITUTE(J295,CHAR(160)," ")))),Start!$H$6:$H$22,0))),"","Conclusion/evidence missing; ")&amp;IF(AND(LEN(UPPER(TRIM(CLEAN(SUBSTITUTE(K295,CHAR(160)," ")))))&gt;0,LEFT(UPPER(TRIM(K295)),10)&lt;&gt;"UNRESOLVED",ISERROR(MATCH(UPPER(TRIM(CLEAN(SUBSTITUTE(K295,CHAR(160)," ")))),Start!$H$6:$H$22,0))),"","Reviewer/date missing; ")&amp;"")=0,"Documentation recorded; review required",IF(AND(LEN(UPPER(TRIM(CLEAN(SUBSTITUTE(C295,CHAR(160)," ")))))&gt;0,LEFT(UPPER(TRIM(C295)),10)&lt;&gt;"UNRESOLVED",ISERROR(MATCH(UPPER(TRIM(CLEAN(SUBSTITUTE(C295,CHAR(160)," ")))),Start!$H$6:$H$22,0))),"","Exact clause/version missing; ")&amp;IF(AND(LEN(UPPER(TRIM(CLEAN(SUBSTITUTE(D295,CHAR(160)," ")))))&gt;0,LEFT(UPPER(TRIM(D295)),10)&lt;&gt;"UNRESOLVED",ISERROR(MATCH(UPPER(TRIM(CLEAN(SUBSTITUTE(D295,CHAR(160)," ")))),Start!$H$6:$H$22,0))),"","Entity/system/period missing; ")&amp;IF(AND(LEN(UPPER(TRIM(CLEAN(SUBSTITUTE(F295,CHAR(160)," ")))))&gt;0,LEFT(UPPER(TRIM(F295)),10)&lt;&gt;"UNRESOLVED",ISERROR(MATCH(UPPER(TRIM(CLEAN(SUBSTITUTE(F295,CHAR(160)," ")))),Start!$H$6:$H$22,0))),"","Decision evidence/basis missing; ")&amp;IF(AND(LEN(UPPER(TRIM(CLEAN(SUBSTITUTE(G295,CHAR(160)," ")))))&gt;0,LEFT(UPPER(TRIM(G295)),10)&lt;&gt;"UNRESOLVED",ISERROR(MATCH(UPPER(TRIM(CLEAN(SUBSTITUTE(G295,CHAR(160)," ")))),Start!$H$6:$H$22,0))),"","Date/transition basis missing; ")&amp;IF(AND(LEN(UPPER(TRIM(CLEAN(SUBSTITUTE(H295,CHAR(160)," ")))))&gt;0,LEFT(UPPER(TRIM(H295)),10)&lt;&gt;"UNRESOLVED",ISERROR(MATCH(UPPER(TRIM(CLEAN(SUBSTITUTE(H295,CHAR(160)," ")))),Start!$H$6:$H$22,0))),"","Method/evidence basis missing; ")&amp;IF(AND(LEN(UPPER(TRIM(CLEAN(SUBSTITUTE(I295,CHAR(160)," ")))))&gt;0,LEFT(UPPER(TRIM(I295)),10)&lt;&gt;"UNRESOLVED",ISERROR(MATCH(UPPER(TRIM(CLEAN(SUBSTITUTE(I295,CHAR(160)," ")))),Start!$H$6:$H$22,0))),"","Mapping or justified exclusion missing; ")&amp;IF(AND(LEN(UPPER(TRIM(CLEAN(SUBSTITUTE(J295,CHAR(160)," ")))))&gt;0,LEFT(UPPER(TRIM(J295)),10)&lt;&gt;"UNRESOLVED",ISERROR(MATCH(UPPER(TRIM(CLEAN(SUBSTITUTE(J295,CHAR(160)," ")))),Start!$H$6:$H$22,0))),"","Conclusion/evidence missing; ")&amp;IF(AND(LEN(UPPER(TRIM(CLEAN(SUBSTITUTE(K295,CHAR(160)," ")))))&gt;0,LEFT(UPPER(TRIM(K295)),10)&lt;&gt;"UNRESOLVED",ISERROR(MATCH(UPPER(TRIM(CLEAN(SUBSTITUTE(K295,CHAR(160)," ")))),Start!$H$6:$H$22,0))),"","Reviewer/date missing; ")&amp;"")),"Invalid status; use a listed value")</f>
        <v>Applicability unresolved; assign an owner and next action</v>
      </c>
    </row>
    <row r="296" ht="70" customHeight="1">
      <c r="A296" s="58" t="str">
        <v>DFS-500.4(d)(1)</v>
      </c>
      <c r="B296" s="58" t="str">
        <v>DFS</v>
      </c>
      <c r="C296" s="61" t="str">
        <v>D01 | 500.4(d)(1)</v>
      </c>
      <c r="D296" s="61"/>
      <c r="E296" s="61" t="str">
        <v>Unresolved</v>
      </c>
      <c r="F296" s="61"/>
      <c r="G296" s="61" t="str">
        <v>Verify entity exemption and operative version; Q08</v>
      </c>
      <c r="H296" s="61" t="inlineStr">
        <is>
          <t xml:space="preserve">Candidate duty; applicability unresolved. Obtain exact required method and evidence from the controlling text. Context and definition rows explain control requirements.</t>
        </is>
      </c>
      <c r="I296" s="61" t="str">
        <v>D02</v>
      </c>
      <c r="J296" s="61"/>
      <c r="K296" s="61"/>
      <c r="L296" s="61" t="str">
        <v>Confirm entity/system coverage, obtain the current controlling instrument and map every applicable part before conclusions.</v>
      </c>
      <c r="M296" s="63" t="str">
        <f>IF(OR(EXACT(E296,"Unresolved"),EXACT(E296,"Applicable"),EXACT(E296,"Excluded with basis"),EXACT(E296,"Context only")),IF(E296="Unresolved","Applicability unresolved; assign an owner and next action",IF(LEN(IF(AND(LEN(UPPER(TRIM(CLEAN(SUBSTITUTE(C296,CHAR(160)," ")))))&gt;0,LEFT(UPPER(TRIM(C296)),10)&lt;&gt;"UNRESOLVED",ISERROR(MATCH(UPPER(TRIM(CLEAN(SUBSTITUTE(C296,CHAR(160)," ")))),Start!$H$6:$H$22,0))),"","Exact clause/version missing; ")&amp;IF(AND(LEN(UPPER(TRIM(CLEAN(SUBSTITUTE(D296,CHAR(160)," ")))))&gt;0,LEFT(UPPER(TRIM(D296)),10)&lt;&gt;"UNRESOLVED",ISERROR(MATCH(UPPER(TRIM(CLEAN(SUBSTITUTE(D296,CHAR(160)," ")))),Start!$H$6:$H$22,0))),"","Entity/system/period missing; ")&amp;IF(AND(LEN(UPPER(TRIM(CLEAN(SUBSTITUTE(F296,CHAR(160)," ")))))&gt;0,LEFT(UPPER(TRIM(F296)),10)&lt;&gt;"UNRESOLVED",ISERROR(MATCH(UPPER(TRIM(CLEAN(SUBSTITUTE(F296,CHAR(160)," ")))),Start!$H$6:$H$22,0))),"","Decision evidence/basis missing; ")&amp;IF(AND(LEN(UPPER(TRIM(CLEAN(SUBSTITUTE(G296,CHAR(160)," ")))))&gt;0,LEFT(UPPER(TRIM(G296)),10)&lt;&gt;"UNRESOLVED",ISERROR(MATCH(UPPER(TRIM(CLEAN(SUBSTITUTE(G296,CHAR(160)," ")))),Start!$H$6:$H$22,0))),"","Date/transition basis missing; ")&amp;IF(AND(LEN(UPPER(TRIM(CLEAN(SUBSTITUTE(H296,CHAR(160)," ")))))&gt;0,LEFT(UPPER(TRIM(H296)),10)&lt;&gt;"UNRESOLVED",ISERROR(MATCH(UPPER(TRIM(CLEAN(SUBSTITUTE(H296,CHAR(160)," ")))),Start!$H$6:$H$22,0))),"","Method/evidence basis missing; ")&amp;IF(AND(LEN(UPPER(TRIM(CLEAN(SUBSTITUTE(I296,CHAR(160)," ")))))&gt;0,LEFT(UPPER(TRIM(I296)),10)&lt;&gt;"UNRESOLVED",ISERROR(MATCH(UPPER(TRIM(CLEAN(SUBSTITUTE(I296,CHAR(160)," ")))),Start!$H$6:$H$22,0))),"","Mapping or justified exclusion missing; ")&amp;IF(AND(LEN(UPPER(TRIM(CLEAN(SUBSTITUTE(J296,CHAR(160)," ")))))&gt;0,LEFT(UPPER(TRIM(J296)),10)&lt;&gt;"UNRESOLVED",ISERROR(MATCH(UPPER(TRIM(CLEAN(SUBSTITUTE(J296,CHAR(160)," ")))),Start!$H$6:$H$22,0))),"","Conclusion/evidence missing; ")&amp;IF(AND(LEN(UPPER(TRIM(CLEAN(SUBSTITUTE(K296,CHAR(160)," ")))))&gt;0,LEFT(UPPER(TRIM(K296)),10)&lt;&gt;"UNRESOLVED",ISERROR(MATCH(UPPER(TRIM(CLEAN(SUBSTITUTE(K296,CHAR(160)," ")))),Start!$H$6:$H$22,0))),"","Reviewer/date missing; ")&amp;"")=0,"Documentation recorded; review required",IF(AND(LEN(UPPER(TRIM(CLEAN(SUBSTITUTE(C296,CHAR(160)," ")))))&gt;0,LEFT(UPPER(TRIM(C296)),10)&lt;&gt;"UNRESOLVED",ISERROR(MATCH(UPPER(TRIM(CLEAN(SUBSTITUTE(C296,CHAR(160)," ")))),Start!$H$6:$H$22,0))),"","Exact clause/version missing; ")&amp;IF(AND(LEN(UPPER(TRIM(CLEAN(SUBSTITUTE(D296,CHAR(160)," ")))))&gt;0,LEFT(UPPER(TRIM(D296)),10)&lt;&gt;"UNRESOLVED",ISERROR(MATCH(UPPER(TRIM(CLEAN(SUBSTITUTE(D296,CHAR(160)," ")))),Start!$H$6:$H$22,0))),"","Entity/system/period missing; ")&amp;IF(AND(LEN(UPPER(TRIM(CLEAN(SUBSTITUTE(F296,CHAR(160)," ")))))&gt;0,LEFT(UPPER(TRIM(F296)),10)&lt;&gt;"UNRESOLVED",ISERROR(MATCH(UPPER(TRIM(CLEAN(SUBSTITUTE(F296,CHAR(160)," ")))),Start!$H$6:$H$22,0))),"","Decision evidence/basis missing; ")&amp;IF(AND(LEN(UPPER(TRIM(CLEAN(SUBSTITUTE(G296,CHAR(160)," ")))))&gt;0,LEFT(UPPER(TRIM(G296)),10)&lt;&gt;"UNRESOLVED",ISERROR(MATCH(UPPER(TRIM(CLEAN(SUBSTITUTE(G296,CHAR(160)," ")))),Start!$H$6:$H$22,0))),"","Date/transition basis missing; ")&amp;IF(AND(LEN(UPPER(TRIM(CLEAN(SUBSTITUTE(H296,CHAR(160)," ")))))&gt;0,LEFT(UPPER(TRIM(H296)),10)&lt;&gt;"UNRESOLVED",ISERROR(MATCH(UPPER(TRIM(CLEAN(SUBSTITUTE(H296,CHAR(160)," ")))),Start!$H$6:$H$22,0))),"","Method/evidence basis missing; ")&amp;IF(AND(LEN(UPPER(TRIM(CLEAN(SUBSTITUTE(I296,CHAR(160)," ")))))&gt;0,LEFT(UPPER(TRIM(I296)),10)&lt;&gt;"UNRESOLVED",ISERROR(MATCH(UPPER(TRIM(CLEAN(SUBSTITUTE(I296,CHAR(160)," ")))),Start!$H$6:$H$22,0))),"","Mapping or justified exclusion missing; ")&amp;IF(AND(LEN(UPPER(TRIM(CLEAN(SUBSTITUTE(J296,CHAR(160)," ")))))&gt;0,LEFT(UPPER(TRIM(J296)),10)&lt;&gt;"UNRESOLVED",ISERROR(MATCH(UPPER(TRIM(CLEAN(SUBSTITUTE(J296,CHAR(160)," ")))),Start!$H$6:$H$22,0))),"","Conclusion/evidence missing; ")&amp;IF(AND(LEN(UPPER(TRIM(CLEAN(SUBSTITUTE(K296,CHAR(160)," ")))))&gt;0,LEFT(UPPER(TRIM(K296)),10)&lt;&gt;"UNRESOLVED",ISERROR(MATCH(UPPER(TRIM(CLEAN(SUBSTITUTE(K296,CHAR(160)," ")))),Start!$H$6:$H$22,0))),"","Reviewer/date missing; ")&amp;"")),"Invalid status; use a listed value")</f>
        <v>Applicability unresolved; assign an owner and next action</v>
      </c>
    </row>
    <row r="297" ht="70" customHeight="1">
      <c r="A297" s="56" t="str">
        <v>DFS-500.4(d)(2)</v>
      </c>
      <c r="B297" s="56" t="str">
        <v>DFS</v>
      </c>
      <c r="C297" s="61" t="str">
        <v>D01 | 500.4(d)(2)</v>
      </c>
      <c r="D297" s="61"/>
      <c r="E297" s="61" t="str">
        <v>Unresolved</v>
      </c>
      <c r="F297" s="61"/>
      <c r="G297" s="61" t="str">
        <v>Verify entity exemption and operative version; Q08</v>
      </c>
      <c r="H297" s="61" t="inlineStr">
        <is>
          <t xml:space="preserve">Candidate duty; applicability unresolved. Obtain exact required method and evidence from the controlling text. Context and definition rows explain control requirements.</t>
        </is>
      </c>
      <c r="I297" s="61" t="str">
        <v>D02</v>
      </c>
      <c r="J297" s="61"/>
      <c r="K297" s="61"/>
      <c r="L297" s="61" t="str">
        <v>Confirm entity/system coverage, obtain the current controlling instrument and map every applicable part before conclusions.</v>
      </c>
      <c r="M297" s="63" t="str">
        <f>IF(OR(EXACT(E297,"Unresolved"),EXACT(E297,"Applicable"),EXACT(E297,"Excluded with basis"),EXACT(E297,"Context only")),IF(E297="Unresolved","Applicability unresolved; assign an owner and next action",IF(LEN(IF(AND(LEN(UPPER(TRIM(CLEAN(SUBSTITUTE(C297,CHAR(160)," ")))))&gt;0,LEFT(UPPER(TRIM(C297)),10)&lt;&gt;"UNRESOLVED",ISERROR(MATCH(UPPER(TRIM(CLEAN(SUBSTITUTE(C297,CHAR(160)," ")))),Start!$H$6:$H$22,0))),"","Exact clause/version missing; ")&amp;IF(AND(LEN(UPPER(TRIM(CLEAN(SUBSTITUTE(D297,CHAR(160)," ")))))&gt;0,LEFT(UPPER(TRIM(D297)),10)&lt;&gt;"UNRESOLVED",ISERROR(MATCH(UPPER(TRIM(CLEAN(SUBSTITUTE(D297,CHAR(160)," ")))),Start!$H$6:$H$22,0))),"","Entity/system/period missing; ")&amp;IF(AND(LEN(UPPER(TRIM(CLEAN(SUBSTITUTE(F297,CHAR(160)," ")))))&gt;0,LEFT(UPPER(TRIM(F297)),10)&lt;&gt;"UNRESOLVED",ISERROR(MATCH(UPPER(TRIM(CLEAN(SUBSTITUTE(F297,CHAR(160)," ")))),Start!$H$6:$H$22,0))),"","Decision evidence/basis missing; ")&amp;IF(AND(LEN(UPPER(TRIM(CLEAN(SUBSTITUTE(G297,CHAR(160)," ")))))&gt;0,LEFT(UPPER(TRIM(G297)),10)&lt;&gt;"UNRESOLVED",ISERROR(MATCH(UPPER(TRIM(CLEAN(SUBSTITUTE(G297,CHAR(160)," ")))),Start!$H$6:$H$22,0))),"","Date/transition basis missing; ")&amp;IF(AND(LEN(UPPER(TRIM(CLEAN(SUBSTITUTE(H297,CHAR(160)," ")))))&gt;0,LEFT(UPPER(TRIM(H297)),10)&lt;&gt;"UNRESOLVED",ISERROR(MATCH(UPPER(TRIM(CLEAN(SUBSTITUTE(H297,CHAR(160)," ")))),Start!$H$6:$H$22,0))),"","Method/evidence basis missing; ")&amp;IF(AND(LEN(UPPER(TRIM(CLEAN(SUBSTITUTE(I297,CHAR(160)," ")))))&gt;0,LEFT(UPPER(TRIM(I297)),10)&lt;&gt;"UNRESOLVED",ISERROR(MATCH(UPPER(TRIM(CLEAN(SUBSTITUTE(I297,CHAR(160)," ")))),Start!$H$6:$H$22,0))),"","Mapping or justified exclusion missing; ")&amp;IF(AND(LEN(UPPER(TRIM(CLEAN(SUBSTITUTE(J297,CHAR(160)," ")))))&gt;0,LEFT(UPPER(TRIM(J297)),10)&lt;&gt;"UNRESOLVED",ISERROR(MATCH(UPPER(TRIM(CLEAN(SUBSTITUTE(J297,CHAR(160)," ")))),Start!$H$6:$H$22,0))),"","Conclusion/evidence missing; ")&amp;IF(AND(LEN(UPPER(TRIM(CLEAN(SUBSTITUTE(K297,CHAR(160)," ")))))&gt;0,LEFT(UPPER(TRIM(K297)),10)&lt;&gt;"UNRESOLVED",ISERROR(MATCH(UPPER(TRIM(CLEAN(SUBSTITUTE(K297,CHAR(160)," ")))),Start!$H$6:$H$22,0))),"","Reviewer/date missing; ")&amp;"")=0,"Documentation recorded; review required",IF(AND(LEN(UPPER(TRIM(CLEAN(SUBSTITUTE(C297,CHAR(160)," ")))))&gt;0,LEFT(UPPER(TRIM(C297)),10)&lt;&gt;"UNRESOLVED",ISERROR(MATCH(UPPER(TRIM(CLEAN(SUBSTITUTE(C297,CHAR(160)," ")))),Start!$H$6:$H$22,0))),"","Exact clause/version missing; ")&amp;IF(AND(LEN(UPPER(TRIM(CLEAN(SUBSTITUTE(D297,CHAR(160)," ")))))&gt;0,LEFT(UPPER(TRIM(D297)),10)&lt;&gt;"UNRESOLVED",ISERROR(MATCH(UPPER(TRIM(CLEAN(SUBSTITUTE(D297,CHAR(160)," ")))),Start!$H$6:$H$22,0))),"","Entity/system/period missing; ")&amp;IF(AND(LEN(UPPER(TRIM(CLEAN(SUBSTITUTE(F297,CHAR(160)," ")))))&gt;0,LEFT(UPPER(TRIM(F297)),10)&lt;&gt;"UNRESOLVED",ISERROR(MATCH(UPPER(TRIM(CLEAN(SUBSTITUTE(F297,CHAR(160)," ")))),Start!$H$6:$H$22,0))),"","Decision evidence/basis missing; ")&amp;IF(AND(LEN(UPPER(TRIM(CLEAN(SUBSTITUTE(G297,CHAR(160)," ")))))&gt;0,LEFT(UPPER(TRIM(G297)),10)&lt;&gt;"UNRESOLVED",ISERROR(MATCH(UPPER(TRIM(CLEAN(SUBSTITUTE(G297,CHAR(160)," ")))),Start!$H$6:$H$22,0))),"","Date/transition basis missing; ")&amp;IF(AND(LEN(UPPER(TRIM(CLEAN(SUBSTITUTE(H297,CHAR(160)," ")))))&gt;0,LEFT(UPPER(TRIM(H297)),10)&lt;&gt;"UNRESOLVED",ISERROR(MATCH(UPPER(TRIM(CLEAN(SUBSTITUTE(H297,CHAR(160)," ")))),Start!$H$6:$H$22,0))),"","Method/evidence basis missing; ")&amp;IF(AND(LEN(UPPER(TRIM(CLEAN(SUBSTITUTE(I297,CHAR(160)," ")))))&gt;0,LEFT(UPPER(TRIM(I297)),10)&lt;&gt;"UNRESOLVED",ISERROR(MATCH(UPPER(TRIM(CLEAN(SUBSTITUTE(I297,CHAR(160)," ")))),Start!$H$6:$H$22,0))),"","Mapping or justified exclusion missing; ")&amp;IF(AND(LEN(UPPER(TRIM(CLEAN(SUBSTITUTE(J297,CHAR(160)," ")))))&gt;0,LEFT(UPPER(TRIM(J297)),10)&lt;&gt;"UNRESOLVED",ISERROR(MATCH(UPPER(TRIM(CLEAN(SUBSTITUTE(J297,CHAR(160)," ")))),Start!$H$6:$H$22,0))),"","Conclusion/evidence missing; ")&amp;IF(AND(LEN(UPPER(TRIM(CLEAN(SUBSTITUTE(K297,CHAR(160)," ")))))&gt;0,LEFT(UPPER(TRIM(K297)),10)&lt;&gt;"UNRESOLVED",ISERROR(MATCH(UPPER(TRIM(CLEAN(SUBSTITUTE(K297,CHAR(160)," ")))),Start!$H$6:$H$22,0))),"","Reviewer/date missing; ")&amp;"")),"Invalid status; use a listed value")</f>
        <v>Applicability unresolved; assign an owner and next action</v>
      </c>
    </row>
    <row r="298" ht="70" customHeight="1">
      <c r="A298" s="58" t="str">
        <v>DFS-500.4(d)(3)</v>
      </c>
      <c r="B298" s="58" t="str">
        <v>DFS</v>
      </c>
      <c r="C298" s="61" t="str">
        <v>D01 | 500.4(d)(3)</v>
      </c>
      <c r="D298" s="61"/>
      <c r="E298" s="61" t="str">
        <v>Unresolved</v>
      </c>
      <c r="F298" s="61"/>
      <c r="G298" s="61" t="str">
        <v>Verify entity exemption and operative version; Q08</v>
      </c>
      <c r="H298" s="61" t="inlineStr">
        <is>
          <t xml:space="preserve">Candidate duty; applicability unresolved. Obtain exact required method and evidence from the controlling text. Context and definition rows explain control requirements.</t>
        </is>
      </c>
      <c r="I298" s="61" t="str">
        <v>D02</v>
      </c>
      <c r="J298" s="61"/>
      <c r="K298" s="61"/>
      <c r="L298" s="61" t="str">
        <v>Confirm entity/system coverage, obtain the current controlling instrument and map every applicable part before conclusions.</v>
      </c>
      <c r="M298" s="63" t="str">
        <f>IF(OR(EXACT(E298,"Unresolved"),EXACT(E298,"Applicable"),EXACT(E298,"Excluded with basis"),EXACT(E298,"Context only")),IF(E298="Unresolved","Applicability unresolved; assign an owner and next action",IF(LEN(IF(AND(LEN(UPPER(TRIM(CLEAN(SUBSTITUTE(C298,CHAR(160)," ")))))&gt;0,LEFT(UPPER(TRIM(C298)),10)&lt;&gt;"UNRESOLVED",ISERROR(MATCH(UPPER(TRIM(CLEAN(SUBSTITUTE(C298,CHAR(160)," ")))),Start!$H$6:$H$22,0))),"","Exact clause/version missing; ")&amp;IF(AND(LEN(UPPER(TRIM(CLEAN(SUBSTITUTE(D298,CHAR(160)," ")))))&gt;0,LEFT(UPPER(TRIM(D298)),10)&lt;&gt;"UNRESOLVED",ISERROR(MATCH(UPPER(TRIM(CLEAN(SUBSTITUTE(D298,CHAR(160)," ")))),Start!$H$6:$H$22,0))),"","Entity/system/period missing; ")&amp;IF(AND(LEN(UPPER(TRIM(CLEAN(SUBSTITUTE(F298,CHAR(160)," ")))))&gt;0,LEFT(UPPER(TRIM(F298)),10)&lt;&gt;"UNRESOLVED",ISERROR(MATCH(UPPER(TRIM(CLEAN(SUBSTITUTE(F298,CHAR(160)," ")))),Start!$H$6:$H$22,0))),"","Decision evidence/basis missing; ")&amp;IF(AND(LEN(UPPER(TRIM(CLEAN(SUBSTITUTE(G298,CHAR(160)," ")))))&gt;0,LEFT(UPPER(TRIM(G298)),10)&lt;&gt;"UNRESOLVED",ISERROR(MATCH(UPPER(TRIM(CLEAN(SUBSTITUTE(G298,CHAR(160)," ")))),Start!$H$6:$H$22,0))),"","Date/transition basis missing; ")&amp;IF(AND(LEN(UPPER(TRIM(CLEAN(SUBSTITUTE(H298,CHAR(160)," ")))))&gt;0,LEFT(UPPER(TRIM(H298)),10)&lt;&gt;"UNRESOLVED",ISERROR(MATCH(UPPER(TRIM(CLEAN(SUBSTITUTE(H298,CHAR(160)," ")))),Start!$H$6:$H$22,0))),"","Method/evidence basis missing; ")&amp;IF(AND(LEN(UPPER(TRIM(CLEAN(SUBSTITUTE(I298,CHAR(160)," ")))))&gt;0,LEFT(UPPER(TRIM(I298)),10)&lt;&gt;"UNRESOLVED",ISERROR(MATCH(UPPER(TRIM(CLEAN(SUBSTITUTE(I298,CHAR(160)," ")))),Start!$H$6:$H$22,0))),"","Mapping or justified exclusion missing; ")&amp;IF(AND(LEN(UPPER(TRIM(CLEAN(SUBSTITUTE(J298,CHAR(160)," ")))))&gt;0,LEFT(UPPER(TRIM(J298)),10)&lt;&gt;"UNRESOLVED",ISERROR(MATCH(UPPER(TRIM(CLEAN(SUBSTITUTE(J298,CHAR(160)," ")))),Start!$H$6:$H$22,0))),"","Conclusion/evidence missing; ")&amp;IF(AND(LEN(UPPER(TRIM(CLEAN(SUBSTITUTE(K298,CHAR(160)," ")))))&gt;0,LEFT(UPPER(TRIM(K298)),10)&lt;&gt;"UNRESOLVED",ISERROR(MATCH(UPPER(TRIM(CLEAN(SUBSTITUTE(K298,CHAR(160)," ")))),Start!$H$6:$H$22,0))),"","Reviewer/date missing; ")&amp;"")=0,"Documentation recorded; review required",IF(AND(LEN(UPPER(TRIM(CLEAN(SUBSTITUTE(C298,CHAR(160)," ")))))&gt;0,LEFT(UPPER(TRIM(C298)),10)&lt;&gt;"UNRESOLVED",ISERROR(MATCH(UPPER(TRIM(CLEAN(SUBSTITUTE(C298,CHAR(160)," ")))),Start!$H$6:$H$22,0))),"","Exact clause/version missing; ")&amp;IF(AND(LEN(UPPER(TRIM(CLEAN(SUBSTITUTE(D298,CHAR(160)," ")))))&gt;0,LEFT(UPPER(TRIM(D298)),10)&lt;&gt;"UNRESOLVED",ISERROR(MATCH(UPPER(TRIM(CLEAN(SUBSTITUTE(D298,CHAR(160)," ")))),Start!$H$6:$H$22,0))),"","Entity/system/period missing; ")&amp;IF(AND(LEN(UPPER(TRIM(CLEAN(SUBSTITUTE(F298,CHAR(160)," ")))))&gt;0,LEFT(UPPER(TRIM(F298)),10)&lt;&gt;"UNRESOLVED",ISERROR(MATCH(UPPER(TRIM(CLEAN(SUBSTITUTE(F298,CHAR(160)," ")))),Start!$H$6:$H$22,0))),"","Decision evidence/basis missing; ")&amp;IF(AND(LEN(UPPER(TRIM(CLEAN(SUBSTITUTE(G298,CHAR(160)," ")))))&gt;0,LEFT(UPPER(TRIM(G298)),10)&lt;&gt;"UNRESOLVED",ISERROR(MATCH(UPPER(TRIM(CLEAN(SUBSTITUTE(G298,CHAR(160)," ")))),Start!$H$6:$H$22,0))),"","Date/transition basis missing; ")&amp;IF(AND(LEN(UPPER(TRIM(CLEAN(SUBSTITUTE(H298,CHAR(160)," ")))))&gt;0,LEFT(UPPER(TRIM(H298)),10)&lt;&gt;"UNRESOLVED",ISERROR(MATCH(UPPER(TRIM(CLEAN(SUBSTITUTE(H298,CHAR(160)," ")))),Start!$H$6:$H$22,0))),"","Method/evidence basis missing; ")&amp;IF(AND(LEN(UPPER(TRIM(CLEAN(SUBSTITUTE(I298,CHAR(160)," ")))))&gt;0,LEFT(UPPER(TRIM(I298)),10)&lt;&gt;"UNRESOLVED",ISERROR(MATCH(UPPER(TRIM(CLEAN(SUBSTITUTE(I298,CHAR(160)," ")))),Start!$H$6:$H$22,0))),"","Mapping or justified exclusion missing; ")&amp;IF(AND(LEN(UPPER(TRIM(CLEAN(SUBSTITUTE(J298,CHAR(160)," ")))))&gt;0,LEFT(UPPER(TRIM(J298)),10)&lt;&gt;"UNRESOLVED",ISERROR(MATCH(UPPER(TRIM(CLEAN(SUBSTITUTE(J298,CHAR(160)," ")))),Start!$H$6:$H$22,0))),"","Conclusion/evidence missing; ")&amp;IF(AND(LEN(UPPER(TRIM(CLEAN(SUBSTITUTE(K298,CHAR(160)," ")))))&gt;0,LEFT(UPPER(TRIM(K298)),10)&lt;&gt;"UNRESOLVED",ISERROR(MATCH(UPPER(TRIM(CLEAN(SUBSTITUTE(K298,CHAR(160)," ")))),Start!$H$6:$H$22,0))),"","Reviewer/date missing; ")&amp;"")),"Invalid status; use a listed value")</f>
        <v>Applicability unresolved; assign an owner and next action</v>
      </c>
    </row>
    <row r="299" ht="70" customHeight="1">
      <c r="A299" s="56" t="str">
        <v>DFS-500.4(d)(4)</v>
      </c>
      <c r="B299" s="56" t="str">
        <v>DFS</v>
      </c>
      <c r="C299" s="61" t="str">
        <v>D01 | 500.4(d)(4)</v>
      </c>
      <c r="D299" s="61"/>
      <c r="E299" s="61" t="str">
        <v>Unresolved</v>
      </c>
      <c r="F299" s="61"/>
      <c r="G299" s="61" t="str">
        <v>Verify entity exemption and operative version; Q08</v>
      </c>
      <c r="H299" s="61" t="inlineStr">
        <is>
          <t xml:space="preserve">Candidate duty; applicability unresolved. Obtain exact required method and evidence from the controlling text. Context and definition rows explain control requirements.</t>
        </is>
      </c>
      <c r="I299" s="61" t="str">
        <v>D02</v>
      </c>
      <c r="J299" s="61"/>
      <c r="K299" s="61"/>
      <c r="L299" s="61" t="str">
        <v>Confirm entity/system coverage, obtain the current controlling instrument and map every applicable part before conclusions.</v>
      </c>
      <c r="M299" s="63" t="str">
        <f>IF(OR(EXACT(E299,"Unresolved"),EXACT(E299,"Applicable"),EXACT(E299,"Excluded with basis"),EXACT(E299,"Context only")),IF(E299="Unresolved","Applicability unresolved; assign an owner and next action",IF(LEN(IF(AND(LEN(UPPER(TRIM(CLEAN(SUBSTITUTE(C299,CHAR(160)," ")))))&gt;0,LEFT(UPPER(TRIM(C299)),10)&lt;&gt;"UNRESOLVED",ISERROR(MATCH(UPPER(TRIM(CLEAN(SUBSTITUTE(C299,CHAR(160)," ")))),Start!$H$6:$H$22,0))),"","Exact clause/version missing; ")&amp;IF(AND(LEN(UPPER(TRIM(CLEAN(SUBSTITUTE(D299,CHAR(160)," ")))))&gt;0,LEFT(UPPER(TRIM(D299)),10)&lt;&gt;"UNRESOLVED",ISERROR(MATCH(UPPER(TRIM(CLEAN(SUBSTITUTE(D299,CHAR(160)," ")))),Start!$H$6:$H$22,0))),"","Entity/system/period missing; ")&amp;IF(AND(LEN(UPPER(TRIM(CLEAN(SUBSTITUTE(F299,CHAR(160)," ")))))&gt;0,LEFT(UPPER(TRIM(F299)),10)&lt;&gt;"UNRESOLVED",ISERROR(MATCH(UPPER(TRIM(CLEAN(SUBSTITUTE(F299,CHAR(160)," ")))),Start!$H$6:$H$22,0))),"","Decision evidence/basis missing; ")&amp;IF(AND(LEN(UPPER(TRIM(CLEAN(SUBSTITUTE(G299,CHAR(160)," ")))))&gt;0,LEFT(UPPER(TRIM(G299)),10)&lt;&gt;"UNRESOLVED",ISERROR(MATCH(UPPER(TRIM(CLEAN(SUBSTITUTE(G299,CHAR(160)," ")))),Start!$H$6:$H$22,0))),"","Date/transition basis missing; ")&amp;IF(AND(LEN(UPPER(TRIM(CLEAN(SUBSTITUTE(H299,CHAR(160)," ")))))&gt;0,LEFT(UPPER(TRIM(H299)),10)&lt;&gt;"UNRESOLVED",ISERROR(MATCH(UPPER(TRIM(CLEAN(SUBSTITUTE(H299,CHAR(160)," ")))),Start!$H$6:$H$22,0))),"","Method/evidence basis missing; ")&amp;IF(AND(LEN(UPPER(TRIM(CLEAN(SUBSTITUTE(I299,CHAR(160)," ")))))&gt;0,LEFT(UPPER(TRIM(I299)),10)&lt;&gt;"UNRESOLVED",ISERROR(MATCH(UPPER(TRIM(CLEAN(SUBSTITUTE(I299,CHAR(160)," ")))),Start!$H$6:$H$22,0))),"","Mapping or justified exclusion missing; ")&amp;IF(AND(LEN(UPPER(TRIM(CLEAN(SUBSTITUTE(J299,CHAR(160)," ")))))&gt;0,LEFT(UPPER(TRIM(J299)),10)&lt;&gt;"UNRESOLVED",ISERROR(MATCH(UPPER(TRIM(CLEAN(SUBSTITUTE(J299,CHAR(160)," ")))),Start!$H$6:$H$22,0))),"","Conclusion/evidence missing; ")&amp;IF(AND(LEN(UPPER(TRIM(CLEAN(SUBSTITUTE(K299,CHAR(160)," ")))))&gt;0,LEFT(UPPER(TRIM(K299)),10)&lt;&gt;"UNRESOLVED",ISERROR(MATCH(UPPER(TRIM(CLEAN(SUBSTITUTE(K299,CHAR(160)," ")))),Start!$H$6:$H$22,0))),"","Reviewer/date missing; ")&amp;"")=0,"Documentation recorded; review required",IF(AND(LEN(UPPER(TRIM(CLEAN(SUBSTITUTE(C299,CHAR(160)," ")))))&gt;0,LEFT(UPPER(TRIM(C299)),10)&lt;&gt;"UNRESOLVED",ISERROR(MATCH(UPPER(TRIM(CLEAN(SUBSTITUTE(C299,CHAR(160)," ")))),Start!$H$6:$H$22,0))),"","Exact clause/version missing; ")&amp;IF(AND(LEN(UPPER(TRIM(CLEAN(SUBSTITUTE(D299,CHAR(160)," ")))))&gt;0,LEFT(UPPER(TRIM(D299)),10)&lt;&gt;"UNRESOLVED",ISERROR(MATCH(UPPER(TRIM(CLEAN(SUBSTITUTE(D299,CHAR(160)," ")))),Start!$H$6:$H$22,0))),"","Entity/system/period missing; ")&amp;IF(AND(LEN(UPPER(TRIM(CLEAN(SUBSTITUTE(F299,CHAR(160)," ")))))&gt;0,LEFT(UPPER(TRIM(F299)),10)&lt;&gt;"UNRESOLVED",ISERROR(MATCH(UPPER(TRIM(CLEAN(SUBSTITUTE(F299,CHAR(160)," ")))),Start!$H$6:$H$22,0))),"","Decision evidence/basis missing; ")&amp;IF(AND(LEN(UPPER(TRIM(CLEAN(SUBSTITUTE(G299,CHAR(160)," ")))))&gt;0,LEFT(UPPER(TRIM(G299)),10)&lt;&gt;"UNRESOLVED",ISERROR(MATCH(UPPER(TRIM(CLEAN(SUBSTITUTE(G299,CHAR(160)," ")))),Start!$H$6:$H$22,0))),"","Date/transition basis missing; ")&amp;IF(AND(LEN(UPPER(TRIM(CLEAN(SUBSTITUTE(H299,CHAR(160)," ")))))&gt;0,LEFT(UPPER(TRIM(H299)),10)&lt;&gt;"UNRESOLVED",ISERROR(MATCH(UPPER(TRIM(CLEAN(SUBSTITUTE(H299,CHAR(160)," ")))),Start!$H$6:$H$22,0))),"","Method/evidence basis missing; ")&amp;IF(AND(LEN(UPPER(TRIM(CLEAN(SUBSTITUTE(I299,CHAR(160)," ")))))&gt;0,LEFT(UPPER(TRIM(I299)),10)&lt;&gt;"UNRESOLVED",ISERROR(MATCH(UPPER(TRIM(CLEAN(SUBSTITUTE(I299,CHAR(160)," ")))),Start!$H$6:$H$22,0))),"","Mapping or justified exclusion missing; ")&amp;IF(AND(LEN(UPPER(TRIM(CLEAN(SUBSTITUTE(J299,CHAR(160)," ")))))&gt;0,LEFT(UPPER(TRIM(J299)),10)&lt;&gt;"UNRESOLVED",ISERROR(MATCH(UPPER(TRIM(CLEAN(SUBSTITUTE(J299,CHAR(160)," ")))),Start!$H$6:$H$22,0))),"","Conclusion/evidence missing; ")&amp;IF(AND(LEN(UPPER(TRIM(CLEAN(SUBSTITUTE(K299,CHAR(160)," ")))))&gt;0,LEFT(UPPER(TRIM(K299)),10)&lt;&gt;"UNRESOLVED",ISERROR(MATCH(UPPER(TRIM(CLEAN(SUBSTITUTE(K299,CHAR(160)," ")))),Start!$H$6:$H$22,0))),"","Reviewer/date missing; ")&amp;"")),"Invalid status; use a listed value")</f>
        <v>Applicability unresolved; assign an owner and next action</v>
      </c>
    </row>
    <row r="300" ht="70" customHeight="1">
      <c r="A300" s="58" t="str">
        <v>DFS-500.5</v>
      </c>
      <c r="B300" s="58" t="str">
        <v>DFS</v>
      </c>
      <c r="C300" s="61" t="str">
        <v>D01 | 500.5</v>
      </c>
      <c r="D300" s="61"/>
      <c r="E300" s="61" t="str">
        <v>Unresolved</v>
      </c>
      <c r="F300" s="61"/>
      <c r="G300" s="61" t="str">
        <v>Verify entity exemption and operative version; Q08</v>
      </c>
      <c r="H300" s="61" t="inlineStr">
        <is>
          <t xml:space="preserve">Candidate duty; applicability unresolved. Obtain exact required method and evidence from the controlling text. Context and definition rows explain control requirements.</t>
        </is>
      </c>
      <c r="I300" s="61" t="str">
        <v>D04</v>
      </c>
      <c r="J300" s="61"/>
      <c r="K300" s="61"/>
      <c r="L300" s="61" t="str">
        <v>Confirm entity/system coverage, obtain the current controlling instrument and map every applicable part before conclusions.</v>
      </c>
      <c r="M300" s="63" t="str">
        <f>IF(OR(EXACT(E300,"Unresolved"),EXACT(E300,"Applicable"),EXACT(E300,"Excluded with basis"),EXACT(E300,"Context only")),IF(E300="Unresolved","Applicability unresolved; assign an owner and next action",IF(LEN(IF(AND(LEN(UPPER(TRIM(CLEAN(SUBSTITUTE(C300,CHAR(160)," ")))))&gt;0,LEFT(UPPER(TRIM(C300)),10)&lt;&gt;"UNRESOLVED",ISERROR(MATCH(UPPER(TRIM(CLEAN(SUBSTITUTE(C300,CHAR(160)," ")))),Start!$H$6:$H$22,0))),"","Exact clause/version missing; ")&amp;IF(AND(LEN(UPPER(TRIM(CLEAN(SUBSTITUTE(D300,CHAR(160)," ")))))&gt;0,LEFT(UPPER(TRIM(D300)),10)&lt;&gt;"UNRESOLVED",ISERROR(MATCH(UPPER(TRIM(CLEAN(SUBSTITUTE(D300,CHAR(160)," ")))),Start!$H$6:$H$22,0))),"","Entity/system/period missing; ")&amp;IF(AND(LEN(UPPER(TRIM(CLEAN(SUBSTITUTE(F300,CHAR(160)," ")))))&gt;0,LEFT(UPPER(TRIM(F300)),10)&lt;&gt;"UNRESOLVED",ISERROR(MATCH(UPPER(TRIM(CLEAN(SUBSTITUTE(F300,CHAR(160)," ")))),Start!$H$6:$H$22,0))),"","Decision evidence/basis missing; ")&amp;IF(AND(LEN(UPPER(TRIM(CLEAN(SUBSTITUTE(G300,CHAR(160)," ")))))&gt;0,LEFT(UPPER(TRIM(G300)),10)&lt;&gt;"UNRESOLVED",ISERROR(MATCH(UPPER(TRIM(CLEAN(SUBSTITUTE(G300,CHAR(160)," ")))),Start!$H$6:$H$22,0))),"","Date/transition basis missing; ")&amp;IF(AND(LEN(UPPER(TRIM(CLEAN(SUBSTITUTE(H300,CHAR(160)," ")))))&gt;0,LEFT(UPPER(TRIM(H300)),10)&lt;&gt;"UNRESOLVED",ISERROR(MATCH(UPPER(TRIM(CLEAN(SUBSTITUTE(H300,CHAR(160)," ")))),Start!$H$6:$H$22,0))),"","Method/evidence basis missing; ")&amp;IF(AND(LEN(UPPER(TRIM(CLEAN(SUBSTITUTE(I300,CHAR(160)," ")))))&gt;0,LEFT(UPPER(TRIM(I300)),10)&lt;&gt;"UNRESOLVED",ISERROR(MATCH(UPPER(TRIM(CLEAN(SUBSTITUTE(I300,CHAR(160)," ")))),Start!$H$6:$H$22,0))),"","Mapping or justified exclusion missing; ")&amp;IF(AND(LEN(UPPER(TRIM(CLEAN(SUBSTITUTE(J300,CHAR(160)," ")))))&gt;0,LEFT(UPPER(TRIM(J300)),10)&lt;&gt;"UNRESOLVED",ISERROR(MATCH(UPPER(TRIM(CLEAN(SUBSTITUTE(J300,CHAR(160)," ")))),Start!$H$6:$H$22,0))),"","Conclusion/evidence missing; ")&amp;IF(AND(LEN(UPPER(TRIM(CLEAN(SUBSTITUTE(K300,CHAR(160)," ")))))&gt;0,LEFT(UPPER(TRIM(K300)),10)&lt;&gt;"UNRESOLVED",ISERROR(MATCH(UPPER(TRIM(CLEAN(SUBSTITUTE(K300,CHAR(160)," ")))),Start!$H$6:$H$22,0))),"","Reviewer/date missing; ")&amp;"")=0,"Documentation recorded; review required",IF(AND(LEN(UPPER(TRIM(CLEAN(SUBSTITUTE(C300,CHAR(160)," ")))))&gt;0,LEFT(UPPER(TRIM(C300)),10)&lt;&gt;"UNRESOLVED",ISERROR(MATCH(UPPER(TRIM(CLEAN(SUBSTITUTE(C300,CHAR(160)," ")))),Start!$H$6:$H$22,0))),"","Exact clause/version missing; ")&amp;IF(AND(LEN(UPPER(TRIM(CLEAN(SUBSTITUTE(D300,CHAR(160)," ")))))&gt;0,LEFT(UPPER(TRIM(D300)),10)&lt;&gt;"UNRESOLVED",ISERROR(MATCH(UPPER(TRIM(CLEAN(SUBSTITUTE(D300,CHAR(160)," ")))),Start!$H$6:$H$22,0))),"","Entity/system/period missing; ")&amp;IF(AND(LEN(UPPER(TRIM(CLEAN(SUBSTITUTE(F300,CHAR(160)," ")))))&gt;0,LEFT(UPPER(TRIM(F300)),10)&lt;&gt;"UNRESOLVED",ISERROR(MATCH(UPPER(TRIM(CLEAN(SUBSTITUTE(F300,CHAR(160)," ")))),Start!$H$6:$H$22,0))),"","Decision evidence/basis missing; ")&amp;IF(AND(LEN(UPPER(TRIM(CLEAN(SUBSTITUTE(G300,CHAR(160)," ")))))&gt;0,LEFT(UPPER(TRIM(G300)),10)&lt;&gt;"UNRESOLVED",ISERROR(MATCH(UPPER(TRIM(CLEAN(SUBSTITUTE(G300,CHAR(160)," ")))),Start!$H$6:$H$22,0))),"","Date/transition basis missing; ")&amp;IF(AND(LEN(UPPER(TRIM(CLEAN(SUBSTITUTE(H300,CHAR(160)," ")))))&gt;0,LEFT(UPPER(TRIM(H300)),10)&lt;&gt;"UNRESOLVED",ISERROR(MATCH(UPPER(TRIM(CLEAN(SUBSTITUTE(H300,CHAR(160)," ")))),Start!$H$6:$H$22,0))),"","Method/evidence basis missing; ")&amp;IF(AND(LEN(UPPER(TRIM(CLEAN(SUBSTITUTE(I300,CHAR(160)," ")))))&gt;0,LEFT(UPPER(TRIM(I300)),10)&lt;&gt;"UNRESOLVED",ISERROR(MATCH(UPPER(TRIM(CLEAN(SUBSTITUTE(I300,CHAR(160)," ")))),Start!$H$6:$H$22,0))),"","Mapping or justified exclusion missing; ")&amp;IF(AND(LEN(UPPER(TRIM(CLEAN(SUBSTITUTE(J300,CHAR(160)," ")))))&gt;0,LEFT(UPPER(TRIM(J300)),10)&lt;&gt;"UNRESOLVED",ISERROR(MATCH(UPPER(TRIM(CLEAN(SUBSTITUTE(J300,CHAR(160)," ")))),Start!$H$6:$H$22,0))),"","Conclusion/evidence missing; ")&amp;IF(AND(LEN(UPPER(TRIM(CLEAN(SUBSTITUTE(K300,CHAR(160)," ")))))&gt;0,LEFT(UPPER(TRIM(K300)),10)&lt;&gt;"UNRESOLVED",ISERROR(MATCH(UPPER(TRIM(CLEAN(SUBSTITUTE(K300,CHAR(160)," ")))),Start!$H$6:$H$22,0))),"","Reviewer/date missing; ")&amp;"")),"Invalid status; use a listed value")</f>
        <v>Applicability unresolved; assign an owner and next action</v>
      </c>
    </row>
    <row r="301" ht="70" customHeight="1">
      <c r="A301" s="56" t="str">
        <v>DFS-500.5(a)</v>
      </c>
      <c r="B301" s="56" t="str">
        <v>DFS</v>
      </c>
      <c r="C301" s="61" t="str">
        <v>D01 | 500.5(a)</v>
      </c>
      <c r="D301" s="61"/>
      <c r="E301" s="61" t="str">
        <v>Unresolved</v>
      </c>
      <c r="F301" s="61"/>
      <c r="G301" s="61" t="str">
        <v>Verify entity exemption and operative version; Q08</v>
      </c>
      <c r="H301" s="61" t="inlineStr">
        <is>
          <t xml:space="preserve">Candidate duty; applicability unresolved. Obtain exact required method and evidence from the controlling text. Context and definition rows explain control requirements.</t>
        </is>
      </c>
      <c r="I301" s="61" t="str">
        <v>D04</v>
      </c>
      <c r="J301" s="61"/>
      <c r="K301" s="61"/>
      <c r="L301" s="61" t="str">
        <v>Confirm entity/system coverage, obtain the current controlling instrument and map every applicable part before conclusions.</v>
      </c>
      <c r="M301" s="63" t="str">
        <f>IF(OR(EXACT(E301,"Unresolved"),EXACT(E301,"Applicable"),EXACT(E301,"Excluded with basis"),EXACT(E301,"Context only")),IF(E301="Unresolved","Applicability unresolved; assign an owner and next action",IF(LEN(IF(AND(LEN(UPPER(TRIM(CLEAN(SUBSTITUTE(C301,CHAR(160)," ")))))&gt;0,LEFT(UPPER(TRIM(C301)),10)&lt;&gt;"UNRESOLVED",ISERROR(MATCH(UPPER(TRIM(CLEAN(SUBSTITUTE(C301,CHAR(160)," ")))),Start!$H$6:$H$22,0))),"","Exact clause/version missing; ")&amp;IF(AND(LEN(UPPER(TRIM(CLEAN(SUBSTITUTE(D301,CHAR(160)," ")))))&gt;0,LEFT(UPPER(TRIM(D301)),10)&lt;&gt;"UNRESOLVED",ISERROR(MATCH(UPPER(TRIM(CLEAN(SUBSTITUTE(D301,CHAR(160)," ")))),Start!$H$6:$H$22,0))),"","Entity/system/period missing; ")&amp;IF(AND(LEN(UPPER(TRIM(CLEAN(SUBSTITUTE(F301,CHAR(160)," ")))))&gt;0,LEFT(UPPER(TRIM(F301)),10)&lt;&gt;"UNRESOLVED",ISERROR(MATCH(UPPER(TRIM(CLEAN(SUBSTITUTE(F301,CHAR(160)," ")))),Start!$H$6:$H$22,0))),"","Decision evidence/basis missing; ")&amp;IF(AND(LEN(UPPER(TRIM(CLEAN(SUBSTITUTE(G301,CHAR(160)," ")))))&gt;0,LEFT(UPPER(TRIM(G301)),10)&lt;&gt;"UNRESOLVED",ISERROR(MATCH(UPPER(TRIM(CLEAN(SUBSTITUTE(G301,CHAR(160)," ")))),Start!$H$6:$H$22,0))),"","Date/transition basis missing; ")&amp;IF(AND(LEN(UPPER(TRIM(CLEAN(SUBSTITUTE(H301,CHAR(160)," ")))))&gt;0,LEFT(UPPER(TRIM(H301)),10)&lt;&gt;"UNRESOLVED",ISERROR(MATCH(UPPER(TRIM(CLEAN(SUBSTITUTE(H301,CHAR(160)," ")))),Start!$H$6:$H$22,0))),"","Method/evidence basis missing; ")&amp;IF(AND(LEN(UPPER(TRIM(CLEAN(SUBSTITUTE(I301,CHAR(160)," ")))))&gt;0,LEFT(UPPER(TRIM(I301)),10)&lt;&gt;"UNRESOLVED",ISERROR(MATCH(UPPER(TRIM(CLEAN(SUBSTITUTE(I301,CHAR(160)," ")))),Start!$H$6:$H$22,0))),"","Mapping or justified exclusion missing; ")&amp;IF(AND(LEN(UPPER(TRIM(CLEAN(SUBSTITUTE(J301,CHAR(160)," ")))))&gt;0,LEFT(UPPER(TRIM(J301)),10)&lt;&gt;"UNRESOLVED",ISERROR(MATCH(UPPER(TRIM(CLEAN(SUBSTITUTE(J301,CHAR(160)," ")))),Start!$H$6:$H$22,0))),"","Conclusion/evidence missing; ")&amp;IF(AND(LEN(UPPER(TRIM(CLEAN(SUBSTITUTE(K301,CHAR(160)," ")))))&gt;0,LEFT(UPPER(TRIM(K301)),10)&lt;&gt;"UNRESOLVED",ISERROR(MATCH(UPPER(TRIM(CLEAN(SUBSTITUTE(K301,CHAR(160)," ")))),Start!$H$6:$H$22,0))),"","Reviewer/date missing; ")&amp;"")=0,"Documentation recorded; review required",IF(AND(LEN(UPPER(TRIM(CLEAN(SUBSTITUTE(C301,CHAR(160)," ")))))&gt;0,LEFT(UPPER(TRIM(C301)),10)&lt;&gt;"UNRESOLVED",ISERROR(MATCH(UPPER(TRIM(CLEAN(SUBSTITUTE(C301,CHAR(160)," ")))),Start!$H$6:$H$22,0))),"","Exact clause/version missing; ")&amp;IF(AND(LEN(UPPER(TRIM(CLEAN(SUBSTITUTE(D301,CHAR(160)," ")))))&gt;0,LEFT(UPPER(TRIM(D301)),10)&lt;&gt;"UNRESOLVED",ISERROR(MATCH(UPPER(TRIM(CLEAN(SUBSTITUTE(D301,CHAR(160)," ")))),Start!$H$6:$H$22,0))),"","Entity/system/period missing; ")&amp;IF(AND(LEN(UPPER(TRIM(CLEAN(SUBSTITUTE(F301,CHAR(160)," ")))))&gt;0,LEFT(UPPER(TRIM(F301)),10)&lt;&gt;"UNRESOLVED",ISERROR(MATCH(UPPER(TRIM(CLEAN(SUBSTITUTE(F301,CHAR(160)," ")))),Start!$H$6:$H$22,0))),"","Decision evidence/basis missing; ")&amp;IF(AND(LEN(UPPER(TRIM(CLEAN(SUBSTITUTE(G301,CHAR(160)," ")))))&gt;0,LEFT(UPPER(TRIM(G301)),10)&lt;&gt;"UNRESOLVED",ISERROR(MATCH(UPPER(TRIM(CLEAN(SUBSTITUTE(G301,CHAR(160)," ")))),Start!$H$6:$H$22,0))),"","Date/transition basis missing; ")&amp;IF(AND(LEN(UPPER(TRIM(CLEAN(SUBSTITUTE(H301,CHAR(160)," ")))))&gt;0,LEFT(UPPER(TRIM(H301)),10)&lt;&gt;"UNRESOLVED",ISERROR(MATCH(UPPER(TRIM(CLEAN(SUBSTITUTE(H301,CHAR(160)," ")))),Start!$H$6:$H$22,0))),"","Method/evidence basis missing; ")&amp;IF(AND(LEN(UPPER(TRIM(CLEAN(SUBSTITUTE(I301,CHAR(160)," ")))))&gt;0,LEFT(UPPER(TRIM(I301)),10)&lt;&gt;"UNRESOLVED",ISERROR(MATCH(UPPER(TRIM(CLEAN(SUBSTITUTE(I301,CHAR(160)," ")))),Start!$H$6:$H$22,0))),"","Mapping or justified exclusion missing; ")&amp;IF(AND(LEN(UPPER(TRIM(CLEAN(SUBSTITUTE(J301,CHAR(160)," ")))))&gt;0,LEFT(UPPER(TRIM(J301)),10)&lt;&gt;"UNRESOLVED",ISERROR(MATCH(UPPER(TRIM(CLEAN(SUBSTITUTE(J301,CHAR(160)," ")))),Start!$H$6:$H$22,0))),"","Conclusion/evidence missing; ")&amp;IF(AND(LEN(UPPER(TRIM(CLEAN(SUBSTITUTE(K301,CHAR(160)," ")))))&gt;0,LEFT(UPPER(TRIM(K301)),10)&lt;&gt;"UNRESOLVED",ISERROR(MATCH(UPPER(TRIM(CLEAN(SUBSTITUTE(K301,CHAR(160)," ")))),Start!$H$6:$H$22,0))),"","Reviewer/date missing; ")&amp;"")),"Invalid status; use a listed value")</f>
        <v>Applicability unresolved; assign an owner and next action</v>
      </c>
    </row>
    <row r="302" ht="70" customHeight="1">
      <c r="A302" s="58" t="str">
        <v>DFS-500.5(a)(1)</v>
      </c>
      <c r="B302" s="58" t="str">
        <v>DFS</v>
      </c>
      <c r="C302" s="61" t="str">
        <v>D01 | 500.5(a)(1)</v>
      </c>
      <c r="D302" s="61"/>
      <c r="E302" s="61" t="str">
        <v>Unresolved</v>
      </c>
      <c r="F302" s="61"/>
      <c r="G302" s="61" t="str">
        <v>Verify entity exemption and operative version; Q08</v>
      </c>
      <c r="H302" s="61" t="inlineStr">
        <is>
          <t xml:space="preserve">Candidate duty; applicability unresolved. Obtain exact required method and evidence from the controlling text. Context and definition rows explain control requirements.</t>
        </is>
      </c>
      <c r="I302" s="61" t="str">
        <v>D04</v>
      </c>
      <c r="J302" s="61"/>
      <c r="K302" s="61"/>
      <c r="L302" s="61" t="str">
        <v>Confirm entity/system coverage, obtain the current controlling instrument and map every applicable part before conclusions.</v>
      </c>
      <c r="M302" s="63" t="str">
        <f>IF(OR(EXACT(E302,"Unresolved"),EXACT(E302,"Applicable"),EXACT(E302,"Excluded with basis"),EXACT(E302,"Context only")),IF(E302="Unresolved","Applicability unresolved; assign an owner and next action",IF(LEN(IF(AND(LEN(UPPER(TRIM(CLEAN(SUBSTITUTE(C302,CHAR(160)," ")))))&gt;0,LEFT(UPPER(TRIM(C302)),10)&lt;&gt;"UNRESOLVED",ISERROR(MATCH(UPPER(TRIM(CLEAN(SUBSTITUTE(C302,CHAR(160)," ")))),Start!$H$6:$H$22,0))),"","Exact clause/version missing; ")&amp;IF(AND(LEN(UPPER(TRIM(CLEAN(SUBSTITUTE(D302,CHAR(160)," ")))))&gt;0,LEFT(UPPER(TRIM(D302)),10)&lt;&gt;"UNRESOLVED",ISERROR(MATCH(UPPER(TRIM(CLEAN(SUBSTITUTE(D302,CHAR(160)," ")))),Start!$H$6:$H$22,0))),"","Entity/system/period missing; ")&amp;IF(AND(LEN(UPPER(TRIM(CLEAN(SUBSTITUTE(F302,CHAR(160)," ")))))&gt;0,LEFT(UPPER(TRIM(F302)),10)&lt;&gt;"UNRESOLVED",ISERROR(MATCH(UPPER(TRIM(CLEAN(SUBSTITUTE(F302,CHAR(160)," ")))),Start!$H$6:$H$22,0))),"","Decision evidence/basis missing; ")&amp;IF(AND(LEN(UPPER(TRIM(CLEAN(SUBSTITUTE(G302,CHAR(160)," ")))))&gt;0,LEFT(UPPER(TRIM(G302)),10)&lt;&gt;"UNRESOLVED",ISERROR(MATCH(UPPER(TRIM(CLEAN(SUBSTITUTE(G302,CHAR(160)," ")))),Start!$H$6:$H$22,0))),"","Date/transition basis missing; ")&amp;IF(AND(LEN(UPPER(TRIM(CLEAN(SUBSTITUTE(H302,CHAR(160)," ")))))&gt;0,LEFT(UPPER(TRIM(H302)),10)&lt;&gt;"UNRESOLVED",ISERROR(MATCH(UPPER(TRIM(CLEAN(SUBSTITUTE(H302,CHAR(160)," ")))),Start!$H$6:$H$22,0))),"","Method/evidence basis missing; ")&amp;IF(AND(LEN(UPPER(TRIM(CLEAN(SUBSTITUTE(I302,CHAR(160)," ")))))&gt;0,LEFT(UPPER(TRIM(I302)),10)&lt;&gt;"UNRESOLVED",ISERROR(MATCH(UPPER(TRIM(CLEAN(SUBSTITUTE(I302,CHAR(160)," ")))),Start!$H$6:$H$22,0))),"","Mapping or justified exclusion missing; ")&amp;IF(AND(LEN(UPPER(TRIM(CLEAN(SUBSTITUTE(J302,CHAR(160)," ")))))&gt;0,LEFT(UPPER(TRIM(J302)),10)&lt;&gt;"UNRESOLVED",ISERROR(MATCH(UPPER(TRIM(CLEAN(SUBSTITUTE(J302,CHAR(160)," ")))),Start!$H$6:$H$22,0))),"","Conclusion/evidence missing; ")&amp;IF(AND(LEN(UPPER(TRIM(CLEAN(SUBSTITUTE(K302,CHAR(160)," ")))))&gt;0,LEFT(UPPER(TRIM(K302)),10)&lt;&gt;"UNRESOLVED",ISERROR(MATCH(UPPER(TRIM(CLEAN(SUBSTITUTE(K302,CHAR(160)," ")))),Start!$H$6:$H$22,0))),"","Reviewer/date missing; ")&amp;"")=0,"Documentation recorded; review required",IF(AND(LEN(UPPER(TRIM(CLEAN(SUBSTITUTE(C302,CHAR(160)," ")))))&gt;0,LEFT(UPPER(TRIM(C302)),10)&lt;&gt;"UNRESOLVED",ISERROR(MATCH(UPPER(TRIM(CLEAN(SUBSTITUTE(C302,CHAR(160)," ")))),Start!$H$6:$H$22,0))),"","Exact clause/version missing; ")&amp;IF(AND(LEN(UPPER(TRIM(CLEAN(SUBSTITUTE(D302,CHAR(160)," ")))))&gt;0,LEFT(UPPER(TRIM(D302)),10)&lt;&gt;"UNRESOLVED",ISERROR(MATCH(UPPER(TRIM(CLEAN(SUBSTITUTE(D302,CHAR(160)," ")))),Start!$H$6:$H$22,0))),"","Entity/system/period missing; ")&amp;IF(AND(LEN(UPPER(TRIM(CLEAN(SUBSTITUTE(F302,CHAR(160)," ")))))&gt;0,LEFT(UPPER(TRIM(F302)),10)&lt;&gt;"UNRESOLVED",ISERROR(MATCH(UPPER(TRIM(CLEAN(SUBSTITUTE(F302,CHAR(160)," ")))),Start!$H$6:$H$22,0))),"","Decision evidence/basis missing; ")&amp;IF(AND(LEN(UPPER(TRIM(CLEAN(SUBSTITUTE(G302,CHAR(160)," ")))))&gt;0,LEFT(UPPER(TRIM(G302)),10)&lt;&gt;"UNRESOLVED",ISERROR(MATCH(UPPER(TRIM(CLEAN(SUBSTITUTE(G302,CHAR(160)," ")))),Start!$H$6:$H$22,0))),"","Date/transition basis missing; ")&amp;IF(AND(LEN(UPPER(TRIM(CLEAN(SUBSTITUTE(H302,CHAR(160)," ")))))&gt;0,LEFT(UPPER(TRIM(H302)),10)&lt;&gt;"UNRESOLVED",ISERROR(MATCH(UPPER(TRIM(CLEAN(SUBSTITUTE(H302,CHAR(160)," ")))),Start!$H$6:$H$22,0))),"","Method/evidence basis missing; ")&amp;IF(AND(LEN(UPPER(TRIM(CLEAN(SUBSTITUTE(I302,CHAR(160)," ")))))&gt;0,LEFT(UPPER(TRIM(I302)),10)&lt;&gt;"UNRESOLVED",ISERROR(MATCH(UPPER(TRIM(CLEAN(SUBSTITUTE(I302,CHAR(160)," ")))),Start!$H$6:$H$22,0))),"","Mapping or justified exclusion missing; ")&amp;IF(AND(LEN(UPPER(TRIM(CLEAN(SUBSTITUTE(J302,CHAR(160)," ")))))&gt;0,LEFT(UPPER(TRIM(J302)),10)&lt;&gt;"UNRESOLVED",ISERROR(MATCH(UPPER(TRIM(CLEAN(SUBSTITUTE(J302,CHAR(160)," ")))),Start!$H$6:$H$22,0))),"","Conclusion/evidence missing; ")&amp;IF(AND(LEN(UPPER(TRIM(CLEAN(SUBSTITUTE(K302,CHAR(160)," ")))))&gt;0,LEFT(UPPER(TRIM(K302)),10)&lt;&gt;"UNRESOLVED",ISERROR(MATCH(UPPER(TRIM(CLEAN(SUBSTITUTE(K302,CHAR(160)," ")))),Start!$H$6:$H$22,0))),"","Reviewer/date missing; ")&amp;"")),"Invalid status; use a listed value")</f>
        <v>Applicability unresolved; assign an owner and next action</v>
      </c>
    </row>
    <row r="303" ht="70" customHeight="1">
      <c r="A303" s="56" t="str">
        <v>DFS-500.5(a)(2)</v>
      </c>
      <c r="B303" s="56" t="str">
        <v>DFS</v>
      </c>
      <c r="C303" s="61" t="str">
        <v>D01 | 500.5(a)(2)</v>
      </c>
      <c r="D303" s="61"/>
      <c r="E303" s="61" t="str">
        <v>Unresolved</v>
      </c>
      <c r="F303" s="61"/>
      <c r="G303" s="61" t="str">
        <v>Verify entity exemption and operative version; Q08</v>
      </c>
      <c r="H303" s="61" t="inlineStr">
        <is>
          <t xml:space="preserve">Candidate duty; applicability unresolved. Obtain exact required method and evidence from the controlling text. Context and definition rows explain control requirements.</t>
        </is>
      </c>
      <c r="I303" s="61" t="str">
        <v>D04</v>
      </c>
      <c r="J303" s="61"/>
      <c r="K303" s="61"/>
      <c r="L303" s="61" t="str">
        <v>Confirm entity/system coverage, obtain the current controlling instrument and map every applicable part before conclusions.</v>
      </c>
      <c r="M303" s="63" t="str">
        <f>IF(OR(EXACT(E303,"Unresolved"),EXACT(E303,"Applicable"),EXACT(E303,"Excluded with basis"),EXACT(E303,"Context only")),IF(E303="Unresolved","Applicability unresolved; assign an owner and next action",IF(LEN(IF(AND(LEN(UPPER(TRIM(CLEAN(SUBSTITUTE(C303,CHAR(160)," ")))))&gt;0,LEFT(UPPER(TRIM(C303)),10)&lt;&gt;"UNRESOLVED",ISERROR(MATCH(UPPER(TRIM(CLEAN(SUBSTITUTE(C303,CHAR(160)," ")))),Start!$H$6:$H$22,0))),"","Exact clause/version missing; ")&amp;IF(AND(LEN(UPPER(TRIM(CLEAN(SUBSTITUTE(D303,CHAR(160)," ")))))&gt;0,LEFT(UPPER(TRIM(D303)),10)&lt;&gt;"UNRESOLVED",ISERROR(MATCH(UPPER(TRIM(CLEAN(SUBSTITUTE(D303,CHAR(160)," ")))),Start!$H$6:$H$22,0))),"","Entity/system/period missing; ")&amp;IF(AND(LEN(UPPER(TRIM(CLEAN(SUBSTITUTE(F303,CHAR(160)," ")))))&gt;0,LEFT(UPPER(TRIM(F303)),10)&lt;&gt;"UNRESOLVED",ISERROR(MATCH(UPPER(TRIM(CLEAN(SUBSTITUTE(F303,CHAR(160)," ")))),Start!$H$6:$H$22,0))),"","Decision evidence/basis missing; ")&amp;IF(AND(LEN(UPPER(TRIM(CLEAN(SUBSTITUTE(G303,CHAR(160)," ")))))&gt;0,LEFT(UPPER(TRIM(G303)),10)&lt;&gt;"UNRESOLVED",ISERROR(MATCH(UPPER(TRIM(CLEAN(SUBSTITUTE(G303,CHAR(160)," ")))),Start!$H$6:$H$22,0))),"","Date/transition basis missing; ")&amp;IF(AND(LEN(UPPER(TRIM(CLEAN(SUBSTITUTE(H303,CHAR(160)," ")))))&gt;0,LEFT(UPPER(TRIM(H303)),10)&lt;&gt;"UNRESOLVED",ISERROR(MATCH(UPPER(TRIM(CLEAN(SUBSTITUTE(H303,CHAR(160)," ")))),Start!$H$6:$H$22,0))),"","Method/evidence basis missing; ")&amp;IF(AND(LEN(UPPER(TRIM(CLEAN(SUBSTITUTE(I303,CHAR(160)," ")))))&gt;0,LEFT(UPPER(TRIM(I303)),10)&lt;&gt;"UNRESOLVED",ISERROR(MATCH(UPPER(TRIM(CLEAN(SUBSTITUTE(I303,CHAR(160)," ")))),Start!$H$6:$H$22,0))),"","Mapping or justified exclusion missing; ")&amp;IF(AND(LEN(UPPER(TRIM(CLEAN(SUBSTITUTE(J303,CHAR(160)," ")))))&gt;0,LEFT(UPPER(TRIM(J303)),10)&lt;&gt;"UNRESOLVED",ISERROR(MATCH(UPPER(TRIM(CLEAN(SUBSTITUTE(J303,CHAR(160)," ")))),Start!$H$6:$H$22,0))),"","Conclusion/evidence missing; ")&amp;IF(AND(LEN(UPPER(TRIM(CLEAN(SUBSTITUTE(K303,CHAR(160)," ")))))&gt;0,LEFT(UPPER(TRIM(K303)),10)&lt;&gt;"UNRESOLVED",ISERROR(MATCH(UPPER(TRIM(CLEAN(SUBSTITUTE(K303,CHAR(160)," ")))),Start!$H$6:$H$22,0))),"","Reviewer/date missing; ")&amp;"")=0,"Documentation recorded; review required",IF(AND(LEN(UPPER(TRIM(CLEAN(SUBSTITUTE(C303,CHAR(160)," ")))))&gt;0,LEFT(UPPER(TRIM(C303)),10)&lt;&gt;"UNRESOLVED",ISERROR(MATCH(UPPER(TRIM(CLEAN(SUBSTITUTE(C303,CHAR(160)," ")))),Start!$H$6:$H$22,0))),"","Exact clause/version missing; ")&amp;IF(AND(LEN(UPPER(TRIM(CLEAN(SUBSTITUTE(D303,CHAR(160)," ")))))&gt;0,LEFT(UPPER(TRIM(D303)),10)&lt;&gt;"UNRESOLVED",ISERROR(MATCH(UPPER(TRIM(CLEAN(SUBSTITUTE(D303,CHAR(160)," ")))),Start!$H$6:$H$22,0))),"","Entity/system/period missing; ")&amp;IF(AND(LEN(UPPER(TRIM(CLEAN(SUBSTITUTE(F303,CHAR(160)," ")))))&gt;0,LEFT(UPPER(TRIM(F303)),10)&lt;&gt;"UNRESOLVED",ISERROR(MATCH(UPPER(TRIM(CLEAN(SUBSTITUTE(F303,CHAR(160)," ")))),Start!$H$6:$H$22,0))),"","Decision evidence/basis missing; ")&amp;IF(AND(LEN(UPPER(TRIM(CLEAN(SUBSTITUTE(G303,CHAR(160)," ")))))&gt;0,LEFT(UPPER(TRIM(G303)),10)&lt;&gt;"UNRESOLVED",ISERROR(MATCH(UPPER(TRIM(CLEAN(SUBSTITUTE(G303,CHAR(160)," ")))),Start!$H$6:$H$22,0))),"","Date/transition basis missing; ")&amp;IF(AND(LEN(UPPER(TRIM(CLEAN(SUBSTITUTE(H303,CHAR(160)," ")))))&gt;0,LEFT(UPPER(TRIM(H303)),10)&lt;&gt;"UNRESOLVED",ISERROR(MATCH(UPPER(TRIM(CLEAN(SUBSTITUTE(H303,CHAR(160)," ")))),Start!$H$6:$H$22,0))),"","Method/evidence basis missing; ")&amp;IF(AND(LEN(UPPER(TRIM(CLEAN(SUBSTITUTE(I303,CHAR(160)," ")))))&gt;0,LEFT(UPPER(TRIM(I303)),10)&lt;&gt;"UNRESOLVED",ISERROR(MATCH(UPPER(TRIM(CLEAN(SUBSTITUTE(I303,CHAR(160)," ")))),Start!$H$6:$H$22,0))),"","Mapping or justified exclusion missing; ")&amp;IF(AND(LEN(UPPER(TRIM(CLEAN(SUBSTITUTE(J303,CHAR(160)," ")))))&gt;0,LEFT(UPPER(TRIM(J303)),10)&lt;&gt;"UNRESOLVED",ISERROR(MATCH(UPPER(TRIM(CLEAN(SUBSTITUTE(J303,CHAR(160)," ")))),Start!$H$6:$H$22,0))),"","Conclusion/evidence missing; ")&amp;IF(AND(LEN(UPPER(TRIM(CLEAN(SUBSTITUTE(K303,CHAR(160)," ")))))&gt;0,LEFT(UPPER(TRIM(K303)),10)&lt;&gt;"UNRESOLVED",ISERROR(MATCH(UPPER(TRIM(CLEAN(SUBSTITUTE(K303,CHAR(160)," ")))),Start!$H$6:$H$22,0))),"","Reviewer/date missing; ")&amp;"")),"Invalid status; use a listed value")</f>
        <v>Applicability unresolved; assign an owner and next action</v>
      </c>
    </row>
    <row r="304" ht="70" customHeight="1">
      <c r="A304" s="58" t="str">
        <v>DFS-500.5(b)</v>
      </c>
      <c r="B304" s="58" t="str">
        <v>DFS</v>
      </c>
      <c r="C304" s="61" t="str">
        <v>D01 | 500.5(b)</v>
      </c>
      <c r="D304" s="61"/>
      <c r="E304" s="61" t="str">
        <v>Unresolved</v>
      </c>
      <c r="F304" s="61"/>
      <c r="G304" s="61" t="str">
        <v>Verify entity exemption and operative version; Q08</v>
      </c>
      <c r="H304" s="61" t="inlineStr">
        <is>
          <t xml:space="preserve">Candidate duty; applicability unresolved. Obtain exact required method and evidence from the controlling text. Context and definition rows explain control requirements.</t>
        </is>
      </c>
      <c r="I304" s="61" t="str">
        <v>D04</v>
      </c>
      <c r="J304" s="61"/>
      <c r="K304" s="61"/>
      <c r="L304" s="61" t="str">
        <v>Confirm entity/system coverage, obtain the current controlling instrument and map every applicable part before conclusions.</v>
      </c>
      <c r="M304" s="63" t="str">
        <f>IF(OR(EXACT(E304,"Unresolved"),EXACT(E304,"Applicable"),EXACT(E304,"Excluded with basis"),EXACT(E304,"Context only")),IF(E304="Unresolved","Applicability unresolved; assign an owner and next action",IF(LEN(IF(AND(LEN(UPPER(TRIM(CLEAN(SUBSTITUTE(C304,CHAR(160)," ")))))&gt;0,LEFT(UPPER(TRIM(C304)),10)&lt;&gt;"UNRESOLVED",ISERROR(MATCH(UPPER(TRIM(CLEAN(SUBSTITUTE(C304,CHAR(160)," ")))),Start!$H$6:$H$22,0))),"","Exact clause/version missing; ")&amp;IF(AND(LEN(UPPER(TRIM(CLEAN(SUBSTITUTE(D304,CHAR(160)," ")))))&gt;0,LEFT(UPPER(TRIM(D304)),10)&lt;&gt;"UNRESOLVED",ISERROR(MATCH(UPPER(TRIM(CLEAN(SUBSTITUTE(D304,CHAR(160)," ")))),Start!$H$6:$H$22,0))),"","Entity/system/period missing; ")&amp;IF(AND(LEN(UPPER(TRIM(CLEAN(SUBSTITUTE(F304,CHAR(160)," ")))))&gt;0,LEFT(UPPER(TRIM(F304)),10)&lt;&gt;"UNRESOLVED",ISERROR(MATCH(UPPER(TRIM(CLEAN(SUBSTITUTE(F304,CHAR(160)," ")))),Start!$H$6:$H$22,0))),"","Decision evidence/basis missing; ")&amp;IF(AND(LEN(UPPER(TRIM(CLEAN(SUBSTITUTE(G304,CHAR(160)," ")))))&gt;0,LEFT(UPPER(TRIM(G304)),10)&lt;&gt;"UNRESOLVED",ISERROR(MATCH(UPPER(TRIM(CLEAN(SUBSTITUTE(G304,CHAR(160)," ")))),Start!$H$6:$H$22,0))),"","Date/transition basis missing; ")&amp;IF(AND(LEN(UPPER(TRIM(CLEAN(SUBSTITUTE(H304,CHAR(160)," ")))))&gt;0,LEFT(UPPER(TRIM(H304)),10)&lt;&gt;"UNRESOLVED",ISERROR(MATCH(UPPER(TRIM(CLEAN(SUBSTITUTE(H304,CHAR(160)," ")))),Start!$H$6:$H$22,0))),"","Method/evidence basis missing; ")&amp;IF(AND(LEN(UPPER(TRIM(CLEAN(SUBSTITUTE(I304,CHAR(160)," ")))))&gt;0,LEFT(UPPER(TRIM(I304)),10)&lt;&gt;"UNRESOLVED",ISERROR(MATCH(UPPER(TRIM(CLEAN(SUBSTITUTE(I304,CHAR(160)," ")))),Start!$H$6:$H$22,0))),"","Mapping or justified exclusion missing; ")&amp;IF(AND(LEN(UPPER(TRIM(CLEAN(SUBSTITUTE(J304,CHAR(160)," ")))))&gt;0,LEFT(UPPER(TRIM(J304)),10)&lt;&gt;"UNRESOLVED",ISERROR(MATCH(UPPER(TRIM(CLEAN(SUBSTITUTE(J304,CHAR(160)," ")))),Start!$H$6:$H$22,0))),"","Conclusion/evidence missing; ")&amp;IF(AND(LEN(UPPER(TRIM(CLEAN(SUBSTITUTE(K304,CHAR(160)," ")))))&gt;0,LEFT(UPPER(TRIM(K304)),10)&lt;&gt;"UNRESOLVED",ISERROR(MATCH(UPPER(TRIM(CLEAN(SUBSTITUTE(K304,CHAR(160)," ")))),Start!$H$6:$H$22,0))),"","Reviewer/date missing; ")&amp;"")=0,"Documentation recorded; review required",IF(AND(LEN(UPPER(TRIM(CLEAN(SUBSTITUTE(C304,CHAR(160)," ")))))&gt;0,LEFT(UPPER(TRIM(C304)),10)&lt;&gt;"UNRESOLVED",ISERROR(MATCH(UPPER(TRIM(CLEAN(SUBSTITUTE(C304,CHAR(160)," ")))),Start!$H$6:$H$22,0))),"","Exact clause/version missing; ")&amp;IF(AND(LEN(UPPER(TRIM(CLEAN(SUBSTITUTE(D304,CHAR(160)," ")))))&gt;0,LEFT(UPPER(TRIM(D304)),10)&lt;&gt;"UNRESOLVED",ISERROR(MATCH(UPPER(TRIM(CLEAN(SUBSTITUTE(D304,CHAR(160)," ")))),Start!$H$6:$H$22,0))),"","Entity/system/period missing; ")&amp;IF(AND(LEN(UPPER(TRIM(CLEAN(SUBSTITUTE(F304,CHAR(160)," ")))))&gt;0,LEFT(UPPER(TRIM(F304)),10)&lt;&gt;"UNRESOLVED",ISERROR(MATCH(UPPER(TRIM(CLEAN(SUBSTITUTE(F304,CHAR(160)," ")))),Start!$H$6:$H$22,0))),"","Decision evidence/basis missing; ")&amp;IF(AND(LEN(UPPER(TRIM(CLEAN(SUBSTITUTE(G304,CHAR(160)," ")))))&gt;0,LEFT(UPPER(TRIM(G304)),10)&lt;&gt;"UNRESOLVED",ISERROR(MATCH(UPPER(TRIM(CLEAN(SUBSTITUTE(G304,CHAR(160)," ")))),Start!$H$6:$H$22,0))),"","Date/transition basis missing; ")&amp;IF(AND(LEN(UPPER(TRIM(CLEAN(SUBSTITUTE(H304,CHAR(160)," ")))))&gt;0,LEFT(UPPER(TRIM(H304)),10)&lt;&gt;"UNRESOLVED",ISERROR(MATCH(UPPER(TRIM(CLEAN(SUBSTITUTE(H304,CHAR(160)," ")))),Start!$H$6:$H$22,0))),"","Method/evidence basis missing; ")&amp;IF(AND(LEN(UPPER(TRIM(CLEAN(SUBSTITUTE(I304,CHAR(160)," ")))))&gt;0,LEFT(UPPER(TRIM(I304)),10)&lt;&gt;"UNRESOLVED",ISERROR(MATCH(UPPER(TRIM(CLEAN(SUBSTITUTE(I304,CHAR(160)," ")))),Start!$H$6:$H$22,0))),"","Mapping or justified exclusion missing; ")&amp;IF(AND(LEN(UPPER(TRIM(CLEAN(SUBSTITUTE(J304,CHAR(160)," ")))))&gt;0,LEFT(UPPER(TRIM(J304)),10)&lt;&gt;"UNRESOLVED",ISERROR(MATCH(UPPER(TRIM(CLEAN(SUBSTITUTE(J304,CHAR(160)," ")))),Start!$H$6:$H$22,0))),"","Conclusion/evidence missing; ")&amp;IF(AND(LEN(UPPER(TRIM(CLEAN(SUBSTITUTE(K304,CHAR(160)," ")))))&gt;0,LEFT(UPPER(TRIM(K304)),10)&lt;&gt;"UNRESOLVED",ISERROR(MATCH(UPPER(TRIM(CLEAN(SUBSTITUTE(K304,CHAR(160)," ")))),Start!$H$6:$H$22,0))),"","Reviewer/date missing; ")&amp;"")),"Invalid status; use a listed value")</f>
        <v>Applicability unresolved; assign an owner and next action</v>
      </c>
    </row>
    <row r="305" ht="70" customHeight="1">
      <c r="A305" s="56" t="str">
        <v>DFS-500.5(c)</v>
      </c>
      <c r="B305" s="56" t="str">
        <v>DFS</v>
      </c>
      <c r="C305" s="61" t="str">
        <v>D01 | 500.5(c)</v>
      </c>
      <c r="D305" s="61"/>
      <c r="E305" s="61" t="str">
        <v>Unresolved</v>
      </c>
      <c r="F305" s="61"/>
      <c r="G305" s="61" t="str">
        <v>Verify entity exemption and operative version; Q08</v>
      </c>
      <c r="H305" s="61" t="inlineStr">
        <is>
          <t xml:space="preserve">Candidate duty; applicability unresolved. Obtain exact required method and evidence from the controlling text. Context and definition rows explain control requirements.</t>
        </is>
      </c>
      <c r="I305" s="61" t="str">
        <v>D04</v>
      </c>
      <c r="J305" s="61"/>
      <c r="K305" s="61"/>
      <c r="L305" s="61" t="str">
        <v>Confirm entity/system coverage, obtain the current controlling instrument and map every applicable part before conclusions.</v>
      </c>
      <c r="M305" s="63" t="str">
        <f>IF(OR(EXACT(E305,"Unresolved"),EXACT(E305,"Applicable"),EXACT(E305,"Excluded with basis"),EXACT(E305,"Context only")),IF(E305="Unresolved","Applicability unresolved; assign an owner and next action",IF(LEN(IF(AND(LEN(UPPER(TRIM(CLEAN(SUBSTITUTE(C305,CHAR(160)," ")))))&gt;0,LEFT(UPPER(TRIM(C305)),10)&lt;&gt;"UNRESOLVED",ISERROR(MATCH(UPPER(TRIM(CLEAN(SUBSTITUTE(C305,CHAR(160)," ")))),Start!$H$6:$H$22,0))),"","Exact clause/version missing; ")&amp;IF(AND(LEN(UPPER(TRIM(CLEAN(SUBSTITUTE(D305,CHAR(160)," ")))))&gt;0,LEFT(UPPER(TRIM(D305)),10)&lt;&gt;"UNRESOLVED",ISERROR(MATCH(UPPER(TRIM(CLEAN(SUBSTITUTE(D305,CHAR(160)," ")))),Start!$H$6:$H$22,0))),"","Entity/system/period missing; ")&amp;IF(AND(LEN(UPPER(TRIM(CLEAN(SUBSTITUTE(F305,CHAR(160)," ")))))&gt;0,LEFT(UPPER(TRIM(F305)),10)&lt;&gt;"UNRESOLVED",ISERROR(MATCH(UPPER(TRIM(CLEAN(SUBSTITUTE(F305,CHAR(160)," ")))),Start!$H$6:$H$22,0))),"","Decision evidence/basis missing; ")&amp;IF(AND(LEN(UPPER(TRIM(CLEAN(SUBSTITUTE(G305,CHAR(160)," ")))))&gt;0,LEFT(UPPER(TRIM(G305)),10)&lt;&gt;"UNRESOLVED",ISERROR(MATCH(UPPER(TRIM(CLEAN(SUBSTITUTE(G305,CHAR(160)," ")))),Start!$H$6:$H$22,0))),"","Date/transition basis missing; ")&amp;IF(AND(LEN(UPPER(TRIM(CLEAN(SUBSTITUTE(H305,CHAR(160)," ")))))&gt;0,LEFT(UPPER(TRIM(H305)),10)&lt;&gt;"UNRESOLVED",ISERROR(MATCH(UPPER(TRIM(CLEAN(SUBSTITUTE(H305,CHAR(160)," ")))),Start!$H$6:$H$22,0))),"","Method/evidence basis missing; ")&amp;IF(AND(LEN(UPPER(TRIM(CLEAN(SUBSTITUTE(I305,CHAR(160)," ")))))&gt;0,LEFT(UPPER(TRIM(I305)),10)&lt;&gt;"UNRESOLVED",ISERROR(MATCH(UPPER(TRIM(CLEAN(SUBSTITUTE(I305,CHAR(160)," ")))),Start!$H$6:$H$22,0))),"","Mapping or justified exclusion missing; ")&amp;IF(AND(LEN(UPPER(TRIM(CLEAN(SUBSTITUTE(J305,CHAR(160)," ")))))&gt;0,LEFT(UPPER(TRIM(J305)),10)&lt;&gt;"UNRESOLVED",ISERROR(MATCH(UPPER(TRIM(CLEAN(SUBSTITUTE(J305,CHAR(160)," ")))),Start!$H$6:$H$22,0))),"","Conclusion/evidence missing; ")&amp;IF(AND(LEN(UPPER(TRIM(CLEAN(SUBSTITUTE(K305,CHAR(160)," ")))))&gt;0,LEFT(UPPER(TRIM(K305)),10)&lt;&gt;"UNRESOLVED",ISERROR(MATCH(UPPER(TRIM(CLEAN(SUBSTITUTE(K305,CHAR(160)," ")))),Start!$H$6:$H$22,0))),"","Reviewer/date missing; ")&amp;"")=0,"Documentation recorded; review required",IF(AND(LEN(UPPER(TRIM(CLEAN(SUBSTITUTE(C305,CHAR(160)," ")))))&gt;0,LEFT(UPPER(TRIM(C305)),10)&lt;&gt;"UNRESOLVED",ISERROR(MATCH(UPPER(TRIM(CLEAN(SUBSTITUTE(C305,CHAR(160)," ")))),Start!$H$6:$H$22,0))),"","Exact clause/version missing; ")&amp;IF(AND(LEN(UPPER(TRIM(CLEAN(SUBSTITUTE(D305,CHAR(160)," ")))))&gt;0,LEFT(UPPER(TRIM(D305)),10)&lt;&gt;"UNRESOLVED",ISERROR(MATCH(UPPER(TRIM(CLEAN(SUBSTITUTE(D305,CHAR(160)," ")))),Start!$H$6:$H$22,0))),"","Entity/system/period missing; ")&amp;IF(AND(LEN(UPPER(TRIM(CLEAN(SUBSTITUTE(F305,CHAR(160)," ")))))&gt;0,LEFT(UPPER(TRIM(F305)),10)&lt;&gt;"UNRESOLVED",ISERROR(MATCH(UPPER(TRIM(CLEAN(SUBSTITUTE(F305,CHAR(160)," ")))),Start!$H$6:$H$22,0))),"","Decision evidence/basis missing; ")&amp;IF(AND(LEN(UPPER(TRIM(CLEAN(SUBSTITUTE(G305,CHAR(160)," ")))))&gt;0,LEFT(UPPER(TRIM(G305)),10)&lt;&gt;"UNRESOLVED",ISERROR(MATCH(UPPER(TRIM(CLEAN(SUBSTITUTE(G305,CHAR(160)," ")))),Start!$H$6:$H$22,0))),"","Date/transition basis missing; ")&amp;IF(AND(LEN(UPPER(TRIM(CLEAN(SUBSTITUTE(H305,CHAR(160)," ")))))&gt;0,LEFT(UPPER(TRIM(H305)),10)&lt;&gt;"UNRESOLVED",ISERROR(MATCH(UPPER(TRIM(CLEAN(SUBSTITUTE(H305,CHAR(160)," ")))),Start!$H$6:$H$22,0))),"","Method/evidence basis missing; ")&amp;IF(AND(LEN(UPPER(TRIM(CLEAN(SUBSTITUTE(I305,CHAR(160)," ")))))&gt;0,LEFT(UPPER(TRIM(I305)),10)&lt;&gt;"UNRESOLVED",ISERROR(MATCH(UPPER(TRIM(CLEAN(SUBSTITUTE(I305,CHAR(160)," ")))),Start!$H$6:$H$22,0))),"","Mapping or justified exclusion missing; ")&amp;IF(AND(LEN(UPPER(TRIM(CLEAN(SUBSTITUTE(J305,CHAR(160)," ")))))&gt;0,LEFT(UPPER(TRIM(J305)),10)&lt;&gt;"UNRESOLVED",ISERROR(MATCH(UPPER(TRIM(CLEAN(SUBSTITUTE(J305,CHAR(160)," ")))),Start!$H$6:$H$22,0))),"","Conclusion/evidence missing; ")&amp;IF(AND(LEN(UPPER(TRIM(CLEAN(SUBSTITUTE(K305,CHAR(160)," ")))))&gt;0,LEFT(UPPER(TRIM(K305)),10)&lt;&gt;"UNRESOLVED",ISERROR(MATCH(UPPER(TRIM(CLEAN(SUBSTITUTE(K305,CHAR(160)," ")))),Start!$H$6:$H$22,0))),"","Reviewer/date missing; ")&amp;"")),"Invalid status; use a listed value")</f>
        <v>Applicability unresolved; assign an owner and next action</v>
      </c>
    </row>
    <row r="306" ht="70" customHeight="1">
      <c r="A306" s="58" t="str">
        <v>DFS-500.6(a)</v>
      </c>
      <c r="B306" s="58" t="str">
        <v>DFS</v>
      </c>
      <c r="C306" s="61" t="str">
        <v>D01 | 500.6(a)</v>
      </c>
      <c r="D306" s="61"/>
      <c r="E306" s="61" t="str">
        <v>Unresolved</v>
      </c>
      <c r="F306" s="61"/>
      <c r="G306" s="61" t="str">
        <v>Verify entity exemption and operative version; Q08</v>
      </c>
      <c r="H306" s="61" t="inlineStr">
        <is>
          <t xml:space="preserve">Candidate duty; applicability unresolved. Obtain exact required method and evidence from the controlling text. Context and definition rows explain control requirements.</t>
        </is>
      </c>
      <c r="I306" s="61" t="str">
        <v>D08</v>
      </c>
      <c r="J306" s="61"/>
      <c r="K306" s="61"/>
      <c r="L306" s="61" t="str">
        <v>Confirm entity/system coverage, obtain the current controlling instrument and map every applicable part before conclusions.</v>
      </c>
      <c r="M306" s="63" t="str">
        <f>IF(OR(EXACT(E306,"Unresolved"),EXACT(E306,"Applicable"),EXACT(E306,"Excluded with basis"),EXACT(E306,"Context only")),IF(E306="Unresolved","Applicability unresolved; assign an owner and next action",IF(LEN(IF(AND(LEN(UPPER(TRIM(CLEAN(SUBSTITUTE(C306,CHAR(160)," ")))))&gt;0,LEFT(UPPER(TRIM(C306)),10)&lt;&gt;"UNRESOLVED",ISERROR(MATCH(UPPER(TRIM(CLEAN(SUBSTITUTE(C306,CHAR(160)," ")))),Start!$H$6:$H$22,0))),"","Exact clause/version missing; ")&amp;IF(AND(LEN(UPPER(TRIM(CLEAN(SUBSTITUTE(D306,CHAR(160)," ")))))&gt;0,LEFT(UPPER(TRIM(D306)),10)&lt;&gt;"UNRESOLVED",ISERROR(MATCH(UPPER(TRIM(CLEAN(SUBSTITUTE(D306,CHAR(160)," ")))),Start!$H$6:$H$22,0))),"","Entity/system/period missing; ")&amp;IF(AND(LEN(UPPER(TRIM(CLEAN(SUBSTITUTE(F306,CHAR(160)," ")))))&gt;0,LEFT(UPPER(TRIM(F306)),10)&lt;&gt;"UNRESOLVED",ISERROR(MATCH(UPPER(TRIM(CLEAN(SUBSTITUTE(F306,CHAR(160)," ")))),Start!$H$6:$H$22,0))),"","Decision evidence/basis missing; ")&amp;IF(AND(LEN(UPPER(TRIM(CLEAN(SUBSTITUTE(G306,CHAR(160)," ")))))&gt;0,LEFT(UPPER(TRIM(G306)),10)&lt;&gt;"UNRESOLVED",ISERROR(MATCH(UPPER(TRIM(CLEAN(SUBSTITUTE(G306,CHAR(160)," ")))),Start!$H$6:$H$22,0))),"","Date/transition basis missing; ")&amp;IF(AND(LEN(UPPER(TRIM(CLEAN(SUBSTITUTE(H306,CHAR(160)," ")))))&gt;0,LEFT(UPPER(TRIM(H306)),10)&lt;&gt;"UNRESOLVED",ISERROR(MATCH(UPPER(TRIM(CLEAN(SUBSTITUTE(H306,CHAR(160)," ")))),Start!$H$6:$H$22,0))),"","Method/evidence basis missing; ")&amp;IF(AND(LEN(UPPER(TRIM(CLEAN(SUBSTITUTE(I306,CHAR(160)," ")))))&gt;0,LEFT(UPPER(TRIM(I306)),10)&lt;&gt;"UNRESOLVED",ISERROR(MATCH(UPPER(TRIM(CLEAN(SUBSTITUTE(I306,CHAR(160)," ")))),Start!$H$6:$H$22,0))),"","Mapping or justified exclusion missing; ")&amp;IF(AND(LEN(UPPER(TRIM(CLEAN(SUBSTITUTE(J306,CHAR(160)," ")))))&gt;0,LEFT(UPPER(TRIM(J306)),10)&lt;&gt;"UNRESOLVED",ISERROR(MATCH(UPPER(TRIM(CLEAN(SUBSTITUTE(J306,CHAR(160)," ")))),Start!$H$6:$H$22,0))),"","Conclusion/evidence missing; ")&amp;IF(AND(LEN(UPPER(TRIM(CLEAN(SUBSTITUTE(K306,CHAR(160)," ")))))&gt;0,LEFT(UPPER(TRIM(K306)),10)&lt;&gt;"UNRESOLVED",ISERROR(MATCH(UPPER(TRIM(CLEAN(SUBSTITUTE(K306,CHAR(160)," ")))),Start!$H$6:$H$22,0))),"","Reviewer/date missing; ")&amp;"")=0,"Documentation recorded; review required",IF(AND(LEN(UPPER(TRIM(CLEAN(SUBSTITUTE(C306,CHAR(160)," ")))))&gt;0,LEFT(UPPER(TRIM(C306)),10)&lt;&gt;"UNRESOLVED",ISERROR(MATCH(UPPER(TRIM(CLEAN(SUBSTITUTE(C306,CHAR(160)," ")))),Start!$H$6:$H$22,0))),"","Exact clause/version missing; ")&amp;IF(AND(LEN(UPPER(TRIM(CLEAN(SUBSTITUTE(D306,CHAR(160)," ")))))&gt;0,LEFT(UPPER(TRIM(D306)),10)&lt;&gt;"UNRESOLVED",ISERROR(MATCH(UPPER(TRIM(CLEAN(SUBSTITUTE(D306,CHAR(160)," ")))),Start!$H$6:$H$22,0))),"","Entity/system/period missing; ")&amp;IF(AND(LEN(UPPER(TRIM(CLEAN(SUBSTITUTE(F306,CHAR(160)," ")))))&gt;0,LEFT(UPPER(TRIM(F306)),10)&lt;&gt;"UNRESOLVED",ISERROR(MATCH(UPPER(TRIM(CLEAN(SUBSTITUTE(F306,CHAR(160)," ")))),Start!$H$6:$H$22,0))),"","Decision evidence/basis missing; ")&amp;IF(AND(LEN(UPPER(TRIM(CLEAN(SUBSTITUTE(G306,CHAR(160)," ")))))&gt;0,LEFT(UPPER(TRIM(G306)),10)&lt;&gt;"UNRESOLVED",ISERROR(MATCH(UPPER(TRIM(CLEAN(SUBSTITUTE(G306,CHAR(160)," ")))),Start!$H$6:$H$22,0))),"","Date/transition basis missing; ")&amp;IF(AND(LEN(UPPER(TRIM(CLEAN(SUBSTITUTE(H306,CHAR(160)," ")))))&gt;0,LEFT(UPPER(TRIM(H306)),10)&lt;&gt;"UNRESOLVED",ISERROR(MATCH(UPPER(TRIM(CLEAN(SUBSTITUTE(H306,CHAR(160)," ")))),Start!$H$6:$H$22,0))),"","Method/evidence basis missing; ")&amp;IF(AND(LEN(UPPER(TRIM(CLEAN(SUBSTITUTE(I306,CHAR(160)," ")))))&gt;0,LEFT(UPPER(TRIM(I306)),10)&lt;&gt;"UNRESOLVED",ISERROR(MATCH(UPPER(TRIM(CLEAN(SUBSTITUTE(I306,CHAR(160)," ")))),Start!$H$6:$H$22,0))),"","Mapping or justified exclusion missing; ")&amp;IF(AND(LEN(UPPER(TRIM(CLEAN(SUBSTITUTE(J306,CHAR(160)," ")))))&gt;0,LEFT(UPPER(TRIM(J306)),10)&lt;&gt;"UNRESOLVED",ISERROR(MATCH(UPPER(TRIM(CLEAN(SUBSTITUTE(J306,CHAR(160)," ")))),Start!$H$6:$H$22,0))),"","Conclusion/evidence missing; ")&amp;IF(AND(LEN(UPPER(TRIM(CLEAN(SUBSTITUTE(K306,CHAR(160)," ")))))&gt;0,LEFT(UPPER(TRIM(K306)),10)&lt;&gt;"UNRESOLVED",ISERROR(MATCH(UPPER(TRIM(CLEAN(SUBSTITUTE(K306,CHAR(160)," ")))),Start!$H$6:$H$22,0))),"","Reviewer/date missing; ")&amp;"")),"Invalid status; use a listed value")</f>
        <v>Applicability unresolved; assign an owner and next action</v>
      </c>
    </row>
    <row r="307" ht="70" customHeight="1">
      <c r="A307" s="56" t="str">
        <v>DFS-500.6(a)(1)</v>
      </c>
      <c r="B307" s="56" t="str">
        <v>DFS</v>
      </c>
      <c r="C307" s="61" t="str">
        <v>D01 | 500.6(a)(1)</v>
      </c>
      <c r="D307" s="61"/>
      <c r="E307" s="61" t="str">
        <v>Unresolved</v>
      </c>
      <c r="F307" s="61"/>
      <c r="G307" s="61" t="str">
        <v>Verify entity exemption and operative version; Q08</v>
      </c>
      <c r="H307" s="61" t="inlineStr">
        <is>
          <t xml:space="preserve">Candidate duty; applicability unresolved. Obtain exact required method and evidence from the controlling text. Context and definition rows explain control requirements.</t>
        </is>
      </c>
      <c r="I307" s="61" t="str">
        <v>D08</v>
      </c>
      <c r="J307" s="61"/>
      <c r="K307" s="61"/>
      <c r="L307" s="61" t="str">
        <v>Confirm entity/system coverage, obtain the current controlling instrument and map every applicable part before conclusions.</v>
      </c>
      <c r="M307" s="63" t="str">
        <f>IF(OR(EXACT(E307,"Unresolved"),EXACT(E307,"Applicable"),EXACT(E307,"Excluded with basis"),EXACT(E307,"Context only")),IF(E307="Unresolved","Applicability unresolved; assign an owner and next action",IF(LEN(IF(AND(LEN(UPPER(TRIM(CLEAN(SUBSTITUTE(C307,CHAR(160)," ")))))&gt;0,LEFT(UPPER(TRIM(C307)),10)&lt;&gt;"UNRESOLVED",ISERROR(MATCH(UPPER(TRIM(CLEAN(SUBSTITUTE(C307,CHAR(160)," ")))),Start!$H$6:$H$22,0))),"","Exact clause/version missing; ")&amp;IF(AND(LEN(UPPER(TRIM(CLEAN(SUBSTITUTE(D307,CHAR(160)," ")))))&gt;0,LEFT(UPPER(TRIM(D307)),10)&lt;&gt;"UNRESOLVED",ISERROR(MATCH(UPPER(TRIM(CLEAN(SUBSTITUTE(D307,CHAR(160)," ")))),Start!$H$6:$H$22,0))),"","Entity/system/period missing; ")&amp;IF(AND(LEN(UPPER(TRIM(CLEAN(SUBSTITUTE(F307,CHAR(160)," ")))))&gt;0,LEFT(UPPER(TRIM(F307)),10)&lt;&gt;"UNRESOLVED",ISERROR(MATCH(UPPER(TRIM(CLEAN(SUBSTITUTE(F307,CHAR(160)," ")))),Start!$H$6:$H$22,0))),"","Decision evidence/basis missing; ")&amp;IF(AND(LEN(UPPER(TRIM(CLEAN(SUBSTITUTE(G307,CHAR(160)," ")))))&gt;0,LEFT(UPPER(TRIM(G307)),10)&lt;&gt;"UNRESOLVED",ISERROR(MATCH(UPPER(TRIM(CLEAN(SUBSTITUTE(G307,CHAR(160)," ")))),Start!$H$6:$H$22,0))),"","Date/transition basis missing; ")&amp;IF(AND(LEN(UPPER(TRIM(CLEAN(SUBSTITUTE(H307,CHAR(160)," ")))))&gt;0,LEFT(UPPER(TRIM(H307)),10)&lt;&gt;"UNRESOLVED",ISERROR(MATCH(UPPER(TRIM(CLEAN(SUBSTITUTE(H307,CHAR(160)," ")))),Start!$H$6:$H$22,0))),"","Method/evidence basis missing; ")&amp;IF(AND(LEN(UPPER(TRIM(CLEAN(SUBSTITUTE(I307,CHAR(160)," ")))))&gt;0,LEFT(UPPER(TRIM(I307)),10)&lt;&gt;"UNRESOLVED",ISERROR(MATCH(UPPER(TRIM(CLEAN(SUBSTITUTE(I307,CHAR(160)," ")))),Start!$H$6:$H$22,0))),"","Mapping or justified exclusion missing; ")&amp;IF(AND(LEN(UPPER(TRIM(CLEAN(SUBSTITUTE(J307,CHAR(160)," ")))))&gt;0,LEFT(UPPER(TRIM(J307)),10)&lt;&gt;"UNRESOLVED",ISERROR(MATCH(UPPER(TRIM(CLEAN(SUBSTITUTE(J307,CHAR(160)," ")))),Start!$H$6:$H$22,0))),"","Conclusion/evidence missing; ")&amp;IF(AND(LEN(UPPER(TRIM(CLEAN(SUBSTITUTE(K307,CHAR(160)," ")))))&gt;0,LEFT(UPPER(TRIM(K307)),10)&lt;&gt;"UNRESOLVED",ISERROR(MATCH(UPPER(TRIM(CLEAN(SUBSTITUTE(K307,CHAR(160)," ")))),Start!$H$6:$H$22,0))),"","Reviewer/date missing; ")&amp;"")=0,"Documentation recorded; review required",IF(AND(LEN(UPPER(TRIM(CLEAN(SUBSTITUTE(C307,CHAR(160)," ")))))&gt;0,LEFT(UPPER(TRIM(C307)),10)&lt;&gt;"UNRESOLVED",ISERROR(MATCH(UPPER(TRIM(CLEAN(SUBSTITUTE(C307,CHAR(160)," ")))),Start!$H$6:$H$22,0))),"","Exact clause/version missing; ")&amp;IF(AND(LEN(UPPER(TRIM(CLEAN(SUBSTITUTE(D307,CHAR(160)," ")))))&gt;0,LEFT(UPPER(TRIM(D307)),10)&lt;&gt;"UNRESOLVED",ISERROR(MATCH(UPPER(TRIM(CLEAN(SUBSTITUTE(D307,CHAR(160)," ")))),Start!$H$6:$H$22,0))),"","Entity/system/period missing; ")&amp;IF(AND(LEN(UPPER(TRIM(CLEAN(SUBSTITUTE(F307,CHAR(160)," ")))))&gt;0,LEFT(UPPER(TRIM(F307)),10)&lt;&gt;"UNRESOLVED",ISERROR(MATCH(UPPER(TRIM(CLEAN(SUBSTITUTE(F307,CHAR(160)," ")))),Start!$H$6:$H$22,0))),"","Decision evidence/basis missing; ")&amp;IF(AND(LEN(UPPER(TRIM(CLEAN(SUBSTITUTE(G307,CHAR(160)," ")))))&gt;0,LEFT(UPPER(TRIM(G307)),10)&lt;&gt;"UNRESOLVED",ISERROR(MATCH(UPPER(TRIM(CLEAN(SUBSTITUTE(G307,CHAR(160)," ")))),Start!$H$6:$H$22,0))),"","Date/transition basis missing; ")&amp;IF(AND(LEN(UPPER(TRIM(CLEAN(SUBSTITUTE(H307,CHAR(160)," ")))))&gt;0,LEFT(UPPER(TRIM(H307)),10)&lt;&gt;"UNRESOLVED",ISERROR(MATCH(UPPER(TRIM(CLEAN(SUBSTITUTE(H307,CHAR(160)," ")))),Start!$H$6:$H$22,0))),"","Method/evidence basis missing; ")&amp;IF(AND(LEN(UPPER(TRIM(CLEAN(SUBSTITUTE(I307,CHAR(160)," ")))))&gt;0,LEFT(UPPER(TRIM(I307)),10)&lt;&gt;"UNRESOLVED",ISERROR(MATCH(UPPER(TRIM(CLEAN(SUBSTITUTE(I307,CHAR(160)," ")))),Start!$H$6:$H$22,0))),"","Mapping or justified exclusion missing; ")&amp;IF(AND(LEN(UPPER(TRIM(CLEAN(SUBSTITUTE(J307,CHAR(160)," ")))))&gt;0,LEFT(UPPER(TRIM(J307)),10)&lt;&gt;"UNRESOLVED",ISERROR(MATCH(UPPER(TRIM(CLEAN(SUBSTITUTE(J307,CHAR(160)," ")))),Start!$H$6:$H$22,0))),"","Conclusion/evidence missing; ")&amp;IF(AND(LEN(UPPER(TRIM(CLEAN(SUBSTITUTE(K307,CHAR(160)," ")))))&gt;0,LEFT(UPPER(TRIM(K307)),10)&lt;&gt;"UNRESOLVED",ISERROR(MATCH(UPPER(TRIM(CLEAN(SUBSTITUTE(K307,CHAR(160)," ")))),Start!$H$6:$H$22,0))),"","Reviewer/date missing; ")&amp;"")),"Invalid status; use a listed value")</f>
        <v>Applicability unresolved; assign an owner and next action</v>
      </c>
    </row>
    <row r="308" ht="70" customHeight="1">
      <c r="A308" s="58" t="str">
        <v>DFS-500.6(a)(2)</v>
      </c>
      <c r="B308" s="58" t="str">
        <v>DFS</v>
      </c>
      <c r="C308" s="61" t="str">
        <v>D01 | 500.6(a)(2)</v>
      </c>
      <c r="D308" s="61"/>
      <c r="E308" s="61" t="str">
        <v>Unresolved</v>
      </c>
      <c r="F308" s="61"/>
      <c r="G308" s="61" t="str">
        <v>Verify entity exemption and operative version; Q08</v>
      </c>
      <c r="H308" s="61" t="inlineStr">
        <is>
          <t xml:space="preserve">Candidate duty; applicability unresolved. Obtain exact required method and evidence from the controlling text. Context and definition rows explain control requirements.</t>
        </is>
      </c>
      <c r="I308" s="61" t="str">
        <v>D08</v>
      </c>
      <c r="J308" s="61"/>
      <c r="K308" s="61"/>
      <c r="L308" s="61" t="str">
        <v>Confirm entity/system coverage, obtain the current controlling instrument and map every applicable part before conclusions.</v>
      </c>
      <c r="M308" s="63" t="str">
        <f>IF(OR(EXACT(E308,"Unresolved"),EXACT(E308,"Applicable"),EXACT(E308,"Excluded with basis"),EXACT(E308,"Context only")),IF(E308="Unresolved","Applicability unresolved; assign an owner and next action",IF(LEN(IF(AND(LEN(UPPER(TRIM(CLEAN(SUBSTITUTE(C308,CHAR(160)," ")))))&gt;0,LEFT(UPPER(TRIM(C308)),10)&lt;&gt;"UNRESOLVED",ISERROR(MATCH(UPPER(TRIM(CLEAN(SUBSTITUTE(C308,CHAR(160)," ")))),Start!$H$6:$H$22,0))),"","Exact clause/version missing; ")&amp;IF(AND(LEN(UPPER(TRIM(CLEAN(SUBSTITUTE(D308,CHAR(160)," ")))))&gt;0,LEFT(UPPER(TRIM(D308)),10)&lt;&gt;"UNRESOLVED",ISERROR(MATCH(UPPER(TRIM(CLEAN(SUBSTITUTE(D308,CHAR(160)," ")))),Start!$H$6:$H$22,0))),"","Entity/system/period missing; ")&amp;IF(AND(LEN(UPPER(TRIM(CLEAN(SUBSTITUTE(F308,CHAR(160)," ")))))&gt;0,LEFT(UPPER(TRIM(F308)),10)&lt;&gt;"UNRESOLVED",ISERROR(MATCH(UPPER(TRIM(CLEAN(SUBSTITUTE(F308,CHAR(160)," ")))),Start!$H$6:$H$22,0))),"","Decision evidence/basis missing; ")&amp;IF(AND(LEN(UPPER(TRIM(CLEAN(SUBSTITUTE(G308,CHAR(160)," ")))))&gt;0,LEFT(UPPER(TRIM(G308)),10)&lt;&gt;"UNRESOLVED",ISERROR(MATCH(UPPER(TRIM(CLEAN(SUBSTITUTE(G308,CHAR(160)," ")))),Start!$H$6:$H$22,0))),"","Date/transition basis missing; ")&amp;IF(AND(LEN(UPPER(TRIM(CLEAN(SUBSTITUTE(H308,CHAR(160)," ")))))&gt;0,LEFT(UPPER(TRIM(H308)),10)&lt;&gt;"UNRESOLVED",ISERROR(MATCH(UPPER(TRIM(CLEAN(SUBSTITUTE(H308,CHAR(160)," ")))),Start!$H$6:$H$22,0))),"","Method/evidence basis missing; ")&amp;IF(AND(LEN(UPPER(TRIM(CLEAN(SUBSTITUTE(I308,CHAR(160)," ")))))&gt;0,LEFT(UPPER(TRIM(I308)),10)&lt;&gt;"UNRESOLVED",ISERROR(MATCH(UPPER(TRIM(CLEAN(SUBSTITUTE(I308,CHAR(160)," ")))),Start!$H$6:$H$22,0))),"","Mapping or justified exclusion missing; ")&amp;IF(AND(LEN(UPPER(TRIM(CLEAN(SUBSTITUTE(J308,CHAR(160)," ")))))&gt;0,LEFT(UPPER(TRIM(J308)),10)&lt;&gt;"UNRESOLVED",ISERROR(MATCH(UPPER(TRIM(CLEAN(SUBSTITUTE(J308,CHAR(160)," ")))),Start!$H$6:$H$22,0))),"","Conclusion/evidence missing; ")&amp;IF(AND(LEN(UPPER(TRIM(CLEAN(SUBSTITUTE(K308,CHAR(160)," ")))))&gt;0,LEFT(UPPER(TRIM(K308)),10)&lt;&gt;"UNRESOLVED",ISERROR(MATCH(UPPER(TRIM(CLEAN(SUBSTITUTE(K308,CHAR(160)," ")))),Start!$H$6:$H$22,0))),"","Reviewer/date missing; ")&amp;"")=0,"Documentation recorded; review required",IF(AND(LEN(UPPER(TRIM(CLEAN(SUBSTITUTE(C308,CHAR(160)," ")))))&gt;0,LEFT(UPPER(TRIM(C308)),10)&lt;&gt;"UNRESOLVED",ISERROR(MATCH(UPPER(TRIM(CLEAN(SUBSTITUTE(C308,CHAR(160)," ")))),Start!$H$6:$H$22,0))),"","Exact clause/version missing; ")&amp;IF(AND(LEN(UPPER(TRIM(CLEAN(SUBSTITUTE(D308,CHAR(160)," ")))))&gt;0,LEFT(UPPER(TRIM(D308)),10)&lt;&gt;"UNRESOLVED",ISERROR(MATCH(UPPER(TRIM(CLEAN(SUBSTITUTE(D308,CHAR(160)," ")))),Start!$H$6:$H$22,0))),"","Entity/system/period missing; ")&amp;IF(AND(LEN(UPPER(TRIM(CLEAN(SUBSTITUTE(F308,CHAR(160)," ")))))&gt;0,LEFT(UPPER(TRIM(F308)),10)&lt;&gt;"UNRESOLVED",ISERROR(MATCH(UPPER(TRIM(CLEAN(SUBSTITUTE(F308,CHAR(160)," ")))),Start!$H$6:$H$22,0))),"","Decision evidence/basis missing; ")&amp;IF(AND(LEN(UPPER(TRIM(CLEAN(SUBSTITUTE(G308,CHAR(160)," ")))))&gt;0,LEFT(UPPER(TRIM(G308)),10)&lt;&gt;"UNRESOLVED",ISERROR(MATCH(UPPER(TRIM(CLEAN(SUBSTITUTE(G308,CHAR(160)," ")))),Start!$H$6:$H$22,0))),"","Date/transition basis missing; ")&amp;IF(AND(LEN(UPPER(TRIM(CLEAN(SUBSTITUTE(H308,CHAR(160)," ")))))&gt;0,LEFT(UPPER(TRIM(H308)),10)&lt;&gt;"UNRESOLVED",ISERROR(MATCH(UPPER(TRIM(CLEAN(SUBSTITUTE(H308,CHAR(160)," ")))),Start!$H$6:$H$22,0))),"","Method/evidence basis missing; ")&amp;IF(AND(LEN(UPPER(TRIM(CLEAN(SUBSTITUTE(I308,CHAR(160)," ")))))&gt;0,LEFT(UPPER(TRIM(I308)),10)&lt;&gt;"UNRESOLVED",ISERROR(MATCH(UPPER(TRIM(CLEAN(SUBSTITUTE(I308,CHAR(160)," ")))),Start!$H$6:$H$22,0))),"","Mapping or justified exclusion missing; ")&amp;IF(AND(LEN(UPPER(TRIM(CLEAN(SUBSTITUTE(J308,CHAR(160)," ")))))&gt;0,LEFT(UPPER(TRIM(J308)),10)&lt;&gt;"UNRESOLVED",ISERROR(MATCH(UPPER(TRIM(CLEAN(SUBSTITUTE(J308,CHAR(160)," ")))),Start!$H$6:$H$22,0))),"","Conclusion/evidence missing; ")&amp;IF(AND(LEN(UPPER(TRIM(CLEAN(SUBSTITUTE(K308,CHAR(160)," ")))))&gt;0,LEFT(UPPER(TRIM(K308)),10)&lt;&gt;"UNRESOLVED",ISERROR(MATCH(UPPER(TRIM(CLEAN(SUBSTITUTE(K308,CHAR(160)," ")))),Start!$H$6:$H$22,0))),"","Reviewer/date missing; ")&amp;"")),"Invalid status; use a listed value")</f>
        <v>Applicability unresolved; assign an owner and next action</v>
      </c>
    </row>
    <row r="309" ht="70" customHeight="1">
      <c r="A309" s="56" t="str">
        <v>DFS-500.6(b)</v>
      </c>
      <c r="B309" s="56" t="str">
        <v>DFS</v>
      </c>
      <c r="C309" s="61" t="str">
        <v>D01 | 500.6(b)</v>
      </c>
      <c r="D309" s="61"/>
      <c r="E309" s="61" t="str">
        <v>Unresolved</v>
      </c>
      <c r="F309" s="61"/>
      <c r="G309" s="61" t="str">
        <v>Verify entity exemption and operative version; Q08</v>
      </c>
      <c r="H309" s="61" t="inlineStr">
        <is>
          <t xml:space="preserve">Candidate duty; applicability unresolved. Obtain exact required method and evidence from the controlling text. Context and definition rows explain control requirements.</t>
        </is>
      </c>
      <c r="I309" s="61" t="str">
        <v>D08</v>
      </c>
      <c r="J309" s="61"/>
      <c r="K309" s="61"/>
      <c r="L309" s="61" t="str">
        <v>Confirm entity/system coverage, obtain the current controlling instrument and map every applicable part before conclusions.</v>
      </c>
      <c r="M309" s="63" t="str">
        <f>IF(OR(EXACT(E309,"Unresolved"),EXACT(E309,"Applicable"),EXACT(E309,"Excluded with basis"),EXACT(E309,"Context only")),IF(E309="Unresolved","Applicability unresolved; assign an owner and next action",IF(LEN(IF(AND(LEN(UPPER(TRIM(CLEAN(SUBSTITUTE(C309,CHAR(160)," ")))))&gt;0,LEFT(UPPER(TRIM(C309)),10)&lt;&gt;"UNRESOLVED",ISERROR(MATCH(UPPER(TRIM(CLEAN(SUBSTITUTE(C309,CHAR(160)," ")))),Start!$H$6:$H$22,0))),"","Exact clause/version missing; ")&amp;IF(AND(LEN(UPPER(TRIM(CLEAN(SUBSTITUTE(D309,CHAR(160)," ")))))&gt;0,LEFT(UPPER(TRIM(D309)),10)&lt;&gt;"UNRESOLVED",ISERROR(MATCH(UPPER(TRIM(CLEAN(SUBSTITUTE(D309,CHAR(160)," ")))),Start!$H$6:$H$22,0))),"","Entity/system/period missing; ")&amp;IF(AND(LEN(UPPER(TRIM(CLEAN(SUBSTITUTE(F309,CHAR(160)," ")))))&gt;0,LEFT(UPPER(TRIM(F309)),10)&lt;&gt;"UNRESOLVED",ISERROR(MATCH(UPPER(TRIM(CLEAN(SUBSTITUTE(F309,CHAR(160)," ")))),Start!$H$6:$H$22,0))),"","Decision evidence/basis missing; ")&amp;IF(AND(LEN(UPPER(TRIM(CLEAN(SUBSTITUTE(G309,CHAR(160)," ")))))&gt;0,LEFT(UPPER(TRIM(G309)),10)&lt;&gt;"UNRESOLVED",ISERROR(MATCH(UPPER(TRIM(CLEAN(SUBSTITUTE(G309,CHAR(160)," ")))),Start!$H$6:$H$22,0))),"","Date/transition basis missing; ")&amp;IF(AND(LEN(UPPER(TRIM(CLEAN(SUBSTITUTE(H309,CHAR(160)," ")))))&gt;0,LEFT(UPPER(TRIM(H309)),10)&lt;&gt;"UNRESOLVED",ISERROR(MATCH(UPPER(TRIM(CLEAN(SUBSTITUTE(H309,CHAR(160)," ")))),Start!$H$6:$H$22,0))),"","Method/evidence basis missing; ")&amp;IF(AND(LEN(UPPER(TRIM(CLEAN(SUBSTITUTE(I309,CHAR(160)," ")))))&gt;0,LEFT(UPPER(TRIM(I309)),10)&lt;&gt;"UNRESOLVED",ISERROR(MATCH(UPPER(TRIM(CLEAN(SUBSTITUTE(I309,CHAR(160)," ")))),Start!$H$6:$H$22,0))),"","Mapping or justified exclusion missing; ")&amp;IF(AND(LEN(UPPER(TRIM(CLEAN(SUBSTITUTE(J309,CHAR(160)," ")))))&gt;0,LEFT(UPPER(TRIM(J309)),10)&lt;&gt;"UNRESOLVED",ISERROR(MATCH(UPPER(TRIM(CLEAN(SUBSTITUTE(J309,CHAR(160)," ")))),Start!$H$6:$H$22,0))),"","Conclusion/evidence missing; ")&amp;IF(AND(LEN(UPPER(TRIM(CLEAN(SUBSTITUTE(K309,CHAR(160)," ")))))&gt;0,LEFT(UPPER(TRIM(K309)),10)&lt;&gt;"UNRESOLVED",ISERROR(MATCH(UPPER(TRIM(CLEAN(SUBSTITUTE(K309,CHAR(160)," ")))),Start!$H$6:$H$22,0))),"","Reviewer/date missing; ")&amp;"")=0,"Documentation recorded; review required",IF(AND(LEN(UPPER(TRIM(CLEAN(SUBSTITUTE(C309,CHAR(160)," ")))))&gt;0,LEFT(UPPER(TRIM(C309)),10)&lt;&gt;"UNRESOLVED",ISERROR(MATCH(UPPER(TRIM(CLEAN(SUBSTITUTE(C309,CHAR(160)," ")))),Start!$H$6:$H$22,0))),"","Exact clause/version missing; ")&amp;IF(AND(LEN(UPPER(TRIM(CLEAN(SUBSTITUTE(D309,CHAR(160)," ")))))&gt;0,LEFT(UPPER(TRIM(D309)),10)&lt;&gt;"UNRESOLVED",ISERROR(MATCH(UPPER(TRIM(CLEAN(SUBSTITUTE(D309,CHAR(160)," ")))),Start!$H$6:$H$22,0))),"","Entity/system/period missing; ")&amp;IF(AND(LEN(UPPER(TRIM(CLEAN(SUBSTITUTE(F309,CHAR(160)," ")))))&gt;0,LEFT(UPPER(TRIM(F309)),10)&lt;&gt;"UNRESOLVED",ISERROR(MATCH(UPPER(TRIM(CLEAN(SUBSTITUTE(F309,CHAR(160)," ")))),Start!$H$6:$H$22,0))),"","Decision evidence/basis missing; ")&amp;IF(AND(LEN(UPPER(TRIM(CLEAN(SUBSTITUTE(G309,CHAR(160)," ")))))&gt;0,LEFT(UPPER(TRIM(G309)),10)&lt;&gt;"UNRESOLVED",ISERROR(MATCH(UPPER(TRIM(CLEAN(SUBSTITUTE(G309,CHAR(160)," ")))),Start!$H$6:$H$22,0))),"","Date/transition basis missing; ")&amp;IF(AND(LEN(UPPER(TRIM(CLEAN(SUBSTITUTE(H309,CHAR(160)," ")))))&gt;0,LEFT(UPPER(TRIM(H309)),10)&lt;&gt;"UNRESOLVED",ISERROR(MATCH(UPPER(TRIM(CLEAN(SUBSTITUTE(H309,CHAR(160)," ")))),Start!$H$6:$H$22,0))),"","Method/evidence basis missing; ")&amp;IF(AND(LEN(UPPER(TRIM(CLEAN(SUBSTITUTE(I309,CHAR(160)," ")))))&gt;0,LEFT(UPPER(TRIM(I309)),10)&lt;&gt;"UNRESOLVED",ISERROR(MATCH(UPPER(TRIM(CLEAN(SUBSTITUTE(I309,CHAR(160)," ")))),Start!$H$6:$H$22,0))),"","Mapping or justified exclusion missing; ")&amp;IF(AND(LEN(UPPER(TRIM(CLEAN(SUBSTITUTE(J309,CHAR(160)," ")))))&gt;0,LEFT(UPPER(TRIM(J309)),10)&lt;&gt;"UNRESOLVED",ISERROR(MATCH(UPPER(TRIM(CLEAN(SUBSTITUTE(J309,CHAR(160)," ")))),Start!$H$6:$H$22,0))),"","Conclusion/evidence missing; ")&amp;IF(AND(LEN(UPPER(TRIM(CLEAN(SUBSTITUTE(K309,CHAR(160)," ")))))&gt;0,LEFT(UPPER(TRIM(K309)),10)&lt;&gt;"UNRESOLVED",ISERROR(MATCH(UPPER(TRIM(CLEAN(SUBSTITUTE(K309,CHAR(160)," ")))),Start!$H$6:$H$22,0))),"","Reviewer/date missing; ")&amp;"")),"Invalid status; use a listed value")</f>
        <v>Applicability unresolved; assign an owner and next action</v>
      </c>
    </row>
    <row r="310" ht="70" customHeight="1">
      <c r="A310" s="58" t="str">
        <v>DFS-500.7</v>
      </c>
      <c r="B310" s="58" t="str">
        <v>DFS</v>
      </c>
      <c r="C310" s="61" t="str">
        <v>D01 | 500.7</v>
      </c>
      <c r="D310" s="61"/>
      <c r="E310" s="61" t="str">
        <v>Unresolved</v>
      </c>
      <c r="F310" s="61"/>
      <c r="G310" s="61" t="str">
        <v>Verify entity exemption and operative version; Q08</v>
      </c>
      <c r="H310" s="61" t="inlineStr">
        <is>
          <t xml:space="preserve">Section heading/context. Obtain exact required method and evidence from the controlling text. Context and definition rows explain control requirements.</t>
        </is>
      </c>
      <c r="I310" s="61" t="str">
        <v>D05,D06</v>
      </c>
      <c r="J310" s="61"/>
      <c r="K310" s="61"/>
      <c r="L310" s="61" t="str">
        <v>Confirm entity/system coverage, obtain the current controlling instrument and map every applicable part before conclusions.</v>
      </c>
      <c r="M310" s="63" t="str">
        <f>IF(OR(EXACT(E310,"Unresolved"),EXACT(E310,"Applicable"),EXACT(E310,"Excluded with basis"),EXACT(E310,"Context only")),IF(E310="Unresolved","Applicability unresolved; assign an owner and next action",IF(LEN(IF(AND(LEN(UPPER(TRIM(CLEAN(SUBSTITUTE(C310,CHAR(160)," ")))))&gt;0,LEFT(UPPER(TRIM(C310)),10)&lt;&gt;"UNRESOLVED",ISERROR(MATCH(UPPER(TRIM(CLEAN(SUBSTITUTE(C310,CHAR(160)," ")))),Start!$H$6:$H$22,0))),"","Exact clause/version missing; ")&amp;IF(AND(LEN(UPPER(TRIM(CLEAN(SUBSTITUTE(D310,CHAR(160)," ")))))&gt;0,LEFT(UPPER(TRIM(D310)),10)&lt;&gt;"UNRESOLVED",ISERROR(MATCH(UPPER(TRIM(CLEAN(SUBSTITUTE(D310,CHAR(160)," ")))),Start!$H$6:$H$22,0))),"","Entity/system/period missing; ")&amp;IF(AND(LEN(UPPER(TRIM(CLEAN(SUBSTITUTE(F310,CHAR(160)," ")))))&gt;0,LEFT(UPPER(TRIM(F310)),10)&lt;&gt;"UNRESOLVED",ISERROR(MATCH(UPPER(TRIM(CLEAN(SUBSTITUTE(F310,CHAR(160)," ")))),Start!$H$6:$H$22,0))),"","Decision evidence/basis missing; ")&amp;IF(AND(LEN(UPPER(TRIM(CLEAN(SUBSTITUTE(G310,CHAR(160)," ")))))&gt;0,LEFT(UPPER(TRIM(G310)),10)&lt;&gt;"UNRESOLVED",ISERROR(MATCH(UPPER(TRIM(CLEAN(SUBSTITUTE(G310,CHAR(160)," ")))),Start!$H$6:$H$22,0))),"","Date/transition basis missing; ")&amp;IF(AND(LEN(UPPER(TRIM(CLEAN(SUBSTITUTE(H310,CHAR(160)," ")))))&gt;0,LEFT(UPPER(TRIM(H310)),10)&lt;&gt;"UNRESOLVED",ISERROR(MATCH(UPPER(TRIM(CLEAN(SUBSTITUTE(H310,CHAR(160)," ")))),Start!$H$6:$H$22,0))),"","Method/evidence basis missing; ")&amp;IF(AND(LEN(UPPER(TRIM(CLEAN(SUBSTITUTE(I310,CHAR(160)," ")))))&gt;0,LEFT(UPPER(TRIM(I310)),10)&lt;&gt;"UNRESOLVED",ISERROR(MATCH(UPPER(TRIM(CLEAN(SUBSTITUTE(I310,CHAR(160)," ")))),Start!$H$6:$H$22,0))),"","Mapping or justified exclusion missing; ")&amp;IF(AND(LEN(UPPER(TRIM(CLEAN(SUBSTITUTE(J310,CHAR(160)," ")))))&gt;0,LEFT(UPPER(TRIM(J310)),10)&lt;&gt;"UNRESOLVED",ISERROR(MATCH(UPPER(TRIM(CLEAN(SUBSTITUTE(J310,CHAR(160)," ")))),Start!$H$6:$H$22,0))),"","Conclusion/evidence missing; ")&amp;IF(AND(LEN(UPPER(TRIM(CLEAN(SUBSTITUTE(K310,CHAR(160)," ")))))&gt;0,LEFT(UPPER(TRIM(K310)),10)&lt;&gt;"UNRESOLVED",ISERROR(MATCH(UPPER(TRIM(CLEAN(SUBSTITUTE(K310,CHAR(160)," ")))),Start!$H$6:$H$22,0))),"","Reviewer/date missing; ")&amp;"")=0,"Documentation recorded; review required",IF(AND(LEN(UPPER(TRIM(CLEAN(SUBSTITUTE(C310,CHAR(160)," ")))))&gt;0,LEFT(UPPER(TRIM(C310)),10)&lt;&gt;"UNRESOLVED",ISERROR(MATCH(UPPER(TRIM(CLEAN(SUBSTITUTE(C310,CHAR(160)," ")))),Start!$H$6:$H$22,0))),"","Exact clause/version missing; ")&amp;IF(AND(LEN(UPPER(TRIM(CLEAN(SUBSTITUTE(D310,CHAR(160)," ")))))&gt;0,LEFT(UPPER(TRIM(D310)),10)&lt;&gt;"UNRESOLVED",ISERROR(MATCH(UPPER(TRIM(CLEAN(SUBSTITUTE(D310,CHAR(160)," ")))),Start!$H$6:$H$22,0))),"","Entity/system/period missing; ")&amp;IF(AND(LEN(UPPER(TRIM(CLEAN(SUBSTITUTE(F310,CHAR(160)," ")))))&gt;0,LEFT(UPPER(TRIM(F310)),10)&lt;&gt;"UNRESOLVED",ISERROR(MATCH(UPPER(TRIM(CLEAN(SUBSTITUTE(F310,CHAR(160)," ")))),Start!$H$6:$H$22,0))),"","Decision evidence/basis missing; ")&amp;IF(AND(LEN(UPPER(TRIM(CLEAN(SUBSTITUTE(G310,CHAR(160)," ")))))&gt;0,LEFT(UPPER(TRIM(G310)),10)&lt;&gt;"UNRESOLVED",ISERROR(MATCH(UPPER(TRIM(CLEAN(SUBSTITUTE(G310,CHAR(160)," ")))),Start!$H$6:$H$22,0))),"","Date/transition basis missing; ")&amp;IF(AND(LEN(UPPER(TRIM(CLEAN(SUBSTITUTE(H310,CHAR(160)," ")))))&gt;0,LEFT(UPPER(TRIM(H310)),10)&lt;&gt;"UNRESOLVED",ISERROR(MATCH(UPPER(TRIM(CLEAN(SUBSTITUTE(H310,CHAR(160)," ")))),Start!$H$6:$H$22,0))),"","Method/evidence basis missing; ")&amp;IF(AND(LEN(UPPER(TRIM(CLEAN(SUBSTITUTE(I310,CHAR(160)," ")))))&gt;0,LEFT(UPPER(TRIM(I310)),10)&lt;&gt;"UNRESOLVED",ISERROR(MATCH(UPPER(TRIM(CLEAN(SUBSTITUTE(I310,CHAR(160)," ")))),Start!$H$6:$H$22,0))),"","Mapping or justified exclusion missing; ")&amp;IF(AND(LEN(UPPER(TRIM(CLEAN(SUBSTITUTE(J310,CHAR(160)," ")))))&gt;0,LEFT(UPPER(TRIM(J310)),10)&lt;&gt;"UNRESOLVED",ISERROR(MATCH(UPPER(TRIM(CLEAN(SUBSTITUTE(J310,CHAR(160)," ")))),Start!$H$6:$H$22,0))),"","Conclusion/evidence missing; ")&amp;IF(AND(LEN(UPPER(TRIM(CLEAN(SUBSTITUTE(K310,CHAR(160)," ")))))&gt;0,LEFT(UPPER(TRIM(K310)),10)&lt;&gt;"UNRESOLVED",ISERROR(MATCH(UPPER(TRIM(CLEAN(SUBSTITUTE(K310,CHAR(160)," ")))),Start!$H$6:$H$22,0))),"","Reviewer/date missing; ")&amp;"")),"Invalid status; use a listed value")</f>
        <v>Applicability unresolved; assign an owner and next action</v>
      </c>
    </row>
    <row r="311" ht="70" customHeight="1">
      <c r="A311" s="56" t="str">
        <v>DFS-500.7(a)</v>
      </c>
      <c r="B311" s="56" t="str">
        <v>DFS</v>
      </c>
      <c r="C311" s="61" t="str">
        <v>D01 | 500.7(a)</v>
      </c>
      <c r="D311" s="61"/>
      <c r="E311" s="61" t="str">
        <v>Unresolved</v>
      </c>
      <c r="F311" s="61"/>
      <c r="G311" s="61" t="str">
        <v>Verify entity exemption and operative version; Q08</v>
      </c>
      <c r="H311" s="61" t="inlineStr">
        <is>
          <t xml:space="preserve">Candidate duty; applicability unresolved. Obtain exact required method and evidence from the controlling text. Context and definition rows explain control requirements.</t>
        </is>
      </c>
      <c r="I311" s="61" t="str">
        <v>D05,D06</v>
      </c>
      <c r="J311" s="61"/>
      <c r="K311" s="61"/>
      <c r="L311" s="61" t="str">
        <v>Confirm entity/system coverage, obtain the current controlling instrument and map every applicable part before conclusions.</v>
      </c>
      <c r="M311" s="63" t="str">
        <f>IF(OR(EXACT(E311,"Unresolved"),EXACT(E311,"Applicable"),EXACT(E311,"Excluded with basis"),EXACT(E311,"Context only")),IF(E311="Unresolved","Applicability unresolved; assign an owner and next action",IF(LEN(IF(AND(LEN(UPPER(TRIM(CLEAN(SUBSTITUTE(C311,CHAR(160)," ")))))&gt;0,LEFT(UPPER(TRIM(C311)),10)&lt;&gt;"UNRESOLVED",ISERROR(MATCH(UPPER(TRIM(CLEAN(SUBSTITUTE(C311,CHAR(160)," ")))),Start!$H$6:$H$22,0))),"","Exact clause/version missing; ")&amp;IF(AND(LEN(UPPER(TRIM(CLEAN(SUBSTITUTE(D311,CHAR(160)," ")))))&gt;0,LEFT(UPPER(TRIM(D311)),10)&lt;&gt;"UNRESOLVED",ISERROR(MATCH(UPPER(TRIM(CLEAN(SUBSTITUTE(D311,CHAR(160)," ")))),Start!$H$6:$H$22,0))),"","Entity/system/period missing; ")&amp;IF(AND(LEN(UPPER(TRIM(CLEAN(SUBSTITUTE(F311,CHAR(160)," ")))))&gt;0,LEFT(UPPER(TRIM(F311)),10)&lt;&gt;"UNRESOLVED",ISERROR(MATCH(UPPER(TRIM(CLEAN(SUBSTITUTE(F311,CHAR(160)," ")))),Start!$H$6:$H$22,0))),"","Decision evidence/basis missing; ")&amp;IF(AND(LEN(UPPER(TRIM(CLEAN(SUBSTITUTE(G311,CHAR(160)," ")))))&gt;0,LEFT(UPPER(TRIM(G311)),10)&lt;&gt;"UNRESOLVED",ISERROR(MATCH(UPPER(TRIM(CLEAN(SUBSTITUTE(G311,CHAR(160)," ")))),Start!$H$6:$H$22,0))),"","Date/transition basis missing; ")&amp;IF(AND(LEN(UPPER(TRIM(CLEAN(SUBSTITUTE(H311,CHAR(160)," ")))))&gt;0,LEFT(UPPER(TRIM(H311)),10)&lt;&gt;"UNRESOLVED",ISERROR(MATCH(UPPER(TRIM(CLEAN(SUBSTITUTE(H311,CHAR(160)," ")))),Start!$H$6:$H$22,0))),"","Method/evidence basis missing; ")&amp;IF(AND(LEN(UPPER(TRIM(CLEAN(SUBSTITUTE(I311,CHAR(160)," ")))))&gt;0,LEFT(UPPER(TRIM(I311)),10)&lt;&gt;"UNRESOLVED",ISERROR(MATCH(UPPER(TRIM(CLEAN(SUBSTITUTE(I311,CHAR(160)," ")))),Start!$H$6:$H$22,0))),"","Mapping or justified exclusion missing; ")&amp;IF(AND(LEN(UPPER(TRIM(CLEAN(SUBSTITUTE(J311,CHAR(160)," ")))))&gt;0,LEFT(UPPER(TRIM(J311)),10)&lt;&gt;"UNRESOLVED",ISERROR(MATCH(UPPER(TRIM(CLEAN(SUBSTITUTE(J311,CHAR(160)," ")))),Start!$H$6:$H$22,0))),"","Conclusion/evidence missing; ")&amp;IF(AND(LEN(UPPER(TRIM(CLEAN(SUBSTITUTE(K311,CHAR(160)," ")))))&gt;0,LEFT(UPPER(TRIM(K311)),10)&lt;&gt;"UNRESOLVED",ISERROR(MATCH(UPPER(TRIM(CLEAN(SUBSTITUTE(K311,CHAR(160)," ")))),Start!$H$6:$H$22,0))),"","Reviewer/date missing; ")&amp;"")=0,"Documentation recorded; review required",IF(AND(LEN(UPPER(TRIM(CLEAN(SUBSTITUTE(C311,CHAR(160)," ")))))&gt;0,LEFT(UPPER(TRIM(C311)),10)&lt;&gt;"UNRESOLVED",ISERROR(MATCH(UPPER(TRIM(CLEAN(SUBSTITUTE(C311,CHAR(160)," ")))),Start!$H$6:$H$22,0))),"","Exact clause/version missing; ")&amp;IF(AND(LEN(UPPER(TRIM(CLEAN(SUBSTITUTE(D311,CHAR(160)," ")))))&gt;0,LEFT(UPPER(TRIM(D311)),10)&lt;&gt;"UNRESOLVED",ISERROR(MATCH(UPPER(TRIM(CLEAN(SUBSTITUTE(D311,CHAR(160)," ")))),Start!$H$6:$H$22,0))),"","Entity/system/period missing; ")&amp;IF(AND(LEN(UPPER(TRIM(CLEAN(SUBSTITUTE(F311,CHAR(160)," ")))))&gt;0,LEFT(UPPER(TRIM(F311)),10)&lt;&gt;"UNRESOLVED",ISERROR(MATCH(UPPER(TRIM(CLEAN(SUBSTITUTE(F311,CHAR(160)," ")))),Start!$H$6:$H$22,0))),"","Decision evidence/basis missing; ")&amp;IF(AND(LEN(UPPER(TRIM(CLEAN(SUBSTITUTE(G311,CHAR(160)," ")))))&gt;0,LEFT(UPPER(TRIM(G311)),10)&lt;&gt;"UNRESOLVED",ISERROR(MATCH(UPPER(TRIM(CLEAN(SUBSTITUTE(G311,CHAR(160)," ")))),Start!$H$6:$H$22,0))),"","Date/transition basis missing; ")&amp;IF(AND(LEN(UPPER(TRIM(CLEAN(SUBSTITUTE(H311,CHAR(160)," ")))))&gt;0,LEFT(UPPER(TRIM(H311)),10)&lt;&gt;"UNRESOLVED",ISERROR(MATCH(UPPER(TRIM(CLEAN(SUBSTITUTE(H311,CHAR(160)," ")))),Start!$H$6:$H$22,0))),"","Method/evidence basis missing; ")&amp;IF(AND(LEN(UPPER(TRIM(CLEAN(SUBSTITUTE(I311,CHAR(160)," ")))))&gt;0,LEFT(UPPER(TRIM(I311)),10)&lt;&gt;"UNRESOLVED",ISERROR(MATCH(UPPER(TRIM(CLEAN(SUBSTITUTE(I311,CHAR(160)," ")))),Start!$H$6:$H$22,0))),"","Mapping or justified exclusion missing; ")&amp;IF(AND(LEN(UPPER(TRIM(CLEAN(SUBSTITUTE(J311,CHAR(160)," ")))))&gt;0,LEFT(UPPER(TRIM(J311)),10)&lt;&gt;"UNRESOLVED",ISERROR(MATCH(UPPER(TRIM(CLEAN(SUBSTITUTE(J311,CHAR(160)," ")))),Start!$H$6:$H$22,0))),"","Conclusion/evidence missing; ")&amp;IF(AND(LEN(UPPER(TRIM(CLEAN(SUBSTITUTE(K311,CHAR(160)," ")))))&gt;0,LEFT(UPPER(TRIM(K311)),10)&lt;&gt;"UNRESOLVED",ISERROR(MATCH(UPPER(TRIM(CLEAN(SUBSTITUTE(K311,CHAR(160)," ")))),Start!$H$6:$H$22,0))),"","Reviewer/date missing; ")&amp;"")),"Invalid status; use a listed value")</f>
        <v>Applicability unresolved; assign an owner and next action</v>
      </c>
    </row>
    <row r="312" ht="70" customHeight="1">
      <c r="A312" s="58" t="str">
        <v>DFS-500.7(a)(1)</v>
      </c>
      <c r="B312" s="58" t="str">
        <v>DFS</v>
      </c>
      <c r="C312" s="61" t="str">
        <v>D01 | 500.7(a)(1)</v>
      </c>
      <c r="D312" s="61"/>
      <c r="E312" s="61" t="str">
        <v>Unresolved</v>
      </c>
      <c r="F312" s="61"/>
      <c r="G312" s="61" t="str">
        <v>Verify entity exemption and operative version; Q08</v>
      </c>
      <c r="H312" s="61" t="inlineStr">
        <is>
          <t xml:space="preserve">Candidate duty; applicability unresolved. Obtain exact required method and evidence from the controlling text. Context and definition rows explain control requirements.</t>
        </is>
      </c>
      <c r="I312" s="61" t="str">
        <v>D05,D06</v>
      </c>
      <c r="J312" s="61"/>
      <c r="K312" s="61"/>
      <c r="L312" s="61" t="str">
        <v>Confirm entity/system coverage, obtain the current controlling instrument and map every applicable part before conclusions.</v>
      </c>
      <c r="M312" s="63" t="str">
        <f>IF(OR(EXACT(E312,"Unresolved"),EXACT(E312,"Applicable"),EXACT(E312,"Excluded with basis"),EXACT(E312,"Context only")),IF(E312="Unresolved","Applicability unresolved; assign an owner and next action",IF(LEN(IF(AND(LEN(UPPER(TRIM(CLEAN(SUBSTITUTE(C312,CHAR(160)," ")))))&gt;0,LEFT(UPPER(TRIM(C312)),10)&lt;&gt;"UNRESOLVED",ISERROR(MATCH(UPPER(TRIM(CLEAN(SUBSTITUTE(C312,CHAR(160)," ")))),Start!$H$6:$H$22,0))),"","Exact clause/version missing; ")&amp;IF(AND(LEN(UPPER(TRIM(CLEAN(SUBSTITUTE(D312,CHAR(160)," ")))))&gt;0,LEFT(UPPER(TRIM(D312)),10)&lt;&gt;"UNRESOLVED",ISERROR(MATCH(UPPER(TRIM(CLEAN(SUBSTITUTE(D312,CHAR(160)," ")))),Start!$H$6:$H$22,0))),"","Entity/system/period missing; ")&amp;IF(AND(LEN(UPPER(TRIM(CLEAN(SUBSTITUTE(F312,CHAR(160)," ")))))&gt;0,LEFT(UPPER(TRIM(F312)),10)&lt;&gt;"UNRESOLVED",ISERROR(MATCH(UPPER(TRIM(CLEAN(SUBSTITUTE(F312,CHAR(160)," ")))),Start!$H$6:$H$22,0))),"","Decision evidence/basis missing; ")&amp;IF(AND(LEN(UPPER(TRIM(CLEAN(SUBSTITUTE(G312,CHAR(160)," ")))))&gt;0,LEFT(UPPER(TRIM(G312)),10)&lt;&gt;"UNRESOLVED",ISERROR(MATCH(UPPER(TRIM(CLEAN(SUBSTITUTE(G312,CHAR(160)," ")))),Start!$H$6:$H$22,0))),"","Date/transition basis missing; ")&amp;IF(AND(LEN(UPPER(TRIM(CLEAN(SUBSTITUTE(H312,CHAR(160)," ")))))&gt;0,LEFT(UPPER(TRIM(H312)),10)&lt;&gt;"UNRESOLVED",ISERROR(MATCH(UPPER(TRIM(CLEAN(SUBSTITUTE(H312,CHAR(160)," ")))),Start!$H$6:$H$22,0))),"","Method/evidence basis missing; ")&amp;IF(AND(LEN(UPPER(TRIM(CLEAN(SUBSTITUTE(I312,CHAR(160)," ")))))&gt;0,LEFT(UPPER(TRIM(I312)),10)&lt;&gt;"UNRESOLVED",ISERROR(MATCH(UPPER(TRIM(CLEAN(SUBSTITUTE(I312,CHAR(160)," ")))),Start!$H$6:$H$22,0))),"","Mapping or justified exclusion missing; ")&amp;IF(AND(LEN(UPPER(TRIM(CLEAN(SUBSTITUTE(J312,CHAR(160)," ")))))&gt;0,LEFT(UPPER(TRIM(J312)),10)&lt;&gt;"UNRESOLVED",ISERROR(MATCH(UPPER(TRIM(CLEAN(SUBSTITUTE(J312,CHAR(160)," ")))),Start!$H$6:$H$22,0))),"","Conclusion/evidence missing; ")&amp;IF(AND(LEN(UPPER(TRIM(CLEAN(SUBSTITUTE(K312,CHAR(160)," ")))))&gt;0,LEFT(UPPER(TRIM(K312)),10)&lt;&gt;"UNRESOLVED",ISERROR(MATCH(UPPER(TRIM(CLEAN(SUBSTITUTE(K312,CHAR(160)," ")))),Start!$H$6:$H$22,0))),"","Reviewer/date missing; ")&amp;"")=0,"Documentation recorded; review required",IF(AND(LEN(UPPER(TRIM(CLEAN(SUBSTITUTE(C312,CHAR(160)," ")))))&gt;0,LEFT(UPPER(TRIM(C312)),10)&lt;&gt;"UNRESOLVED",ISERROR(MATCH(UPPER(TRIM(CLEAN(SUBSTITUTE(C312,CHAR(160)," ")))),Start!$H$6:$H$22,0))),"","Exact clause/version missing; ")&amp;IF(AND(LEN(UPPER(TRIM(CLEAN(SUBSTITUTE(D312,CHAR(160)," ")))))&gt;0,LEFT(UPPER(TRIM(D312)),10)&lt;&gt;"UNRESOLVED",ISERROR(MATCH(UPPER(TRIM(CLEAN(SUBSTITUTE(D312,CHAR(160)," ")))),Start!$H$6:$H$22,0))),"","Entity/system/period missing; ")&amp;IF(AND(LEN(UPPER(TRIM(CLEAN(SUBSTITUTE(F312,CHAR(160)," ")))))&gt;0,LEFT(UPPER(TRIM(F312)),10)&lt;&gt;"UNRESOLVED",ISERROR(MATCH(UPPER(TRIM(CLEAN(SUBSTITUTE(F312,CHAR(160)," ")))),Start!$H$6:$H$22,0))),"","Decision evidence/basis missing; ")&amp;IF(AND(LEN(UPPER(TRIM(CLEAN(SUBSTITUTE(G312,CHAR(160)," ")))))&gt;0,LEFT(UPPER(TRIM(G312)),10)&lt;&gt;"UNRESOLVED",ISERROR(MATCH(UPPER(TRIM(CLEAN(SUBSTITUTE(G312,CHAR(160)," ")))),Start!$H$6:$H$22,0))),"","Date/transition basis missing; ")&amp;IF(AND(LEN(UPPER(TRIM(CLEAN(SUBSTITUTE(H312,CHAR(160)," ")))))&gt;0,LEFT(UPPER(TRIM(H312)),10)&lt;&gt;"UNRESOLVED",ISERROR(MATCH(UPPER(TRIM(CLEAN(SUBSTITUTE(H312,CHAR(160)," ")))),Start!$H$6:$H$22,0))),"","Method/evidence basis missing; ")&amp;IF(AND(LEN(UPPER(TRIM(CLEAN(SUBSTITUTE(I312,CHAR(160)," ")))))&gt;0,LEFT(UPPER(TRIM(I312)),10)&lt;&gt;"UNRESOLVED",ISERROR(MATCH(UPPER(TRIM(CLEAN(SUBSTITUTE(I312,CHAR(160)," ")))),Start!$H$6:$H$22,0))),"","Mapping or justified exclusion missing; ")&amp;IF(AND(LEN(UPPER(TRIM(CLEAN(SUBSTITUTE(J312,CHAR(160)," ")))))&gt;0,LEFT(UPPER(TRIM(J312)),10)&lt;&gt;"UNRESOLVED",ISERROR(MATCH(UPPER(TRIM(CLEAN(SUBSTITUTE(J312,CHAR(160)," ")))),Start!$H$6:$H$22,0))),"","Conclusion/evidence missing; ")&amp;IF(AND(LEN(UPPER(TRIM(CLEAN(SUBSTITUTE(K312,CHAR(160)," ")))))&gt;0,LEFT(UPPER(TRIM(K312)),10)&lt;&gt;"UNRESOLVED",ISERROR(MATCH(UPPER(TRIM(CLEAN(SUBSTITUTE(K312,CHAR(160)," ")))),Start!$H$6:$H$22,0))),"","Reviewer/date missing; ")&amp;"")),"Invalid status; use a listed value")</f>
        <v>Applicability unresolved; assign an owner and next action</v>
      </c>
    </row>
    <row r="313" ht="70" customHeight="1">
      <c r="A313" s="56" t="str">
        <v>DFS-500.7(a)(2)</v>
      </c>
      <c r="B313" s="56" t="str">
        <v>DFS</v>
      </c>
      <c r="C313" s="61" t="str">
        <v>D01 | 500.7(a)(2)</v>
      </c>
      <c r="D313" s="61"/>
      <c r="E313" s="61" t="str">
        <v>Unresolved</v>
      </c>
      <c r="F313" s="61"/>
      <c r="G313" s="61" t="str">
        <v>Verify entity exemption and operative version; Q08</v>
      </c>
      <c r="H313" s="61" t="inlineStr">
        <is>
          <t xml:space="preserve">Candidate duty; applicability unresolved. Obtain exact required method and evidence from the controlling text. Context and definition rows explain control requirements.</t>
        </is>
      </c>
      <c r="I313" s="61" t="str">
        <v>D05,D06</v>
      </c>
      <c r="J313" s="61"/>
      <c r="K313" s="61"/>
      <c r="L313" s="61" t="str">
        <v>Confirm entity/system coverage, obtain the current controlling instrument and map every applicable part before conclusions.</v>
      </c>
      <c r="M313" s="63" t="str">
        <f>IF(OR(EXACT(E313,"Unresolved"),EXACT(E313,"Applicable"),EXACT(E313,"Excluded with basis"),EXACT(E313,"Context only")),IF(E313="Unresolved","Applicability unresolved; assign an owner and next action",IF(LEN(IF(AND(LEN(UPPER(TRIM(CLEAN(SUBSTITUTE(C313,CHAR(160)," ")))))&gt;0,LEFT(UPPER(TRIM(C313)),10)&lt;&gt;"UNRESOLVED",ISERROR(MATCH(UPPER(TRIM(CLEAN(SUBSTITUTE(C313,CHAR(160)," ")))),Start!$H$6:$H$22,0))),"","Exact clause/version missing; ")&amp;IF(AND(LEN(UPPER(TRIM(CLEAN(SUBSTITUTE(D313,CHAR(160)," ")))))&gt;0,LEFT(UPPER(TRIM(D313)),10)&lt;&gt;"UNRESOLVED",ISERROR(MATCH(UPPER(TRIM(CLEAN(SUBSTITUTE(D313,CHAR(160)," ")))),Start!$H$6:$H$22,0))),"","Entity/system/period missing; ")&amp;IF(AND(LEN(UPPER(TRIM(CLEAN(SUBSTITUTE(F313,CHAR(160)," ")))))&gt;0,LEFT(UPPER(TRIM(F313)),10)&lt;&gt;"UNRESOLVED",ISERROR(MATCH(UPPER(TRIM(CLEAN(SUBSTITUTE(F313,CHAR(160)," ")))),Start!$H$6:$H$22,0))),"","Decision evidence/basis missing; ")&amp;IF(AND(LEN(UPPER(TRIM(CLEAN(SUBSTITUTE(G313,CHAR(160)," ")))))&gt;0,LEFT(UPPER(TRIM(G313)),10)&lt;&gt;"UNRESOLVED",ISERROR(MATCH(UPPER(TRIM(CLEAN(SUBSTITUTE(G313,CHAR(160)," ")))),Start!$H$6:$H$22,0))),"","Date/transition basis missing; ")&amp;IF(AND(LEN(UPPER(TRIM(CLEAN(SUBSTITUTE(H313,CHAR(160)," ")))))&gt;0,LEFT(UPPER(TRIM(H313)),10)&lt;&gt;"UNRESOLVED",ISERROR(MATCH(UPPER(TRIM(CLEAN(SUBSTITUTE(H313,CHAR(160)," ")))),Start!$H$6:$H$22,0))),"","Method/evidence basis missing; ")&amp;IF(AND(LEN(UPPER(TRIM(CLEAN(SUBSTITUTE(I313,CHAR(160)," ")))))&gt;0,LEFT(UPPER(TRIM(I313)),10)&lt;&gt;"UNRESOLVED",ISERROR(MATCH(UPPER(TRIM(CLEAN(SUBSTITUTE(I313,CHAR(160)," ")))),Start!$H$6:$H$22,0))),"","Mapping or justified exclusion missing; ")&amp;IF(AND(LEN(UPPER(TRIM(CLEAN(SUBSTITUTE(J313,CHAR(160)," ")))))&gt;0,LEFT(UPPER(TRIM(J313)),10)&lt;&gt;"UNRESOLVED",ISERROR(MATCH(UPPER(TRIM(CLEAN(SUBSTITUTE(J313,CHAR(160)," ")))),Start!$H$6:$H$22,0))),"","Conclusion/evidence missing; ")&amp;IF(AND(LEN(UPPER(TRIM(CLEAN(SUBSTITUTE(K313,CHAR(160)," ")))))&gt;0,LEFT(UPPER(TRIM(K313)),10)&lt;&gt;"UNRESOLVED",ISERROR(MATCH(UPPER(TRIM(CLEAN(SUBSTITUTE(K313,CHAR(160)," ")))),Start!$H$6:$H$22,0))),"","Reviewer/date missing; ")&amp;"")=0,"Documentation recorded; review required",IF(AND(LEN(UPPER(TRIM(CLEAN(SUBSTITUTE(C313,CHAR(160)," ")))))&gt;0,LEFT(UPPER(TRIM(C313)),10)&lt;&gt;"UNRESOLVED",ISERROR(MATCH(UPPER(TRIM(CLEAN(SUBSTITUTE(C313,CHAR(160)," ")))),Start!$H$6:$H$22,0))),"","Exact clause/version missing; ")&amp;IF(AND(LEN(UPPER(TRIM(CLEAN(SUBSTITUTE(D313,CHAR(160)," ")))))&gt;0,LEFT(UPPER(TRIM(D313)),10)&lt;&gt;"UNRESOLVED",ISERROR(MATCH(UPPER(TRIM(CLEAN(SUBSTITUTE(D313,CHAR(160)," ")))),Start!$H$6:$H$22,0))),"","Entity/system/period missing; ")&amp;IF(AND(LEN(UPPER(TRIM(CLEAN(SUBSTITUTE(F313,CHAR(160)," ")))))&gt;0,LEFT(UPPER(TRIM(F313)),10)&lt;&gt;"UNRESOLVED",ISERROR(MATCH(UPPER(TRIM(CLEAN(SUBSTITUTE(F313,CHAR(160)," ")))),Start!$H$6:$H$22,0))),"","Decision evidence/basis missing; ")&amp;IF(AND(LEN(UPPER(TRIM(CLEAN(SUBSTITUTE(G313,CHAR(160)," ")))))&gt;0,LEFT(UPPER(TRIM(G313)),10)&lt;&gt;"UNRESOLVED",ISERROR(MATCH(UPPER(TRIM(CLEAN(SUBSTITUTE(G313,CHAR(160)," ")))),Start!$H$6:$H$22,0))),"","Date/transition basis missing; ")&amp;IF(AND(LEN(UPPER(TRIM(CLEAN(SUBSTITUTE(H313,CHAR(160)," ")))))&gt;0,LEFT(UPPER(TRIM(H313)),10)&lt;&gt;"UNRESOLVED",ISERROR(MATCH(UPPER(TRIM(CLEAN(SUBSTITUTE(H313,CHAR(160)," ")))),Start!$H$6:$H$22,0))),"","Method/evidence basis missing; ")&amp;IF(AND(LEN(UPPER(TRIM(CLEAN(SUBSTITUTE(I313,CHAR(160)," ")))))&gt;0,LEFT(UPPER(TRIM(I313)),10)&lt;&gt;"UNRESOLVED",ISERROR(MATCH(UPPER(TRIM(CLEAN(SUBSTITUTE(I313,CHAR(160)," ")))),Start!$H$6:$H$22,0))),"","Mapping or justified exclusion missing; ")&amp;IF(AND(LEN(UPPER(TRIM(CLEAN(SUBSTITUTE(J313,CHAR(160)," ")))))&gt;0,LEFT(UPPER(TRIM(J313)),10)&lt;&gt;"UNRESOLVED",ISERROR(MATCH(UPPER(TRIM(CLEAN(SUBSTITUTE(J313,CHAR(160)," ")))),Start!$H$6:$H$22,0))),"","Conclusion/evidence missing; ")&amp;IF(AND(LEN(UPPER(TRIM(CLEAN(SUBSTITUTE(K313,CHAR(160)," ")))))&gt;0,LEFT(UPPER(TRIM(K313)),10)&lt;&gt;"UNRESOLVED",ISERROR(MATCH(UPPER(TRIM(CLEAN(SUBSTITUTE(K313,CHAR(160)," ")))),Start!$H$6:$H$22,0))),"","Reviewer/date missing; ")&amp;"")),"Invalid status; use a listed value")</f>
        <v>Applicability unresolved; assign an owner and next action</v>
      </c>
    </row>
    <row r="314" ht="70" customHeight="1">
      <c r="A314" s="58" t="str">
        <v>DFS-500.7(a)(3)</v>
      </c>
      <c r="B314" s="58" t="str">
        <v>DFS</v>
      </c>
      <c r="C314" s="61" t="str">
        <v>D01 | 500.7(a)(3)</v>
      </c>
      <c r="D314" s="61"/>
      <c r="E314" s="61" t="str">
        <v>Unresolved</v>
      </c>
      <c r="F314" s="61"/>
      <c r="G314" s="61" t="str">
        <v>Verify entity exemption and operative version; Q08</v>
      </c>
      <c r="H314" s="61" t="inlineStr">
        <is>
          <t xml:space="preserve">Candidate duty; applicability unresolved. Obtain exact required method and evidence from the controlling text. Context and definition rows explain control requirements.</t>
        </is>
      </c>
      <c r="I314" s="61" t="str">
        <v>D05,D06</v>
      </c>
      <c r="J314" s="61"/>
      <c r="K314" s="61"/>
      <c r="L314" s="61" t="str">
        <v>Confirm entity/system coverage, obtain the current controlling instrument and map every applicable part before conclusions.</v>
      </c>
      <c r="M314" s="63" t="str">
        <f>IF(OR(EXACT(E314,"Unresolved"),EXACT(E314,"Applicable"),EXACT(E314,"Excluded with basis"),EXACT(E314,"Context only")),IF(E314="Unresolved","Applicability unresolved; assign an owner and next action",IF(LEN(IF(AND(LEN(UPPER(TRIM(CLEAN(SUBSTITUTE(C314,CHAR(160)," ")))))&gt;0,LEFT(UPPER(TRIM(C314)),10)&lt;&gt;"UNRESOLVED",ISERROR(MATCH(UPPER(TRIM(CLEAN(SUBSTITUTE(C314,CHAR(160)," ")))),Start!$H$6:$H$22,0))),"","Exact clause/version missing; ")&amp;IF(AND(LEN(UPPER(TRIM(CLEAN(SUBSTITUTE(D314,CHAR(160)," ")))))&gt;0,LEFT(UPPER(TRIM(D314)),10)&lt;&gt;"UNRESOLVED",ISERROR(MATCH(UPPER(TRIM(CLEAN(SUBSTITUTE(D314,CHAR(160)," ")))),Start!$H$6:$H$22,0))),"","Entity/system/period missing; ")&amp;IF(AND(LEN(UPPER(TRIM(CLEAN(SUBSTITUTE(F314,CHAR(160)," ")))))&gt;0,LEFT(UPPER(TRIM(F314)),10)&lt;&gt;"UNRESOLVED",ISERROR(MATCH(UPPER(TRIM(CLEAN(SUBSTITUTE(F314,CHAR(160)," ")))),Start!$H$6:$H$22,0))),"","Decision evidence/basis missing; ")&amp;IF(AND(LEN(UPPER(TRIM(CLEAN(SUBSTITUTE(G314,CHAR(160)," ")))))&gt;0,LEFT(UPPER(TRIM(G314)),10)&lt;&gt;"UNRESOLVED",ISERROR(MATCH(UPPER(TRIM(CLEAN(SUBSTITUTE(G314,CHAR(160)," ")))),Start!$H$6:$H$22,0))),"","Date/transition basis missing; ")&amp;IF(AND(LEN(UPPER(TRIM(CLEAN(SUBSTITUTE(H314,CHAR(160)," ")))))&gt;0,LEFT(UPPER(TRIM(H314)),10)&lt;&gt;"UNRESOLVED",ISERROR(MATCH(UPPER(TRIM(CLEAN(SUBSTITUTE(H314,CHAR(160)," ")))),Start!$H$6:$H$22,0))),"","Method/evidence basis missing; ")&amp;IF(AND(LEN(UPPER(TRIM(CLEAN(SUBSTITUTE(I314,CHAR(160)," ")))))&gt;0,LEFT(UPPER(TRIM(I314)),10)&lt;&gt;"UNRESOLVED",ISERROR(MATCH(UPPER(TRIM(CLEAN(SUBSTITUTE(I314,CHAR(160)," ")))),Start!$H$6:$H$22,0))),"","Mapping or justified exclusion missing; ")&amp;IF(AND(LEN(UPPER(TRIM(CLEAN(SUBSTITUTE(J314,CHAR(160)," ")))))&gt;0,LEFT(UPPER(TRIM(J314)),10)&lt;&gt;"UNRESOLVED",ISERROR(MATCH(UPPER(TRIM(CLEAN(SUBSTITUTE(J314,CHAR(160)," ")))),Start!$H$6:$H$22,0))),"","Conclusion/evidence missing; ")&amp;IF(AND(LEN(UPPER(TRIM(CLEAN(SUBSTITUTE(K314,CHAR(160)," ")))))&gt;0,LEFT(UPPER(TRIM(K314)),10)&lt;&gt;"UNRESOLVED",ISERROR(MATCH(UPPER(TRIM(CLEAN(SUBSTITUTE(K314,CHAR(160)," ")))),Start!$H$6:$H$22,0))),"","Reviewer/date missing; ")&amp;"")=0,"Documentation recorded; review required",IF(AND(LEN(UPPER(TRIM(CLEAN(SUBSTITUTE(C314,CHAR(160)," ")))))&gt;0,LEFT(UPPER(TRIM(C314)),10)&lt;&gt;"UNRESOLVED",ISERROR(MATCH(UPPER(TRIM(CLEAN(SUBSTITUTE(C314,CHAR(160)," ")))),Start!$H$6:$H$22,0))),"","Exact clause/version missing; ")&amp;IF(AND(LEN(UPPER(TRIM(CLEAN(SUBSTITUTE(D314,CHAR(160)," ")))))&gt;0,LEFT(UPPER(TRIM(D314)),10)&lt;&gt;"UNRESOLVED",ISERROR(MATCH(UPPER(TRIM(CLEAN(SUBSTITUTE(D314,CHAR(160)," ")))),Start!$H$6:$H$22,0))),"","Entity/system/period missing; ")&amp;IF(AND(LEN(UPPER(TRIM(CLEAN(SUBSTITUTE(F314,CHAR(160)," ")))))&gt;0,LEFT(UPPER(TRIM(F314)),10)&lt;&gt;"UNRESOLVED",ISERROR(MATCH(UPPER(TRIM(CLEAN(SUBSTITUTE(F314,CHAR(160)," ")))),Start!$H$6:$H$22,0))),"","Decision evidence/basis missing; ")&amp;IF(AND(LEN(UPPER(TRIM(CLEAN(SUBSTITUTE(G314,CHAR(160)," ")))))&gt;0,LEFT(UPPER(TRIM(G314)),10)&lt;&gt;"UNRESOLVED",ISERROR(MATCH(UPPER(TRIM(CLEAN(SUBSTITUTE(G314,CHAR(160)," ")))),Start!$H$6:$H$22,0))),"","Date/transition basis missing; ")&amp;IF(AND(LEN(UPPER(TRIM(CLEAN(SUBSTITUTE(H314,CHAR(160)," ")))))&gt;0,LEFT(UPPER(TRIM(H314)),10)&lt;&gt;"UNRESOLVED",ISERROR(MATCH(UPPER(TRIM(CLEAN(SUBSTITUTE(H314,CHAR(160)," ")))),Start!$H$6:$H$22,0))),"","Method/evidence basis missing; ")&amp;IF(AND(LEN(UPPER(TRIM(CLEAN(SUBSTITUTE(I314,CHAR(160)," ")))))&gt;0,LEFT(UPPER(TRIM(I314)),10)&lt;&gt;"UNRESOLVED",ISERROR(MATCH(UPPER(TRIM(CLEAN(SUBSTITUTE(I314,CHAR(160)," ")))),Start!$H$6:$H$22,0))),"","Mapping or justified exclusion missing; ")&amp;IF(AND(LEN(UPPER(TRIM(CLEAN(SUBSTITUTE(J314,CHAR(160)," ")))))&gt;0,LEFT(UPPER(TRIM(J314)),10)&lt;&gt;"UNRESOLVED",ISERROR(MATCH(UPPER(TRIM(CLEAN(SUBSTITUTE(J314,CHAR(160)," ")))),Start!$H$6:$H$22,0))),"","Conclusion/evidence missing; ")&amp;IF(AND(LEN(UPPER(TRIM(CLEAN(SUBSTITUTE(K314,CHAR(160)," ")))))&gt;0,LEFT(UPPER(TRIM(K314)),10)&lt;&gt;"UNRESOLVED",ISERROR(MATCH(UPPER(TRIM(CLEAN(SUBSTITUTE(K314,CHAR(160)," ")))),Start!$H$6:$H$22,0))),"","Reviewer/date missing; ")&amp;"")),"Invalid status; use a listed value")</f>
        <v>Applicability unresolved; assign an owner and next action</v>
      </c>
    </row>
    <row r="315" ht="70" customHeight="1">
      <c r="A315" s="56" t="str">
        <v>DFS-500.7(a)(4)</v>
      </c>
      <c r="B315" s="56" t="str">
        <v>DFS</v>
      </c>
      <c r="C315" s="61" t="str">
        <v>D01 | 500.7(a)(4)</v>
      </c>
      <c r="D315" s="61"/>
      <c r="E315" s="61" t="str">
        <v>Unresolved</v>
      </c>
      <c r="F315" s="61"/>
      <c r="G315" s="61" t="str">
        <v>Verify entity exemption and operative version; Q08</v>
      </c>
      <c r="H315" s="61" t="inlineStr">
        <is>
          <t xml:space="preserve">Candidate duty; applicability unresolved. Obtain exact required method and evidence from the controlling text. Context and definition rows explain control requirements.</t>
        </is>
      </c>
      <c r="I315" s="61" t="str">
        <v>D05,D06</v>
      </c>
      <c r="J315" s="61"/>
      <c r="K315" s="61"/>
      <c r="L315" s="61" t="str">
        <v>Confirm entity/system coverage, obtain the current controlling instrument and map every applicable part before conclusions.</v>
      </c>
      <c r="M315" s="63" t="str">
        <f>IF(OR(EXACT(E315,"Unresolved"),EXACT(E315,"Applicable"),EXACT(E315,"Excluded with basis"),EXACT(E315,"Context only")),IF(E315="Unresolved","Applicability unresolved; assign an owner and next action",IF(LEN(IF(AND(LEN(UPPER(TRIM(CLEAN(SUBSTITUTE(C315,CHAR(160)," ")))))&gt;0,LEFT(UPPER(TRIM(C315)),10)&lt;&gt;"UNRESOLVED",ISERROR(MATCH(UPPER(TRIM(CLEAN(SUBSTITUTE(C315,CHAR(160)," ")))),Start!$H$6:$H$22,0))),"","Exact clause/version missing; ")&amp;IF(AND(LEN(UPPER(TRIM(CLEAN(SUBSTITUTE(D315,CHAR(160)," ")))))&gt;0,LEFT(UPPER(TRIM(D315)),10)&lt;&gt;"UNRESOLVED",ISERROR(MATCH(UPPER(TRIM(CLEAN(SUBSTITUTE(D315,CHAR(160)," ")))),Start!$H$6:$H$22,0))),"","Entity/system/period missing; ")&amp;IF(AND(LEN(UPPER(TRIM(CLEAN(SUBSTITUTE(F315,CHAR(160)," ")))))&gt;0,LEFT(UPPER(TRIM(F315)),10)&lt;&gt;"UNRESOLVED",ISERROR(MATCH(UPPER(TRIM(CLEAN(SUBSTITUTE(F315,CHAR(160)," ")))),Start!$H$6:$H$22,0))),"","Decision evidence/basis missing; ")&amp;IF(AND(LEN(UPPER(TRIM(CLEAN(SUBSTITUTE(G315,CHAR(160)," ")))))&gt;0,LEFT(UPPER(TRIM(G315)),10)&lt;&gt;"UNRESOLVED",ISERROR(MATCH(UPPER(TRIM(CLEAN(SUBSTITUTE(G315,CHAR(160)," ")))),Start!$H$6:$H$22,0))),"","Date/transition basis missing; ")&amp;IF(AND(LEN(UPPER(TRIM(CLEAN(SUBSTITUTE(H315,CHAR(160)," ")))))&gt;0,LEFT(UPPER(TRIM(H315)),10)&lt;&gt;"UNRESOLVED",ISERROR(MATCH(UPPER(TRIM(CLEAN(SUBSTITUTE(H315,CHAR(160)," ")))),Start!$H$6:$H$22,0))),"","Method/evidence basis missing; ")&amp;IF(AND(LEN(UPPER(TRIM(CLEAN(SUBSTITUTE(I315,CHAR(160)," ")))))&gt;0,LEFT(UPPER(TRIM(I315)),10)&lt;&gt;"UNRESOLVED",ISERROR(MATCH(UPPER(TRIM(CLEAN(SUBSTITUTE(I315,CHAR(160)," ")))),Start!$H$6:$H$22,0))),"","Mapping or justified exclusion missing; ")&amp;IF(AND(LEN(UPPER(TRIM(CLEAN(SUBSTITUTE(J315,CHAR(160)," ")))))&gt;0,LEFT(UPPER(TRIM(J315)),10)&lt;&gt;"UNRESOLVED",ISERROR(MATCH(UPPER(TRIM(CLEAN(SUBSTITUTE(J315,CHAR(160)," ")))),Start!$H$6:$H$22,0))),"","Conclusion/evidence missing; ")&amp;IF(AND(LEN(UPPER(TRIM(CLEAN(SUBSTITUTE(K315,CHAR(160)," ")))))&gt;0,LEFT(UPPER(TRIM(K315)),10)&lt;&gt;"UNRESOLVED",ISERROR(MATCH(UPPER(TRIM(CLEAN(SUBSTITUTE(K315,CHAR(160)," ")))),Start!$H$6:$H$22,0))),"","Reviewer/date missing; ")&amp;"")=0,"Documentation recorded; review required",IF(AND(LEN(UPPER(TRIM(CLEAN(SUBSTITUTE(C315,CHAR(160)," ")))))&gt;0,LEFT(UPPER(TRIM(C315)),10)&lt;&gt;"UNRESOLVED",ISERROR(MATCH(UPPER(TRIM(CLEAN(SUBSTITUTE(C315,CHAR(160)," ")))),Start!$H$6:$H$22,0))),"","Exact clause/version missing; ")&amp;IF(AND(LEN(UPPER(TRIM(CLEAN(SUBSTITUTE(D315,CHAR(160)," ")))))&gt;0,LEFT(UPPER(TRIM(D315)),10)&lt;&gt;"UNRESOLVED",ISERROR(MATCH(UPPER(TRIM(CLEAN(SUBSTITUTE(D315,CHAR(160)," ")))),Start!$H$6:$H$22,0))),"","Entity/system/period missing; ")&amp;IF(AND(LEN(UPPER(TRIM(CLEAN(SUBSTITUTE(F315,CHAR(160)," ")))))&gt;0,LEFT(UPPER(TRIM(F315)),10)&lt;&gt;"UNRESOLVED",ISERROR(MATCH(UPPER(TRIM(CLEAN(SUBSTITUTE(F315,CHAR(160)," ")))),Start!$H$6:$H$22,0))),"","Decision evidence/basis missing; ")&amp;IF(AND(LEN(UPPER(TRIM(CLEAN(SUBSTITUTE(G315,CHAR(160)," ")))))&gt;0,LEFT(UPPER(TRIM(G315)),10)&lt;&gt;"UNRESOLVED",ISERROR(MATCH(UPPER(TRIM(CLEAN(SUBSTITUTE(G315,CHAR(160)," ")))),Start!$H$6:$H$22,0))),"","Date/transition basis missing; ")&amp;IF(AND(LEN(UPPER(TRIM(CLEAN(SUBSTITUTE(H315,CHAR(160)," ")))))&gt;0,LEFT(UPPER(TRIM(H315)),10)&lt;&gt;"UNRESOLVED",ISERROR(MATCH(UPPER(TRIM(CLEAN(SUBSTITUTE(H315,CHAR(160)," ")))),Start!$H$6:$H$22,0))),"","Method/evidence basis missing; ")&amp;IF(AND(LEN(UPPER(TRIM(CLEAN(SUBSTITUTE(I315,CHAR(160)," ")))))&gt;0,LEFT(UPPER(TRIM(I315)),10)&lt;&gt;"UNRESOLVED",ISERROR(MATCH(UPPER(TRIM(CLEAN(SUBSTITUTE(I315,CHAR(160)," ")))),Start!$H$6:$H$22,0))),"","Mapping or justified exclusion missing; ")&amp;IF(AND(LEN(UPPER(TRIM(CLEAN(SUBSTITUTE(J315,CHAR(160)," ")))))&gt;0,LEFT(UPPER(TRIM(J315)),10)&lt;&gt;"UNRESOLVED",ISERROR(MATCH(UPPER(TRIM(CLEAN(SUBSTITUTE(J315,CHAR(160)," ")))),Start!$H$6:$H$22,0))),"","Conclusion/evidence missing; ")&amp;IF(AND(LEN(UPPER(TRIM(CLEAN(SUBSTITUTE(K315,CHAR(160)," ")))))&gt;0,LEFT(UPPER(TRIM(K315)),10)&lt;&gt;"UNRESOLVED",ISERROR(MATCH(UPPER(TRIM(CLEAN(SUBSTITUTE(K315,CHAR(160)," ")))),Start!$H$6:$H$22,0))),"","Reviewer/date missing; ")&amp;"")),"Invalid status; use a listed value")</f>
        <v>Applicability unresolved; assign an owner and next action</v>
      </c>
    </row>
    <row r="316" ht="70" customHeight="1">
      <c r="A316" s="58" t="str">
        <v>DFS-500.7(a)(5)</v>
      </c>
      <c r="B316" s="58" t="str">
        <v>DFS</v>
      </c>
      <c r="C316" s="61" t="str">
        <v>D01 | 500.7(a)(5)</v>
      </c>
      <c r="D316" s="61"/>
      <c r="E316" s="61" t="str">
        <v>Unresolved</v>
      </c>
      <c r="F316" s="61"/>
      <c r="G316" s="61" t="str">
        <v>Verify entity exemption and operative version; Q08</v>
      </c>
      <c r="H316" s="61" t="inlineStr">
        <is>
          <t xml:space="preserve">Candidate duty; applicability unresolved. Obtain exact required method and evidence from the controlling text. Context and definition rows explain control requirements.</t>
        </is>
      </c>
      <c r="I316" s="61" t="str">
        <v>D05,D06</v>
      </c>
      <c r="J316" s="61"/>
      <c r="K316" s="61"/>
      <c r="L316" s="61" t="str">
        <v>Confirm entity/system coverage, obtain the current controlling instrument and map every applicable part before conclusions.</v>
      </c>
      <c r="M316" s="63" t="str">
        <f>IF(OR(EXACT(E316,"Unresolved"),EXACT(E316,"Applicable"),EXACT(E316,"Excluded with basis"),EXACT(E316,"Context only")),IF(E316="Unresolved","Applicability unresolved; assign an owner and next action",IF(LEN(IF(AND(LEN(UPPER(TRIM(CLEAN(SUBSTITUTE(C316,CHAR(160)," ")))))&gt;0,LEFT(UPPER(TRIM(C316)),10)&lt;&gt;"UNRESOLVED",ISERROR(MATCH(UPPER(TRIM(CLEAN(SUBSTITUTE(C316,CHAR(160)," ")))),Start!$H$6:$H$22,0))),"","Exact clause/version missing; ")&amp;IF(AND(LEN(UPPER(TRIM(CLEAN(SUBSTITUTE(D316,CHAR(160)," ")))))&gt;0,LEFT(UPPER(TRIM(D316)),10)&lt;&gt;"UNRESOLVED",ISERROR(MATCH(UPPER(TRIM(CLEAN(SUBSTITUTE(D316,CHAR(160)," ")))),Start!$H$6:$H$22,0))),"","Entity/system/period missing; ")&amp;IF(AND(LEN(UPPER(TRIM(CLEAN(SUBSTITUTE(F316,CHAR(160)," ")))))&gt;0,LEFT(UPPER(TRIM(F316)),10)&lt;&gt;"UNRESOLVED",ISERROR(MATCH(UPPER(TRIM(CLEAN(SUBSTITUTE(F316,CHAR(160)," ")))),Start!$H$6:$H$22,0))),"","Decision evidence/basis missing; ")&amp;IF(AND(LEN(UPPER(TRIM(CLEAN(SUBSTITUTE(G316,CHAR(160)," ")))))&gt;0,LEFT(UPPER(TRIM(G316)),10)&lt;&gt;"UNRESOLVED",ISERROR(MATCH(UPPER(TRIM(CLEAN(SUBSTITUTE(G316,CHAR(160)," ")))),Start!$H$6:$H$22,0))),"","Date/transition basis missing; ")&amp;IF(AND(LEN(UPPER(TRIM(CLEAN(SUBSTITUTE(H316,CHAR(160)," ")))))&gt;0,LEFT(UPPER(TRIM(H316)),10)&lt;&gt;"UNRESOLVED",ISERROR(MATCH(UPPER(TRIM(CLEAN(SUBSTITUTE(H316,CHAR(160)," ")))),Start!$H$6:$H$22,0))),"","Method/evidence basis missing; ")&amp;IF(AND(LEN(UPPER(TRIM(CLEAN(SUBSTITUTE(I316,CHAR(160)," ")))))&gt;0,LEFT(UPPER(TRIM(I316)),10)&lt;&gt;"UNRESOLVED",ISERROR(MATCH(UPPER(TRIM(CLEAN(SUBSTITUTE(I316,CHAR(160)," ")))),Start!$H$6:$H$22,0))),"","Mapping or justified exclusion missing; ")&amp;IF(AND(LEN(UPPER(TRIM(CLEAN(SUBSTITUTE(J316,CHAR(160)," ")))))&gt;0,LEFT(UPPER(TRIM(J316)),10)&lt;&gt;"UNRESOLVED",ISERROR(MATCH(UPPER(TRIM(CLEAN(SUBSTITUTE(J316,CHAR(160)," ")))),Start!$H$6:$H$22,0))),"","Conclusion/evidence missing; ")&amp;IF(AND(LEN(UPPER(TRIM(CLEAN(SUBSTITUTE(K316,CHAR(160)," ")))))&gt;0,LEFT(UPPER(TRIM(K316)),10)&lt;&gt;"UNRESOLVED",ISERROR(MATCH(UPPER(TRIM(CLEAN(SUBSTITUTE(K316,CHAR(160)," ")))),Start!$H$6:$H$22,0))),"","Reviewer/date missing; ")&amp;"")=0,"Documentation recorded; review required",IF(AND(LEN(UPPER(TRIM(CLEAN(SUBSTITUTE(C316,CHAR(160)," ")))))&gt;0,LEFT(UPPER(TRIM(C316)),10)&lt;&gt;"UNRESOLVED",ISERROR(MATCH(UPPER(TRIM(CLEAN(SUBSTITUTE(C316,CHAR(160)," ")))),Start!$H$6:$H$22,0))),"","Exact clause/version missing; ")&amp;IF(AND(LEN(UPPER(TRIM(CLEAN(SUBSTITUTE(D316,CHAR(160)," ")))))&gt;0,LEFT(UPPER(TRIM(D316)),10)&lt;&gt;"UNRESOLVED",ISERROR(MATCH(UPPER(TRIM(CLEAN(SUBSTITUTE(D316,CHAR(160)," ")))),Start!$H$6:$H$22,0))),"","Entity/system/period missing; ")&amp;IF(AND(LEN(UPPER(TRIM(CLEAN(SUBSTITUTE(F316,CHAR(160)," ")))))&gt;0,LEFT(UPPER(TRIM(F316)),10)&lt;&gt;"UNRESOLVED",ISERROR(MATCH(UPPER(TRIM(CLEAN(SUBSTITUTE(F316,CHAR(160)," ")))),Start!$H$6:$H$22,0))),"","Decision evidence/basis missing; ")&amp;IF(AND(LEN(UPPER(TRIM(CLEAN(SUBSTITUTE(G316,CHAR(160)," ")))))&gt;0,LEFT(UPPER(TRIM(G316)),10)&lt;&gt;"UNRESOLVED",ISERROR(MATCH(UPPER(TRIM(CLEAN(SUBSTITUTE(G316,CHAR(160)," ")))),Start!$H$6:$H$22,0))),"","Date/transition basis missing; ")&amp;IF(AND(LEN(UPPER(TRIM(CLEAN(SUBSTITUTE(H316,CHAR(160)," ")))))&gt;0,LEFT(UPPER(TRIM(H316)),10)&lt;&gt;"UNRESOLVED",ISERROR(MATCH(UPPER(TRIM(CLEAN(SUBSTITUTE(H316,CHAR(160)," ")))),Start!$H$6:$H$22,0))),"","Method/evidence basis missing; ")&amp;IF(AND(LEN(UPPER(TRIM(CLEAN(SUBSTITUTE(I316,CHAR(160)," ")))))&gt;0,LEFT(UPPER(TRIM(I316)),10)&lt;&gt;"UNRESOLVED",ISERROR(MATCH(UPPER(TRIM(CLEAN(SUBSTITUTE(I316,CHAR(160)," ")))),Start!$H$6:$H$22,0))),"","Mapping or justified exclusion missing; ")&amp;IF(AND(LEN(UPPER(TRIM(CLEAN(SUBSTITUTE(J316,CHAR(160)," ")))))&gt;0,LEFT(UPPER(TRIM(J316)),10)&lt;&gt;"UNRESOLVED",ISERROR(MATCH(UPPER(TRIM(CLEAN(SUBSTITUTE(J316,CHAR(160)," ")))),Start!$H$6:$H$22,0))),"","Conclusion/evidence missing; ")&amp;IF(AND(LEN(UPPER(TRIM(CLEAN(SUBSTITUTE(K316,CHAR(160)," ")))))&gt;0,LEFT(UPPER(TRIM(K316)),10)&lt;&gt;"UNRESOLVED",ISERROR(MATCH(UPPER(TRIM(CLEAN(SUBSTITUTE(K316,CHAR(160)," ")))),Start!$H$6:$H$22,0))),"","Reviewer/date missing; ")&amp;"")),"Invalid status; use a listed value")</f>
        <v>Applicability unresolved; assign an owner and next action</v>
      </c>
    </row>
    <row r="317" ht="70" customHeight="1">
      <c r="A317" s="56" t="str">
        <v>DFS-500.7(a)(6)</v>
      </c>
      <c r="B317" s="56" t="str">
        <v>DFS</v>
      </c>
      <c r="C317" s="61" t="str">
        <v>D01 | 500.7(a)(6)</v>
      </c>
      <c r="D317" s="61"/>
      <c r="E317" s="61" t="str">
        <v>Unresolved</v>
      </c>
      <c r="F317" s="61"/>
      <c r="G317" s="61" t="str">
        <v>Verify entity exemption and operative version; Q08</v>
      </c>
      <c r="H317" s="61" t="inlineStr">
        <is>
          <t xml:space="preserve">Candidate duty; applicability unresolved. Obtain exact required method and evidence from the controlling text. Context and definition rows explain control requirements.</t>
        </is>
      </c>
      <c r="I317" s="61" t="str">
        <v>D05,D06</v>
      </c>
      <c r="J317" s="61"/>
      <c r="K317" s="61"/>
      <c r="L317" s="61" t="str">
        <v>Confirm entity/system coverage, obtain the current controlling instrument and map every applicable part before conclusions.</v>
      </c>
      <c r="M317" s="63" t="str">
        <f>IF(OR(EXACT(E317,"Unresolved"),EXACT(E317,"Applicable"),EXACT(E317,"Excluded with basis"),EXACT(E317,"Context only")),IF(E317="Unresolved","Applicability unresolved; assign an owner and next action",IF(LEN(IF(AND(LEN(UPPER(TRIM(CLEAN(SUBSTITUTE(C317,CHAR(160)," ")))))&gt;0,LEFT(UPPER(TRIM(C317)),10)&lt;&gt;"UNRESOLVED",ISERROR(MATCH(UPPER(TRIM(CLEAN(SUBSTITUTE(C317,CHAR(160)," ")))),Start!$H$6:$H$22,0))),"","Exact clause/version missing; ")&amp;IF(AND(LEN(UPPER(TRIM(CLEAN(SUBSTITUTE(D317,CHAR(160)," ")))))&gt;0,LEFT(UPPER(TRIM(D317)),10)&lt;&gt;"UNRESOLVED",ISERROR(MATCH(UPPER(TRIM(CLEAN(SUBSTITUTE(D317,CHAR(160)," ")))),Start!$H$6:$H$22,0))),"","Entity/system/period missing; ")&amp;IF(AND(LEN(UPPER(TRIM(CLEAN(SUBSTITUTE(F317,CHAR(160)," ")))))&gt;0,LEFT(UPPER(TRIM(F317)),10)&lt;&gt;"UNRESOLVED",ISERROR(MATCH(UPPER(TRIM(CLEAN(SUBSTITUTE(F317,CHAR(160)," ")))),Start!$H$6:$H$22,0))),"","Decision evidence/basis missing; ")&amp;IF(AND(LEN(UPPER(TRIM(CLEAN(SUBSTITUTE(G317,CHAR(160)," ")))))&gt;0,LEFT(UPPER(TRIM(G317)),10)&lt;&gt;"UNRESOLVED",ISERROR(MATCH(UPPER(TRIM(CLEAN(SUBSTITUTE(G317,CHAR(160)," ")))),Start!$H$6:$H$22,0))),"","Date/transition basis missing; ")&amp;IF(AND(LEN(UPPER(TRIM(CLEAN(SUBSTITUTE(H317,CHAR(160)," ")))))&gt;0,LEFT(UPPER(TRIM(H317)),10)&lt;&gt;"UNRESOLVED",ISERROR(MATCH(UPPER(TRIM(CLEAN(SUBSTITUTE(H317,CHAR(160)," ")))),Start!$H$6:$H$22,0))),"","Method/evidence basis missing; ")&amp;IF(AND(LEN(UPPER(TRIM(CLEAN(SUBSTITUTE(I317,CHAR(160)," ")))))&gt;0,LEFT(UPPER(TRIM(I317)),10)&lt;&gt;"UNRESOLVED",ISERROR(MATCH(UPPER(TRIM(CLEAN(SUBSTITUTE(I317,CHAR(160)," ")))),Start!$H$6:$H$22,0))),"","Mapping or justified exclusion missing; ")&amp;IF(AND(LEN(UPPER(TRIM(CLEAN(SUBSTITUTE(J317,CHAR(160)," ")))))&gt;0,LEFT(UPPER(TRIM(J317)),10)&lt;&gt;"UNRESOLVED",ISERROR(MATCH(UPPER(TRIM(CLEAN(SUBSTITUTE(J317,CHAR(160)," ")))),Start!$H$6:$H$22,0))),"","Conclusion/evidence missing; ")&amp;IF(AND(LEN(UPPER(TRIM(CLEAN(SUBSTITUTE(K317,CHAR(160)," ")))))&gt;0,LEFT(UPPER(TRIM(K317)),10)&lt;&gt;"UNRESOLVED",ISERROR(MATCH(UPPER(TRIM(CLEAN(SUBSTITUTE(K317,CHAR(160)," ")))),Start!$H$6:$H$22,0))),"","Reviewer/date missing; ")&amp;"")=0,"Documentation recorded; review required",IF(AND(LEN(UPPER(TRIM(CLEAN(SUBSTITUTE(C317,CHAR(160)," ")))))&gt;0,LEFT(UPPER(TRIM(C317)),10)&lt;&gt;"UNRESOLVED",ISERROR(MATCH(UPPER(TRIM(CLEAN(SUBSTITUTE(C317,CHAR(160)," ")))),Start!$H$6:$H$22,0))),"","Exact clause/version missing; ")&amp;IF(AND(LEN(UPPER(TRIM(CLEAN(SUBSTITUTE(D317,CHAR(160)," ")))))&gt;0,LEFT(UPPER(TRIM(D317)),10)&lt;&gt;"UNRESOLVED",ISERROR(MATCH(UPPER(TRIM(CLEAN(SUBSTITUTE(D317,CHAR(160)," ")))),Start!$H$6:$H$22,0))),"","Entity/system/period missing; ")&amp;IF(AND(LEN(UPPER(TRIM(CLEAN(SUBSTITUTE(F317,CHAR(160)," ")))))&gt;0,LEFT(UPPER(TRIM(F317)),10)&lt;&gt;"UNRESOLVED",ISERROR(MATCH(UPPER(TRIM(CLEAN(SUBSTITUTE(F317,CHAR(160)," ")))),Start!$H$6:$H$22,0))),"","Decision evidence/basis missing; ")&amp;IF(AND(LEN(UPPER(TRIM(CLEAN(SUBSTITUTE(G317,CHAR(160)," ")))))&gt;0,LEFT(UPPER(TRIM(G317)),10)&lt;&gt;"UNRESOLVED",ISERROR(MATCH(UPPER(TRIM(CLEAN(SUBSTITUTE(G317,CHAR(160)," ")))),Start!$H$6:$H$22,0))),"","Date/transition basis missing; ")&amp;IF(AND(LEN(UPPER(TRIM(CLEAN(SUBSTITUTE(H317,CHAR(160)," ")))))&gt;0,LEFT(UPPER(TRIM(H317)),10)&lt;&gt;"UNRESOLVED",ISERROR(MATCH(UPPER(TRIM(CLEAN(SUBSTITUTE(H317,CHAR(160)," ")))),Start!$H$6:$H$22,0))),"","Method/evidence basis missing; ")&amp;IF(AND(LEN(UPPER(TRIM(CLEAN(SUBSTITUTE(I317,CHAR(160)," ")))))&gt;0,LEFT(UPPER(TRIM(I317)),10)&lt;&gt;"UNRESOLVED",ISERROR(MATCH(UPPER(TRIM(CLEAN(SUBSTITUTE(I317,CHAR(160)," ")))),Start!$H$6:$H$22,0))),"","Mapping or justified exclusion missing; ")&amp;IF(AND(LEN(UPPER(TRIM(CLEAN(SUBSTITUTE(J317,CHAR(160)," ")))))&gt;0,LEFT(UPPER(TRIM(J317)),10)&lt;&gt;"UNRESOLVED",ISERROR(MATCH(UPPER(TRIM(CLEAN(SUBSTITUTE(J317,CHAR(160)," ")))),Start!$H$6:$H$22,0))),"","Conclusion/evidence missing; ")&amp;IF(AND(LEN(UPPER(TRIM(CLEAN(SUBSTITUTE(K317,CHAR(160)," ")))))&gt;0,LEFT(UPPER(TRIM(K317)),10)&lt;&gt;"UNRESOLVED",ISERROR(MATCH(UPPER(TRIM(CLEAN(SUBSTITUTE(K317,CHAR(160)," ")))),Start!$H$6:$H$22,0))),"","Reviewer/date missing; ")&amp;"")),"Invalid status; use a listed value")</f>
        <v>Applicability unresolved; assign an owner and next action</v>
      </c>
    </row>
    <row r="318" ht="70" customHeight="1">
      <c r="A318" s="58" t="str">
        <v>DFS-500.7(b)</v>
      </c>
      <c r="B318" s="58" t="str">
        <v>DFS</v>
      </c>
      <c r="C318" s="61" t="str">
        <v>D01 | 500.7(b)</v>
      </c>
      <c r="D318" s="61"/>
      <c r="E318" s="61" t="str">
        <v>Unresolved</v>
      </c>
      <c r="F318" s="61"/>
      <c r="G318" s="61" t="str">
        <v>Verify entity exemption and operative version; Q08</v>
      </c>
      <c r="H318" s="61" t="inlineStr">
        <is>
          <t xml:space="preserve">Candidate duty; applicability unresolved. Obtain exact required method and evidence from the controlling text. Context and definition rows explain control requirements.</t>
        </is>
      </c>
      <c r="I318" s="61" t="str">
        <v>D05,D06</v>
      </c>
      <c r="J318" s="61"/>
      <c r="K318" s="61"/>
      <c r="L318" s="61" t="str">
        <v>Confirm entity/system coverage, obtain the current controlling instrument and map every applicable part before conclusions.</v>
      </c>
      <c r="M318" s="63" t="str">
        <f>IF(OR(EXACT(E318,"Unresolved"),EXACT(E318,"Applicable"),EXACT(E318,"Excluded with basis"),EXACT(E318,"Context only")),IF(E318="Unresolved","Applicability unresolved; assign an owner and next action",IF(LEN(IF(AND(LEN(UPPER(TRIM(CLEAN(SUBSTITUTE(C318,CHAR(160)," ")))))&gt;0,LEFT(UPPER(TRIM(C318)),10)&lt;&gt;"UNRESOLVED",ISERROR(MATCH(UPPER(TRIM(CLEAN(SUBSTITUTE(C318,CHAR(160)," ")))),Start!$H$6:$H$22,0))),"","Exact clause/version missing; ")&amp;IF(AND(LEN(UPPER(TRIM(CLEAN(SUBSTITUTE(D318,CHAR(160)," ")))))&gt;0,LEFT(UPPER(TRIM(D318)),10)&lt;&gt;"UNRESOLVED",ISERROR(MATCH(UPPER(TRIM(CLEAN(SUBSTITUTE(D318,CHAR(160)," ")))),Start!$H$6:$H$22,0))),"","Entity/system/period missing; ")&amp;IF(AND(LEN(UPPER(TRIM(CLEAN(SUBSTITUTE(F318,CHAR(160)," ")))))&gt;0,LEFT(UPPER(TRIM(F318)),10)&lt;&gt;"UNRESOLVED",ISERROR(MATCH(UPPER(TRIM(CLEAN(SUBSTITUTE(F318,CHAR(160)," ")))),Start!$H$6:$H$22,0))),"","Decision evidence/basis missing; ")&amp;IF(AND(LEN(UPPER(TRIM(CLEAN(SUBSTITUTE(G318,CHAR(160)," ")))))&gt;0,LEFT(UPPER(TRIM(G318)),10)&lt;&gt;"UNRESOLVED",ISERROR(MATCH(UPPER(TRIM(CLEAN(SUBSTITUTE(G318,CHAR(160)," ")))),Start!$H$6:$H$22,0))),"","Date/transition basis missing; ")&amp;IF(AND(LEN(UPPER(TRIM(CLEAN(SUBSTITUTE(H318,CHAR(160)," ")))))&gt;0,LEFT(UPPER(TRIM(H318)),10)&lt;&gt;"UNRESOLVED",ISERROR(MATCH(UPPER(TRIM(CLEAN(SUBSTITUTE(H318,CHAR(160)," ")))),Start!$H$6:$H$22,0))),"","Method/evidence basis missing; ")&amp;IF(AND(LEN(UPPER(TRIM(CLEAN(SUBSTITUTE(I318,CHAR(160)," ")))))&gt;0,LEFT(UPPER(TRIM(I318)),10)&lt;&gt;"UNRESOLVED",ISERROR(MATCH(UPPER(TRIM(CLEAN(SUBSTITUTE(I318,CHAR(160)," ")))),Start!$H$6:$H$22,0))),"","Mapping or justified exclusion missing; ")&amp;IF(AND(LEN(UPPER(TRIM(CLEAN(SUBSTITUTE(J318,CHAR(160)," ")))))&gt;0,LEFT(UPPER(TRIM(J318)),10)&lt;&gt;"UNRESOLVED",ISERROR(MATCH(UPPER(TRIM(CLEAN(SUBSTITUTE(J318,CHAR(160)," ")))),Start!$H$6:$H$22,0))),"","Conclusion/evidence missing; ")&amp;IF(AND(LEN(UPPER(TRIM(CLEAN(SUBSTITUTE(K318,CHAR(160)," ")))))&gt;0,LEFT(UPPER(TRIM(K318)),10)&lt;&gt;"UNRESOLVED",ISERROR(MATCH(UPPER(TRIM(CLEAN(SUBSTITUTE(K318,CHAR(160)," ")))),Start!$H$6:$H$22,0))),"","Reviewer/date missing; ")&amp;"")=0,"Documentation recorded; review required",IF(AND(LEN(UPPER(TRIM(CLEAN(SUBSTITUTE(C318,CHAR(160)," ")))))&gt;0,LEFT(UPPER(TRIM(C318)),10)&lt;&gt;"UNRESOLVED",ISERROR(MATCH(UPPER(TRIM(CLEAN(SUBSTITUTE(C318,CHAR(160)," ")))),Start!$H$6:$H$22,0))),"","Exact clause/version missing; ")&amp;IF(AND(LEN(UPPER(TRIM(CLEAN(SUBSTITUTE(D318,CHAR(160)," ")))))&gt;0,LEFT(UPPER(TRIM(D318)),10)&lt;&gt;"UNRESOLVED",ISERROR(MATCH(UPPER(TRIM(CLEAN(SUBSTITUTE(D318,CHAR(160)," ")))),Start!$H$6:$H$22,0))),"","Entity/system/period missing; ")&amp;IF(AND(LEN(UPPER(TRIM(CLEAN(SUBSTITUTE(F318,CHAR(160)," ")))))&gt;0,LEFT(UPPER(TRIM(F318)),10)&lt;&gt;"UNRESOLVED",ISERROR(MATCH(UPPER(TRIM(CLEAN(SUBSTITUTE(F318,CHAR(160)," ")))),Start!$H$6:$H$22,0))),"","Decision evidence/basis missing; ")&amp;IF(AND(LEN(UPPER(TRIM(CLEAN(SUBSTITUTE(G318,CHAR(160)," ")))))&gt;0,LEFT(UPPER(TRIM(G318)),10)&lt;&gt;"UNRESOLVED",ISERROR(MATCH(UPPER(TRIM(CLEAN(SUBSTITUTE(G318,CHAR(160)," ")))),Start!$H$6:$H$22,0))),"","Date/transition basis missing; ")&amp;IF(AND(LEN(UPPER(TRIM(CLEAN(SUBSTITUTE(H318,CHAR(160)," ")))))&gt;0,LEFT(UPPER(TRIM(H318)),10)&lt;&gt;"UNRESOLVED",ISERROR(MATCH(UPPER(TRIM(CLEAN(SUBSTITUTE(H318,CHAR(160)," ")))),Start!$H$6:$H$22,0))),"","Method/evidence basis missing; ")&amp;IF(AND(LEN(UPPER(TRIM(CLEAN(SUBSTITUTE(I318,CHAR(160)," ")))))&gt;0,LEFT(UPPER(TRIM(I318)),10)&lt;&gt;"UNRESOLVED",ISERROR(MATCH(UPPER(TRIM(CLEAN(SUBSTITUTE(I318,CHAR(160)," ")))),Start!$H$6:$H$22,0))),"","Mapping or justified exclusion missing; ")&amp;IF(AND(LEN(UPPER(TRIM(CLEAN(SUBSTITUTE(J318,CHAR(160)," ")))))&gt;0,LEFT(UPPER(TRIM(J318)),10)&lt;&gt;"UNRESOLVED",ISERROR(MATCH(UPPER(TRIM(CLEAN(SUBSTITUTE(J318,CHAR(160)," ")))),Start!$H$6:$H$22,0))),"","Conclusion/evidence missing; ")&amp;IF(AND(LEN(UPPER(TRIM(CLEAN(SUBSTITUTE(K318,CHAR(160)," ")))))&gt;0,LEFT(UPPER(TRIM(K318)),10)&lt;&gt;"UNRESOLVED",ISERROR(MATCH(UPPER(TRIM(CLEAN(SUBSTITUTE(K318,CHAR(160)," ")))),Start!$H$6:$H$22,0))),"","Reviewer/date missing; ")&amp;"")),"Invalid status; use a listed value")</f>
        <v>Applicability unresolved; assign an owner and next action</v>
      </c>
    </row>
    <row r="319" ht="70" customHeight="1">
      <c r="A319" s="56" t="str">
        <v>DFS-500.7(c)</v>
      </c>
      <c r="B319" s="56" t="str">
        <v>DFS</v>
      </c>
      <c r="C319" s="61" t="str">
        <v>D01 | 500.7(c)</v>
      </c>
      <c r="D319" s="61"/>
      <c r="E319" s="61" t="str">
        <v>Unresolved</v>
      </c>
      <c r="F319" s="61"/>
      <c r="G319" s="61" t="str">
        <v>Verify entity exemption and operative version; Q08</v>
      </c>
      <c r="H319" s="61" t="inlineStr">
        <is>
          <t xml:space="preserve">Candidate duty; applicability unresolved. Obtain exact required method and evidence from the controlling text. Context and definition rows explain control requirements.</t>
        </is>
      </c>
      <c r="I319" s="61" t="str">
        <v>D05,D06</v>
      </c>
      <c r="J319" s="61"/>
      <c r="K319" s="61"/>
      <c r="L319" s="61" t="str">
        <v>Confirm entity/system coverage, obtain the current controlling instrument and map every applicable part before conclusions.</v>
      </c>
      <c r="M319" s="63" t="str">
        <f>IF(OR(EXACT(E319,"Unresolved"),EXACT(E319,"Applicable"),EXACT(E319,"Excluded with basis"),EXACT(E319,"Context only")),IF(E319="Unresolved","Applicability unresolved; assign an owner and next action",IF(LEN(IF(AND(LEN(UPPER(TRIM(CLEAN(SUBSTITUTE(C319,CHAR(160)," ")))))&gt;0,LEFT(UPPER(TRIM(C319)),10)&lt;&gt;"UNRESOLVED",ISERROR(MATCH(UPPER(TRIM(CLEAN(SUBSTITUTE(C319,CHAR(160)," ")))),Start!$H$6:$H$22,0))),"","Exact clause/version missing; ")&amp;IF(AND(LEN(UPPER(TRIM(CLEAN(SUBSTITUTE(D319,CHAR(160)," ")))))&gt;0,LEFT(UPPER(TRIM(D319)),10)&lt;&gt;"UNRESOLVED",ISERROR(MATCH(UPPER(TRIM(CLEAN(SUBSTITUTE(D319,CHAR(160)," ")))),Start!$H$6:$H$22,0))),"","Entity/system/period missing; ")&amp;IF(AND(LEN(UPPER(TRIM(CLEAN(SUBSTITUTE(F319,CHAR(160)," ")))))&gt;0,LEFT(UPPER(TRIM(F319)),10)&lt;&gt;"UNRESOLVED",ISERROR(MATCH(UPPER(TRIM(CLEAN(SUBSTITUTE(F319,CHAR(160)," ")))),Start!$H$6:$H$22,0))),"","Decision evidence/basis missing; ")&amp;IF(AND(LEN(UPPER(TRIM(CLEAN(SUBSTITUTE(G319,CHAR(160)," ")))))&gt;0,LEFT(UPPER(TRIM(G319)),10)&lt;&gt;"UNRESOLVED",ISERROR(MATCH(UPPER(TRIM(CLEAN(SUBSTITUTE(G319,CHAR(160)," ")))),Start!$H$6:$H$22,0))),"","Date/transition basis missing; ")&amp;IF(AND(LEN(UPPER(TRIM(CLEAN(SUBSTITUTE(H319,CHAR(160)," ")))))&gt;0,LEFT(UPPER(TRIM(H319)),10)&lt;&gt;"UNRESOLVED",ISERROR(MATCH(UPPER(TRIM(CLEAN(SUBSTITUTE(H319,CHAR(160)," ")))),Start!$H$6:$H$22,0))),"","Method/evidence basis missing; ")&amp;IF(AND(LEN(UPPER(TRIM(CLEAN(SUBSTITUTE(I319,CHAR(160)," ")))))&gt;0,LEFT(UPPER(TRIM(I319)),10)&lt;&gt;"UNRESOLVED",ISERROR(MATCH(UPPER(TRIM(CLEAN(SUBSTITUTE(I319,CHAR(160)," ")))),Start!$H$6:$H$22,0))),"","Mapping or justified exclusion missing; ")&amp;IF(AND(LEN(UPPER(TRIM(CLEAN(SUBSTITUTE(J319,CHAR(160)," ")))))&gt;0,LEFT(UPPER(TRIM(J319)),10)&lt;&gt;"UNRESOLVED",ISERROR(MATCH(UPPER(TRIM(CLEAN(SUBSTITUTE(J319,CHAR(160)," ")))),Start!$H$6:$H$22,0))),"","Conclusion/evidence missing; ")&amp;IF(AND(LEN(UPPER(TRIM(CLEAN(SUBSTITUTE(K319,CHAR(160)," ")))))&gt;0,LEFT(UPPER(TRIM(K319)),10)&lt;&gt;"UNRESOLVED",ISERROR(MATCH(UPPER(TRIM(CLEAN(SUBSTITUTE(K319,CHAR(160)," ")))),Start!$H$6:$H$22,0))),"","Reviewer/date missing; ")&amp;"")=0,"Documentation recorded; review required",IF(AND(LEN(UPPER(TRIM(CLEAN(SUBSTITUTE(C319,CHAR(160)," ")))))&gt;0,LEFT(UPPER(TRIM(C319)),10)&lt;&gt;"UNRESOLVED",ISERROR(MATCH(UPPER(TRIM(CLEAN(SUBSTITUTE(C319,CHAR(160)," ")))),Start!$H$6:$H$22,0))),"","Exact clause/version missing; ")&amp;IF(AND(LEN(UPPER(TRIM(CLEAN(SUBSTITUTE(D319,CHAR(160)," ")))))&gt;0,LEFT(UPPER(TRIM(D319)),10)&lt;&gt;"UNRESOLVED",ISERROR(MATCH(UPPER(TRIM(CLEAN(SUBSTITUTE(D319,CHAR(160)," ")))),Start!$H$6:$H$22,0))),"","Entity/system/period missing; ")&amp;IF(AND(LEN(UPPER(TRIM(CLEAN(SUBSTITUTE(F319,CHAR(160)," ")))))&gt;0,LEFT(UPPER(TRIM(F319)),10)&lt;&gt;"UNRESOLVED",ISERROR(MATCH(UPPER(TRIM(CLEAN(SUBSTITUTE(F319,CHAR(160)," ")))),Start!$H$6:$H$22,0))),"","Decision evidence/basis missing; ")&amp;IF(AND(LEN(UPPER(TRIM(CLEAN(SUBSTITUTE(G319,CHAR(160)," ")))))&gt;0,LEFT(UPPER(TRIM(G319)),10)&lt;&gt;"UNRESOLVED",ISERROR(MATCH(UPPER(TRIM(CLEAN(SUBSTITUTE(G319,CHAR(160)," ")))),Start!$H$6:$H$22,0))),"","Date/transition basis missing; ")&amp;IF(AND(LEN(UPPER(TRIM(CLEAN(SUBSTITUTE(H319,CHAR(160)," ")))))&gt;0,LEFT(UPPER(TRIM(H319)),10)&lt;&gt;"UNRESOLVED",ISERROR(MATCH(UPPER(TRIM(CLEAN(SUBSTITUTE(H319,CHAR(160)," ")))),Start!$H$6:$H$22,0))),"","Method/evidence basis missing; ")&amp;IF(AND(LEN(UPPER(TRIM(CLEAN(SUBSTITUTE(I319,CHAR(160)," ")))))&gt;0,LEFT(UPPER(TRIM(I319)),10)&lt;&gt;"UNRESOLVED",ISERROR(MATCH(UPPER(TRIM(CLEAN(SUBSTITUTE(I319,CHAR(160)," ")))),Start!$H$6:$H$22,0))),"","Mapping or justified exclusion missing; ")&amp;IF(AND(LEN(UPPER(TRIM(CLEAN(SUBSTITUTE(J319,CHAR(160)," ")))))&gt;0,LEFT(UPPER(TRIM(J319)),10)&lt;&gt;"UNRESOLVED",ISERROR(MATCH(UPPER(TRIM(CLEAN(SUBSTITUTE(J319,CHAR(160)," ")))),Start!$H$6:$H$22,0))),"","Conclusion/evidence missing; ")&amp;IF(AND(LEN(UPPER(TRIM(CLEAN(SUBSTITUTE(K319,CHAR(160)," ")))))&gt;0,LEFT(UPPER(TRIM(K319)),10)&lt;&gt;"UNRESOLVED",ISERROR(MATCH(UPPER(TRIM(CLEAN(SUBSTITUTE(K319,CHAR(160)," ")))),Start!$H$6:$H$22,0))),"","Reviewer/date missing; ")&amp;"")),"Invalid status; use a listed value")</f>
        <v>Applicability unresolved; assign an owner and next action</v>
      </c>
    </row>
    <row r="320" ht="70" customHeight="1">
      <c r="A320" s="58" t="str">
        <v>DFS-500.7(c)(1)</v>
      </c>
      <c r="B320" s="58" t="str">
        <v>DFS</v>
      </c>
      <c r="C320" s="61" t="str">
        <v>D01 | 500.7(c)(1)</v>
      </c>
      <c r="D320" s="61"/>
      <c r="E320" s="61" t="str">
        <v>Unresolved</v>
      </c>
      <c r="F320" s="61"/>
      <c r="G320" s="61" t="str">
        <v>Verify entity exemption and operative version; Q08</v>
      </c>
      <c r="H320" s="61" t="inlineStr">
        <is>
          <t xml:space="preserve">Candidate duty; applicability unresolved. Obtain exact required method and evidence from the controlling text. Context and definition rows explain control requirements.</t>
        </is>
      </c>
      <c r="I320" s="61" t="str">
        <v>D05,D06</v>
      </c>
      <c r="J320" s="61"/>
      <c r="K320" s="61"/>
      <c r="L320" s="61" t="str">
        <v>Confirm entity/system coverage, obtain the current controlling instrument and map every applicable part before conclusions.</v>
      </c>
      <c r="M320" s="63" t="str">
        <f>IF(OR(EXACT(E320,"Unresolved"),EXACT(E320,"Applicable"),EXACT(E320,"Excluded with basis"),EXACT(E320,"Context only")),IF(E320="Unresolved","Applicability unresolved; assign an owner and next action",IF(LEN(IF(AND(LEN(UPPER(TRIM(CLEAN(SUBSTITUTE(C320,CHAR(160)," ")))))&gt;0,LEFT(UPPER(TRIM(C320)),10)&lt;&gt;"UNRESOLVED",ISERROR(MATCH(UPPER(TRIM(CLEAN(SUBSTITUTE(C320,CHAR(160)," ")))),Start!$H$6:$H$22,0))),"","Exact clause/version missing; ")&amp;IF(AND(LEN(UPPER(TRIM(CLEAN(SUBSTITUTE(D320,CHAR(160)," ")))))&gt;0,LEFT(UPPER(TRIM(D320)),10)&lt;&gt;"UNRESOLVED",ISERROR(MATCH(UPPER(TRIM(CLEAN(SUBSTITUTE(D320,CHAR(160)," ")))),Start!$H$6:$H$22,0))),"","Entity/system/period missing; ")&amp;IF(AND(LEN(UPPER(TRIM(CLEAN(SUBSTITUTE(F320,CHAR(160)," ")))))&gt;0,LEFT(UPPER(TRIM(F320)),10)&lt;&gt;"UNRESOLVED",ISERROR(MATCH(UPPER(TRIM(CLEAN(SUBSTITUTE(F320,CHAR(160)," ")))),Start!$H$6:$H$22,0))),"","Decision evidence/basis missing; ")&amp;IF(AND(LEN(UPPER(TRIM(CLEAN(SUBSTITUTE(G320,CHAR(160)," ")))))&gt;0,LEFT(UPPER(TRIM(G320)),10)&lt;&gt;"UNRESOLVED",ISERROR(MATCH(UPPER(TRIM(CLEAN(SUBSTITUTE(G320,CHAR(160)," ")))),Start!$H$6:$H$22,0))),"","Date/transition basis missing; ")&amp;IF(AND(LEN(UPPER(TRIM(CLEAN(SUBSTITUTE(H320,CHAR(160)," ")))))&gt;0,LEFT(UPPER(TRIM(H320)),10)&lt;&gt;"UNRESOLVED",ISERROR(MATCH(UPPER(TRIM(CLEAN(SUBSTITUTE(H320,CHAR(160)," ")))),Start!$H$6:$H$22,0))),"","Method/evidence basis missing; ")&amp;IF(AND(LEN(UPPER(TRIM(CLEAN(SUBSTITUTE(I320,CHAR(160)," ")))))&gt;0,LEFT(UPPER(TRIM(I320)),10)&lt;&gt;"UNRESOLVED",ISERROR(MATCH(UPPER(TRIM(CLEAN(SUBSTITUTE(I320,CHAR(160)," ")))),Start!$H$6:$H$22,0))),"","Mapping or justified exclusion missing; ")&amp;IF(AND(LEN(UPPER(TRIM(CLEAN(SUBSTITUTE(J320,CHAR(160)," ")))))&gt;0,LEFT(UPPER(TRIM(J320)),10)&lt;&gt;"UNRESOLVED",ISERROR(MATCH(UPPER(TRIM(CLEAN(SUBSTITUTE(J320,CHAR(160)," ")))),Start!$H$6:$H$22,0))),"","Conclusion/evidence missing; ")&amp;IF(AND(LEN(UPPER(TRIM(CLEAN(SUBSTITUTE(K320,CHAR(160)," ")))))&gt;0,LEFT(UPPER(TRIM(K320)),10)&lt;&gt;"UNRESOLVED",ISERROR(MATCH(UPPER(TRIM(CLEAN(SUBSTITUTE(K320,CHAR(160)," ")))),Start!$H$6:$H$22,0))),"","Reviewer/date missing; ")&amp;"")=0,"Documentation recorded; review required",IF(AND(LEN(UPPER(TRIM(CLEAN(SUBSTITUTE(C320,CHAR(160)," ")))))&gt;0,LEFT(UPPER(TRIM(C320)),10)&lt;&gt;"UNRESOLVED",ISERROR(MATCH(UPPER(TRIM(CLEAN(SUBSTITUTE(C320,CHAR(160)," ")))),Start!$H$6:$H$22,0))),"","Exact clause/version missing; ")&amp;IF(AND(LEN(UPPER(TRIM(CLEAN(SUBSTITUTE(D320,CHAR(160)," ")))))&gt;0,LEFT(UPPER(TRIM(D320)),10)&lt;&gt;"UNRESOLVED",ISERROR(MATCH(UPPER(TRIM(CLEAN(SUBSTITUTE(D320,CHAR(160)," ")))),Start!$H$6:$H$22,0))),"","Entity/system/period missing; ")&amp;IF(AND(LEN(UPPER(TRIM(CLEAN(SUBSTITUTE(F320,CHAR(160)," ")))))&gt;0,LEFT(UPPER(TRIM(F320)),10)&lt;&gt;"UNRESOLVED",ISERROR(MATCH(UPPER(TRIM(CLEAN(SUBSTITUTE(F320,CHAR(160)," ")))),Start!$H$6:$H$22,0))),"","Decision evidence/basis missing; ")&amp;IF(AND(LEN(UPPER(TRIM(CLEAN(SUBSTITUTE(G320,CHAR(160)," ")))))&gt;0,LEFT(UPPER(TRIM(G320)),10)&lt;&gt;"UNRESOLVED",ISERROR(MATCH(UPPER(TRIM(CLEAN(SUBSTITUTE(G320,CHAR(160)," ")))),Start!$H$6:$H$22,0))),"","Date/transition basis missing; ")&amp;IF(AND(LEN(UPPER(TRIM(CLEAN(SUBSTITUTE(H320,CHAR(160)," ")))))&gt;0,LEFT(UPPER(TRIM(H320)),10)&lt;&gt;"UNRESOLVED",ISERROR(MATCH(UPPER(TRIM(CLEAN(SUBSTITUTE(H320,CHAR(160)," ")))),Start!$H$6:$H$22,0))),"","Method/evidence basis missing; ")&amp;IF(AND(LEN(UPPER(TRIM(CLEAN(SUBSTITUTE(I320,CHAR(160)," ")))))&gt;0,LEFT(UPPER(TRIM(I320)),10)&lt;&gt;"UNRESOLVED",ISERROR(MATCH(UPPER(TRIM(CLEAN(SUBSTITUTE(I320,CHAR(160)," ")))),Start!$H$6:$H$22,0))),"","Mapping or justified exclusion missing; ")&amp;IF(AND(LEN(UPPER(TRIM(CLEAN(SUBSTITUTE(J320,CHAR(160)," ")))))&gt;0,LEFT(UPPER(TRIM(J320)),10)&lt;&gt;"UNRESOLVED",ISERROR(MATCH(UPPER(TRIM(CLEAN(SUBSTITUTE(J320,CHAR(160)," ")))),Start!$H$6:$H$22,0))),"","Conclusion/evidence missing; ")&amp;IF(AND(LEN(UPPER(TRIM(CLEAN(SUBSTITUTE(K320,CHAR(160)," ")))))&gt;0,LEFT(UPPER(TRIM(K320)),10)&lt;&gt;"UNRESOLVED",ISERROR(MATCH(UPPER(TRIM(CLEAN(SUBSTITUTE(K320,CHAR(160)," ")))),Start!$H$6:$H$22,0))),"","Reviewer/date missing; ")&amp;"")),"Invalid status; use a listed value")</f>
        <v>Applicability unresolved; assign an owner and next action</v>
      </c>
    </row>
    <row r="321" ht="70" customHeight="1">
      <c r="A321" s="56" t="str">
        <v>DFS-500.7(c)(2)</v>
      </c>
      <c r="B321" s="56" t="str">
        <v>DFS</v>
      </c>
      <c r="C321" s="61" t="str">
        <v>D01 | 500.7(c)(2)</v>
      </c>
      <c r="D321" s="61"/>
      <c r="E321" s="61" t="str">
        <v>Unresolved</v>
      </c>
      <c r="F321" s="61"/>
      <c r="G321" s="61" t="str">
        <v>Verify entity exemption and operative version; Q08</v>
      </c>
      <c r="H321" s="61" t="inlineStr">
        <is>
          <t xml:space="preserve">Candidate duty; applicability unresolved. Obtain exact required method and evidence from the controlling text. Context and definition rows explain control requirements.</t>
        </is>
      </c>
      <c r="I321" s="61" t="str">
        <v>D05,D06</v>
      </c>
      <c r="J321" s="61"/>
      <c r="K321" s="61"/>
      <c r="L321" s="61" t="str">
        <v>Confirm entity/system coverage, obtain the current controlling instrument and map every applicable part before conclusions.</v>
      </c>
      <c r="M321" s="63" t="str">
        <f>IF(OR(EXACT(E321,"Unresolved"),EXACT(E321,"Applicable"),EXACT(E321,"Excluded with basis"),EXACT(E321,"Context only")),IF(E321="Unresolved","Applicability unresolved; assign an owner and next action",IF(LEN(IF(AND(LEN(UPPER(TRIM(CLEAN(SUBSTITUTE(C321,CHAR(160)," ")))))&gt;0,LEFT(UPPER(TRIM(C321)),10)&lt;&gt;"UNRESOLVED",ISERROR(MATCH(UPPER(TRIM(CLEAN(SUBSTITUTE(C321,CHAR(160)," ")))),Start!$H$6:$H$22,0))),"","Exact clause/version missing; ")&amp;IF(AND(LEN(UPPER(TRIM(CLEAN(SUBSTITUTE(D321,CHAR(160)," ")))))&gt;0,LEFT(UPPER(TRIM(D321)),10)&lt;&gt;"UNRESOLVED",ISERROR(MATCH(UPPER(TRIM(CLEAN(SUBSTITUTE(D321,CHAR(160)," ")))),Start!$H$6:$H$22,0))),"","Entity/system/period missing; ")&amp;IF(AND(LEN(UPPER(TRIM(CLEAN(SUBSTITUTE(F321,CHAR(160)," ")))))&gt;0,LEFT(UPPER(TRIM(F321)),10)&lt;&gt;"UNRESOLVED",ISERROR(MATCH(UPPER(TRIM(CLEAN(SUBSTITUTE(F321,CHAR(160)," ")))),Start!$H$6:$H$22,0))),"","Decision evidence/basis missing; ")&amp;IF(AND(LEN(UPPER(TRIM(CLEAN(SUBSTITUTE(G321,CHAR(160)," ")))))&gt;0,LEFT(UPPER(TRIM(G321)),10)&lt;&gt;"UNRESOLVED",ISERROR(MATCH(UPPER(TRIM(CLEAN(SUBSTITUTE(G321,CHAR(160)," ")))),Start!$H$6:$H$22,0))),"","Date/transition basis missing; ")&amp;IF(AND(LEN(UPPER(TRIM(CLEAN(SUBSTITUTE(H321,CHAR(160)," ")))))&gt;0,LEFT(UPPER(TRIM(H321)),10)&lt;&gt;"UNRESOLVED",ISERROR(MATCH(UPPER(TRIM(CLEAN(SUBSTITUTE(H321,CHAR(160)," ")))),Start!$H$6:$H$22,0))),"","Method/evidence basis missing; ")&amp;IF(AND(LEN(UPPER(TRIM(CLEAN(SUBSTITUTE(I321,CHAR(160)," ")))))&gt;0,LEFT(UPPER(TRIM(I321)),10)&lt;&gt;"UNRESOLVED",ISERROR(MATCH(UPPER(TRIM(CLEAN(SUBSTITUTE(I321,CHAR(160)," ")))),Start!$H$6:$H$22,0))),"","Mapping or justified exclusion missing; ")&amp;IF(AND(LEN(UPPER(TRIM(CLEAN(SUBSTITUTE(J321,CHAR(160)," ")))))&gt;0,LEFT(UPPER(TRIM(J321)),10)&lt;&gt;"UNRESOLVED",ISERROR(MATCH(UPPER(TRIM(CLEAN(SUBSTITUTE(J321,CHAR(160)," ")))),Start!$H$6:$H$22,0))),"","Conclusion/evidence missing; ")&amp;IF(AND(LEN(UPPER(TRIM(CLEAN(SUBSTITUTE(K321,CHAR(160)," ")))))&gt;0,LEFT(UPPER(TRIM(K321)),10)&lt;&gt;"UNRESOLVED",ISERROR(MATCH(UPPER(TRIM(CLEAN(SUBSTITUTE(K321,CHAR(160)," ")))),Start!$H$6:$H$22,0))),"","Reviewer/date missing; ")&amp;"")=0,"Documentation recorded; review required",IF(AND(LEN(UPPER(TRIM(CLEAN(SUBSTITUTE(C321,CHAR(160)," ")))))&gt;0,LEFT(UPPER(TRIM(C321)),10)&lt;&gt;"UNRESOLVED",ISERROR(MATCH(UPPER(TRIM(CLEAN(SUBSTITUTE(C321,CHAR(160)," ")))),Start!$H$6:$H$22,0))),"","Exact clause/version missing; ")&amp;IF(AND(LEN(UPPER(TRIM(CLEAN(SUBSTITUTE(D321,CHAR(160)," ")))))&gt;0,LEFT(UPPER(TRIM(D321)),10)&lt;&gt;"UNRESOLVED",ISERROR(MATCH(UPPER(TRIM(CLEAN(SUBSTITUTE(D321,CHAR(160)," ")))),Start!$H$6:$H$22,0))),"","Entity/system/period missing; ")&amp;IF(AND(LEN(UPPER(TRIM(CLEAN(SUBSTITUTE(F321,CHAR(160)," ")))))&gt;0,LEFT(UPPER(TRIM(F321)),10)&lt;&gt;"UNRESOLVED",ISERROR(MATCH(UPPER(TRIM(CLEAN(SUBSTITUTE(F321,CHAR(160)," ")))),Start!$H$6:$H$22,0))),"","Decision evidence/basis missing; ")&amp;IF(AND(LEN(UPPER(TRIM(CLEAN(SUBSTITUTE(G321,CHAR(160)," ")))))&gt;0,LEFT(UPPER(TRIM(G321)),10)&lt;&gt;"UNRESOLVED",ISERROR(MATCH(UPPER(TRIM(CLEAN(SUBSTITUTE(G321,CHAR(160)," ")))),Start!$H$6:$H$22,0))),"","Date/transition basis missing; ")&amp;IF(AND(LEN(UPPER(TRIM(CLEAN(SUBSTITUTE(H321,CHAR(160)," ")))))&gt;0,LEFT(UPPER(TRIM(H321)),10)&lt;&gt;"UNRESOLVED",ISERROR(MATCH(UPPER(TRIM(CLEAN(SUBSTITUTE(H321,CHAR(160)," ")))),Start!$H$6:$H$22,0))),"","Method/evidence basis missing; ")&amp;IF(AND(LEN(UPPER(TRIM(CLEAN(SUBSTITUTE(I321,CHAR(160)," ")))))&gt;0,LEFT(UPPER(TRIM(I321)),10)&lt;&gt;"UNRESOLVED",ISERROR(MATCH(UPPER(TRIM(CLEAN(SUBSTITUTE(I321,CHAR(160)," ")))),Start!$H$6:$H$22,0))),"","Mapping or justified exclusion missing; ")&amp;IF(AND(LEN(UPPER(TRIM(CLEAN(SUBSTITUTE(J321,CHAR(160)," ")))))&gt;0,LEFT(UPPER(TRIM(J321)),10)&lt;&gt;"UNRESOLVED",ISERROR(MATCH(UPPER(TRIM(CLEAN(SUBSTITUTE(J321,CHAR(160)," ")))),Start!$H$6:$H$22,0))),"","Conclusion/evidence missing; ")&amp;IF(AND(LEN(UPPER(TRIM(CLEAN(SUBSTITUTE(K321,CHAR(160)," ")))))&gt;0,LEFT(UPPER(TRIM(K321)),10)&lt;&gt;"UNRESOLVED",ISERROR(MATCH(UPPER(TRIM(CLEAN(SUBSTITUTE(K321,CHAR(160)," ")))),Start!$H$6:$H$22,0))),"","Reviewer/date missing; ")&amp;"")),"Invalid status; use a listed value")</f>
        <v>Applicability unresolved; assign an owner and next action</v>
      </c>
    </row>
    <row r="322" ht="70" customHeight="1">
      <c r="A322" s="58" t="str">
        <v>DFS-500.8</v>
      </c>
      <c r="B322" s="58" t="str">
        <v>DFS</v>
      </c>
      <c r="C322" s="61" t="str">
        <v>D01 | 500.8</v>
      </c>
      <c r="D322" s="61"/>
      <c r="E322" s="61" t="str">
        <v>Unresolved</v>
      </c>
      <c r="F322" s="61"/>
      <c r="G322" s="61" t="str">
        <v>Verify entity exemption and operative version; Q08</v>
      </c>
      <c r="H322" s="61" t="inlineStr">
        <is>
          <t xml:space="preserve">Section heading/context. Obtain exact required method and evidence from the controlling text. Context and definition rows explain control requirements.</t>
        </is>
      </c>
      <c r="I322" s="61" t="str">
        <v>D04</v>
      </c>
      <c r="J322" s="61"/>
      <c r="K322" s="61"/>
      <c r="L322" s="61" t="str">
        <v>Confirm entity/system coverage, obtain the current controlling instrument and map every applicable part before conclusions.</v>
      </c>
      <c r="M322" s="63" t="str">
        <f>IF(OR(EXACT(E322,"Unresolved"),EXACT(E322,"Applicable"),EXACT(E322,"Excluded with basis"),EXACT(E322,"Context only")),IF(E322="Unresolved","Applicability unresolved; assign an owner and next action",IF(LEN(IF(AND(LEN(UPPER(TRIM(CLEAN(SUBSTITUTE(C322,CHAR(160)," ")))))&gt;0,LEFT(UPPER(TRIM(C322)),10)&lt;&gt;"UNRESOLVED",ISERROR(MATCH(UPPER(TRIM(CLEAN(SUBSTITUTE(C322,CHAR(160)," ")))),Start!$H$6:$H$22,0))),"","Exact clause/version missing; ")&amp;IF(AND(LEN(UPPER(TRIM(CLEAN(SUBSTITUTE(D322,CHAR(160)," ")))))&gt;0,LEFT(UPPER(TRIM(D322)),10)&lt;&gt;"UNRESOLVED",ISERROR(MATCH(UPPER(TRIM(CLEAN(SUBSTITUTE(D322,CHAR(160)," ")))),Start!$H$6:$H$22,0))),"","Entity/system/period missing; ")&amp;IF(AND(LEN(UPPER(TRIM(CLEAN(SUBSTITUTE(F322,CHAR(160)," ")))))&gt;0,LEFT(UPPER(TRIM(F322)),10)&lt;&gt;"UNRESOLVED",ISERROR(MATCH(UPPER(TRIM(CLEAN(SUBSTITUTE(F322,CHAR(160)," ")))),Start!$H$6:$H$22,0))),"","Decision evidence/basis missing; ")&amp;IF(AND(LEN(UPPER(TRIM(CLEAN(SUBSTITUTE(G322,CHAR(160)," ")))))&gt;0,LEFT(UPPER(TRIM(G322)),10)&lt;&gt;"UNRESOLVED",ISERROR(MATCH(UPPER(TRIM(CLEAN(SUBSTITUTE(G322,CHAR(160)," ")))),Start!$H$6:$H$22,0))),"","Date/transition basis missing; ")&amp;IF(AND(LEN(UPPER(TRIM(CLEAN(SUBSTITUTE(H322,CHAR(160)," ")))))&gt;0,LEFT(UPPER(TRIM(H322)),10)&lt;&gt;"UNRESOLVED",ISERROR(MATCH(UPPER(TRIM(CLEAN(SUBSTITUTE(H322,CHAR(160)," ")))),Start!$H$6:$H$22,0))),"","Method/evidence basis missing; ")&amp;IF(AND(LEN(UPPER(TRIM(CLEAN(SUBSTITUTE(I322,CHAR(160)," ")))))&gt;0,LEFT(UPPER(TRIM(I322)),10)&lt;&gt;"UNRESOLVED",ISERROR(MATCH(UPPER(TRIM(CLEAN(SUBSTITUTE(I322,CHAR(160)," ")))),Start!$H$6:$H$22,0))),"","Mapping or justified exclusion missing; ")&amp;IF(AND(LEN(UPPER(TRIM(CLEAN(SUBSTITUTE(J322,CHAR(160)," ")))))&gt;0,LEFT(UPPER(TRIM(J322)),10)&lt;&gt;"UNRESOLVED",ISERROR(MATCH(UPPER(TRIM(CLEAN(SUBSTITUTE(J322,CHAR(160)," ")))),Start!$H$6:$H$22,0))),"","Conclusion/evidence missing; ")&amp;IF(AND(LEN(UPPER(TRIM(CLEAN(SUBSTITUTE(K322,CHAR(160)," ")))))&gt;0,LEFT(UPPER(TRIM(K322)),10)&lt;&gt;"UNRESOLVED",ISERROR(MATCH(UPPER(TRIM(CLEAN(SUBSTITUTE(K322,CHAR(160)," ")))),Start!$H$6:$H$22,0))),"","Reviewer/date missing; ")&amp;"")=0,"Documentation recorded; review required",IF(AND(LEN(UPPER(TRIM(CLEAN(SUBSTITUTE(C322,CHAR(160)," ")))))&gt;0,LEFT(UPPER(TRIM(C322)),10)&lt;&gt;"UNRESOLVED",ISERROR(MATCH(UPPER(TRIM(CLEAN(SUBSTITUTE(C322,CHAR(160)," ")))),Start!$H$6:$H$22,0))),"","Exact clause/version missing; ")&amp;IF(AND(LEN(UPPER(TRIM(CLEAN(SUBSTITUTE(D322,CHAR(160)," ")))))&gt;0,LEFT(UPPER(TRIM(D322)),10)&lt;&gt;"UNRESOLVED",ISERROR(MATCH(UPPER(TRIM(CLEAN(SUBSTITUTE(D322,CHAR(160)," ")))),Start!$H$6:$H$22,0))),"","Entity/system/period missing; ")&amp;IF(AND(LEN(UPPER(TRIM(CLEAN(SUBSTITUTE(F322,CHAR(160)," ")))))&gt;0,LEFT(UPPER(TRIM(F322)),10)&lt;&gt;"UNRESOLVED",ISERROR(MATCH(UPPER(TRIM(CLEAN(SUBSTITUTE(F322,CHAR(160)," ")))),Start!$H$6:$H$22,0))),"","Decision evidence/basis missing; ")&amp;IF(AND(LEN(UPPER(TRIM(CLEAN(SUBSTITUTE(G322,CHAR(160)," ")))))&gt;0,LEFT(UPPER(TRIM(G322)),10)&lt;&gt;"UNRESOLVED",ISERROR(MATCH(UPPER(TRIM(CLEAN(SUBSTITUTE(G322,CHAR(160)," ")))),Start!$H$6:$H$22,0))),"","Date/transition basis missing; ")&amp;IF(AND(LEN(UPPER(TRIM(CLEAN(SUBSTITUTE(H322,CHAR(160)," ")))))&gt;0,LEFT(UPPER(TRIM(H322)),10)&lt;&gt;"UNRESOLVED",ISERROR(MATCH(UPPER(TRIM(CLEAN(SUBSTITUTE(H322,CHAR(160)," ")))),Start!$H$6:$H$22,0))),"","Method/evidence basis missing; ")&amp;IF(AND(LEN(UPPER(TRIM(CLEAN(SUBSTITUTE(I322,CHAR(160)," ")))))&gt;0,LEFT(UPPER(TRIM(I322)),10)&lt;&gt;"UNRESOLVED",ISERROR(MATCH(UPPER(TRIM(CLEAN(SUBSTITUTE(I322,CHAR(160)," ")))),Start!$H$6:$H$22,0))),"","Mapping or justified exclusion missing; ")&amp;IF(AND(LEN(UPPER(TRIM(CLEAN(SUBSTITUTE(J322,CHAR(160)," ")))))&gt;0,LEFT(UPPER(TRIM(J322)),10)&lt;&gt;"UNRESOLVED",ISERROR(MATCH(UPPER(TRIM(CLEAN(SUBSTITUTE(J322,CHAR(160)," ")))),Start!$H$6:$H$22,0))),"","Conclusion/evidence missing; ")&amp;IF(AND(LEN(UPPER(TRIM(CLEAN(SUBSTITUTE(K322,CHAR(160)," ")))))&gt;0,LEFT(UPPER(TRIM(K322)),10)&lt;&gt;"UNRESOLVED",ISERROR(MATCH(UPPER(TRIM(CLEAN(SUBSTITUTE(K322,CHAR(160)," ")))),Start!$H$6:$H$22,0))),"","Reviewer/date missing; ")&amp;"")),"Invalid status; use a listed value")</f>
        <v>Applicability unresolved; assign an owner and next action</v>
      </c>
    </row>
    <row r="323" ht="70" customHeight="1">
      <c r="A323" s="56" t="str">
        <v>DFS-500.8(a)</v>
      </c>
      <c r="B323" s="56" t="str">
        <v>DFS</v>
      </c>
      <c r="C323" s="61" t="str">
        <v>D01 | 500.8(a)</v>
      </c>
      <c r="D323" s="61"/>
      <c r="E323" s="61" t="str">
        <v>Unresolved</v>
      </c>
      <c r="F323" s="61"/>
      <c r="G323" s="61" t="str">
        <v>Verify entity exemption and operative version; Q08</v>
      </c>
      <c r="H323" s="61" t="inlineStr">
        <is>
          <t xml:space="preserve">Candidate duty; applicability unresolved. Obtain exact required method and evidence from the controlling text. Context and definition rows explain control requirements.</t>
        </is>
      </c>
      <c r="I323" s="61" t="str">
        <v>D04</v>
      </c>
      <c r="J323" s="61"/>
      <c r="K323" s="61"/>
      <c r="L323" s="61" t="str">
        <v>Confirm entity/system coverage, obtain the current controlling instrument and map every applicable part before conclusions.</v>
      </c>
      <c r="M323" s="63" t="str">
        <f>IF(OR(EXACT(E323,"Unresolved"),EXACT(E323,"Applicable"),EXACT(E323,"Excluded with basis"),EXACT(E323,"Context only")),IF(E323="Unresolved","Applicability unresolved; assign an owner and next action",IF(LEN(IF(AND(LEN(UPPER(TRIM(CLEAN(SUBSTITUTE(C323,CHAR(160)," ")))))&gt;0,LEFT(UPPER(TRIM(C323)),10)&lt;&gt;"UNRESOLVED",ISERROR(MATCH(UPPER(TRIM(CLEAN(SUBSTITUTE(C323,CHAR(160)," ")))),Start!$H$6:$H$22,0))),"","Exact clause/version missing; ")&amp;IF(AND(LEN(UPPER(TRIM(CLEAN(SUBSTITUTE(D323,CHAR(160)," ")))))&gt;0,LEFT(UPPER(TRIM(D323)),10)&lt;&gt;"UNRESOLVED",ISERROR(MATCH(UPPER(TRIM(CLEAN(SUBSTITUTE(D323,CHAR(160)," ")))),Start!$H$6:$H$22,0))),"","Entity/system/period missing; ")&amp;IF(AND(LEN(UPPER(TRIM(CLEAN(SUBSTITUTE(F323,CHAR(160)," ")))))&gt;0,LEFT(UPPER(TRIM(F323)),10)&lt;&gt;"UNRESOLVED",ISERROR(MATCH(UPPER(TRIM(CLEAN(SUBSTITUTE(F323,CHAR(160)," ")))),Start!$H$6:$H$22,0))),"","Decision evidence/basis missing; ")&amp;IF(AND(LEN(UPPER(TRIM(CLEAN(SUBSTITUTE(G323,CHAR(160)," ")))))&gt;0,LEFT(UPPER(TRIM(G323)),10)&lt;&gt;"UNRESOLVED",ISERROR(MATCH(UPPER(TRIM(CLEAN(SUBSTITUTE(G323,CHAR(160)," ")))),Start!$H$6:$H$22,0))),"","Date/transition basis missing; ")&amp;IF(AND(LEN(UPPER(TRIM(CLEAN(SUBSTITUTE(H323,CHAR(160)," ")))))&gt;0,LEFT(UPPER(TRIM(H323)),10)&lt;&gt;"UNRESOLVED",ISERROR(MATCH(UPPER(TRIM(CLEAN(SUBSTITUTE(H323,CHAR(160)," ")))),Start!$H$6:$H$22,0))),"","Method/evidence basis missing; ")&amp;IF(AND(LEN(UPPER(TRIM(CLEAN(SUBSTITUTE(I323,CHAR(160)," ")))))&gt;0,LEFT(UPPER(TRIM(I323)),10)&lt;&gt;"UNRESOLVED",ISERROR(MATCH(UPPER(TRIM(CLEAN(SUBSTITUTE(I323,CHAR(160)," ")))),Start!$H$6:$H$22,0))),"","Mapping or justified exclusion missing; ")&amp;IF(AND(LEN(UPPER(TRIM(CLEAN(SUBSTITUTE(J323,CHAR(160)," ")))))&gt;0,LEFT(UPPER(TRIM(J323)),10)&lt;&gt;"UNRESOLVED",ISERROR(MATCH(UPPER(TRIM(CLEAN(SUBSTITUTE(J323,CHAR(160)," ")))),Start!$H$6:$H$22,0))),"","Conclusion/evidence missing; ")&amp;IF(AND(LEN(UPPER(TRIM(CLEAN(SUBSTITUTE(K323,CHAR(160)," ")))))&gt;0,LEFT(UPPER(TRIM(K323)),10)&lt;&gt;"UNRESOLVED",ISERROR(MATCH(UPPER(TRIM(CLEAN(SUBSTITUTE(K323,CHAR(160)," ")))),Start!$H$6:$H$22,0))),"","Reviewer/date missing; ")&amp;"")=0,"Documentation recorded; review required",IF(AND(LEN(UPPER(TRIM(CLEAN(SUBSTITUTE(C323,CHAR(160)," ")))))&gt;0,LEFT(UPPER(TRIM(C323)),10)&lt;&gt;"UNRESOLVED",ISERROR(MATCH(UPPER(TRIM(CLEAN(SUBSTITUTE(C323,CHAR(160)," ")))),Start!$H$6:$H$22,0))),"","Exact clause/version missing; ")&amp;IF(AND(LEN(UPPER(TRIM(CLEAN(SUBSTITUTE(D323,CHAR(160)," ")))))&gt;0,LEFT(UPPER(TRIM(D323)),10)&lt;&gt;"UNRESOLVED",ISERROR(MATCH(UPPER(TRIM(CLEAN(SUBSTITUTE(D323,CHAR(160)," ")))),Start!$H$6:$H$22,0))),"","Entity/system/period missing; ")&amp;IF(AND(LEN(UPPER(TRIM(CLEAN(SUBSTITUTE(F323,CHAR(160)," ")))))&gt;0,LEFT(UPPER(TRIM(F323)),10)&lt;&gt;"UNRESOLVED",ISERROR(MATCH(UPPER(TRIM(CLEAN(SUBSTITUTE(F323,CHAR(160)," ")))),Start!$H$6:$H$22,0))),"","Decision evidence/basis missing; ")&amp;IF(AND(LEN(UPPER(TRIM(CLEAN(SUBSTITUTE(G323,CHAR(160)," ")))))&gt;0,LEFT(UPPER(TRIM(G323)),10)&lt;&gt;"UNRESOLVED",ISERROR(MATCH(UPPER(TRIM(CLEAN(SUBSTITUTE(G323,CHAR(160)," ")))),Start!$H$6:$H$22,0))),"","Date/transition basis missing; ")&amp;IF(AND(LEN(UPPER(TRIM(CLEAN(SUBSTITUTE(H323,CHAR(160)," ")))))&gt;0,LEFT(UPPER(TRIM(H323)),10)&lt;&gt;"UNRESOLVED",ISERROR(MATCH(UPPER(TRIM(CLEAN(SUBSTITUTE(H323,CHAR(160)," ")))),Start!$H$6:$H$22,0))),"","Method/evidence basis missing; ")&amp;IF(AND(LEN(UPPER(TRIM(CLEAN(SUBSTITUTE(I323,CHAR(160)," ")))))&gt;0,LEFT(UPPER(TRIM(I323)),10)&lt;&gt;"UNRESOLVED",ISERROR(MATCH(UPPER(TRIM(CLEAN(SUBSTITUTE(I323,CHAR(160)," ")))),Start!$H$6:$H$22,0))),"","Mapping or justified exclusion missing; ")&amp;IF(AND(LEN(UPPER(TRIM(CLEAN(SUBSTITUTE(J323,CHAR(160)," ")))))&gt;0,LEFT(UPPER(TRIM(J323)),10)&lt;&gt;"UNRESOLVED",ISERROR(MATCH(UPPER(TRIM(CLEAN(SUBSTITUTE(J323,CHAR(160)," ")))),Start!$H$6:$H$22,0))),"","Conclusion/evidence missing; ")&amp;IF(AND(LEN(UPPER(TRIM(CLEAN(SUBSTITUTE(K323,CHAR(160)," ")))))&gt;0,LEFT(UPPER(TRIM(K323)),10)&lt;&gt;"UNRESOLVED",ISERROR(MATCH(UPPER(TRIM(CLEAN(SUBSTITUTE(K323,CHAR(160)," ")))),Start!$H$6:$H$22,0))),"","Reviewer/date missing; ")&amp;"")),"Invalid status; use a listed value")</f>
        <v>Applicability unresolved; assign an owner and next action</v>
      </c>
    </row>
    <row r="324" ht="70" customHeight="1">
      <c r="A324" s="58" t="str">
        <v>DFS-500.8(b)</v>
      </c>
      <c r="B324" s="58" t="str">
        <v>DFS</v>
      </c>
      <c r="C324" s="61" t="str">
        <v>D01 | 500.8(b)</v>
      </c>
      <c r="D324" s="61"/>
      <c r="E324" s="61" t="str">
        <v>Unresolved</v>
      </c>
      <c r="F324" s="61"/>
      <c r="G324" s="61" t="str">
        <v>Verify entity exemption and operative version; Q08</v>
      </c>
      <c r="H324" s="61" t="inlineStr">
        <is>
          <t xml:space="preserve">Candidate duty; applicability unresolved. Obtain exact required method and evidence from the controlling text. Context and definition rows explain control requirements.</t>
        </is>
      </c>
      <c r="I324" s="61" t="str">
        <v>D04</v>
      </c>
      <c r="J324" s="61"/>
      <c r="K324" s="61"/>
      <c r="L324" s="61" t="str">
        <v>Confirm entity/system coverage, obtain the current controlling instrument and map every applicable part before conclusions.</v>
      </c>
      <c r="M324" s="63" t="str">
        <f>IF(OR(EXACT(E324,"Unresolved"),EXACT(E324,"Applicable"),EXACT(E324,"Excluded with basis"),EXACT(E324,"Context only")),IF(E324="Unresolved","Applicability unresolved; assign an owner and next action",IF(LEN(IF(AND(LEN(UPPER(TRIM(CLEAN(SUBSTITUTE(C324,CHAR(160)," ")))))&gt;0,LEFT(UPPER(TRIM(C324)),10)&lt;&gt;"UNRESOLVED",ISERROR(MATCH(UPPER(TRIM(CLEAN(SUBSTITUTE(C324,CHAR(160)," ")))),Start!$H$6:$H$22,0))),"","Exact clause/version missing; ")&amp;IF(AND(LEN(UPPER(TRIM(CLEAN(SUBSTITUTE(D324,CHAR(160)," ")))))&gt;0,LEFT(UPPER(TRIM(D324)),10)&lt;&gt;"UNRESOLVED",ISERROR(MATCH(UPPER(TRIM(CLEAN(SUBSTITUTE(D324,CHAR(160)," ")))),Start!$H$6:$H$22,0))),"","Entity/system/period missing; ")&amp;IF(AND(LEN(UPPER(TRIM(CLEAN(SUBSTITUTE(F324,CHAR(160)," ")))))&gt;0,LEFT(UPPER(TRIM(F324)),10)&lt;&gt;"UNRESOLVED",ISERROR(MATCH(UPPER(TRIM(CLEAN(SUBSTITUTE(F324,CHAR(160)," ")))),Start!$H$6:$H$22,0))),"","Decision evidence/basis missing; ")&amp;IF(AND(LEN(UPPER(TRIM(CLEAN(SUBSTITUTE(G324,CHAR(160)," ")))))&gt;0,LEFT(UPPER(TRIM(G324)),10)&lt;&gt;"UNRESOLVED",ISERROR(MATCH(UPPER(TRIM(CLEAN(SUBSTITUTE(G324,CHAR(160)," ")))),Start!$H$6:$H$22,0))),"","Date/transition basis missing; ")&amp;IF(AND(LEN(UPPER(TRIM(CLEAN(SUBSTITUTE(H324,CHAR(160)," ")))))&gt;0,LEFT(UPPER(TRIM(H324)),10)&lt;&gt;"UNRESOLVED",ISERROR(MATCH(UPPER(TRIM(CLEAN(SUBSTITUTE(H324,CHAR(160)," ")))),Start!$H$6:$H$22,0))),"","Method/evidence basis missing; ")&amp;IF(AND(LEN(UPPER(TRIM(CLEAN(SUBSTITUTE(I324,CHAR(160)," ")))))&gt;0,LEFT(UPPER(TRIM(I324)),10)&lt;&gt;"UNRESOLVED",ISERROR(MATCH(UPPER(TRIM(CLEAN(SUBSTITUTE(I324,CHAR(160)," ")))),Start!$H$6:$H$22,0))),"","Mapping or justified exclusion missing; ")&amp;IF(AND(LEN(UPPER(TRIM(CLEAN(SUBSTITUTE(J324,CHAR(160)," ")))))&gt;0,LEFT(UPPER(TRIM(J324)),10)&lt;&gt;"UNRESOLVED",ISERROR(MATCH(UPPER(TRIM(CLEAN(SUBSTITUTE(J324,CHAR(160)," ")))),Start!$H$6:$H$22,0))),"","Conclusion/evidence missing; ")&amp;IF(AND(LEN(UPPER(TRIM(CLEAN(SUBSTITUTE(K324,CHAR(160)," ")))))&gt;0,LEFT(UPPER(TRIM(K324)),10)&lt;&gt;"UNRESOLVED",ISERROR(MATCH(UPPER(TRIM(CLEAN(SUBSTITUTE(K324,CHAR(160)," ")))),Start!$H$6:$H$22,0))),"","Reviewer/date missing; ")&amp;"")=0,"Documentation recorded; review required",IF(AND(LEN(UPPER(TRIM(CLEAN(SUBSTITUTE(C324,CHAR(160)," ")))))&gt;0,LEFT(UPPER(TRIM(C324)),10)&lt;&gt;"UNRESOLVED",ISERROR(MATCH(UPPER(TRIM(CLEAN(SUBSTITUTE(C324,CHAR(160)," ")))),Start!$H$6:$H$22,0))),"","Exact clause/version missing; ")&amp;IF(AND(LEN(UPPER(TRIM(CLEAN(SUBSTITUTE(D324,CHAR(160)," ")))))&gt;0,LEFT(UPPER(TRIM(D324)),10)&lt;&gt;"UNRESOLVED",ISERROR(MATCH(UPPER(TRIM(CLEAN(SUBSTITUTE(D324,CHAR(160)," ")))),Start!$H$6:$H$22,0))),"","Entity/system/period missing; ")&amp;IF(AND(LEN(UPPER(TRIM(CLEAN(SUBSTITUTE(F324,CHAR(160)," ")))))&gt;0,LEFT(UPPER(TRIM(F324)),10)&lt;&gt;"UNRESOLVED",ISERROR(MATCH(UPPER(TRIM(CLEAN(SUBSTITUTE(F324,CHAR(160)," ")))),Start!$H$6:$H$22,0))),"","Decision evidence/basis missing; ")&amp;IF(AND(LEN(UPPER(TRIM(CLEAN(SUBSTITUTE(G324,CHAR(160)," ")))))&gt;0,LEFT(UPPER(TRIM(G324)),10)&lt;&gt;"UNRESOLVED",ISERROR(MATCH(UPPER(TRIM(CLEAN(SUBSTITUTE(G324,CHAR(160)," ")))),Start!$H$6:$H$22,0))),"","Date/transition basis missing; ")&amp;IF(AND(LEN(UPPER(TRIM(CLEAN(SUBSTITUTE(H324,CHAR(160)," ")))))&gt;0,LEFT(UPPER(TRIM(H324)),10)&lt;&gt;"UNRESOLVED",ISERROR(MATCH(UPPER(TRIM(CLEAN(SUBSTITUTE(H324,CHAR(160)," ")))),Start!$H$6:$H$22,0))),"","Method/evidence basis missing; ")&amp;IF(AND(LEN(UPPER(TRIM(CLEAN(SUBSTITUTE(I324,CHAR(160)," ")))))&gt;0,LEFT(UPPER(TRIM(I324)),10)&lt;&gt;"UNRESOLVED",ISERROR(MATCH(UPPER(TRIM(CLEAN(SUBSTITUTE(I324,CHAR(160)," ")))),Start!$H$6:$H$22,0))),"","Mapping or justified exclusion missing; ")&amp;IF(AND(LEN(UPPER(TRIM(CLEAN(SUBSTITUTE(J324,CHAR(160)," ")))))&gt;0,LEFT(UPPER(TRIM(J324)),10)&lt;&gt;"UNRESOLVED",ISERROR(MATCH(UPPER(TRIM(CLEAN(SUBSTITUTE(J324,CHAR(160)," ")))),Start!$H$6:$H$22,0))),"","Conclusion/evidence missing; ")&amp;IF(AND(LEN(UPPER(TRIM(CLEAN(SUBSTITUTE(K324,CHAR(160)," ")))))&gt;0,LEFT(UPPER(TRIM(K324)),10)&lt;&gt;"UNRESOLVED",ISERROR(MATCH(UPPER(TRIM(CLEAN(SUBSTITUTE(K324,CHAR(160)," ")))),Start!$H$6:$H$22,0))),"","Reviewer/date missing; ")&amp;"")),"Invalid status; use a listed value")</f>
        <v>Applicability unresolved; assign an owner and next action</v>
      </c>
    </row>
    <row r="325" ht="70" customHeight="1">
      <c r="A325" s="56" t="str">
        <v>DFS-500.9(a)</v>
      </c>
      <c r="B325" s="56" t="str">
        <v>DFS</v>
      </c>
      <c r="C325" s="61" t="str">
        <v>D01 | 500.9(a)</v>
      </c>
      <c r="D325" s="61"/>
      <c r="E325" s="61" t="str">
        <v>Unresolved</v>
      </c>
      <c r="F325" s="61"/>
      <c r="G325" s="61" t="str">
        <v>Verify entity exemption and operative version; Q08</v>
      </c>
      <c r="H325" s="61" t="inlineStr">
        <is>
          <t xml:space="preserve">Candidate duty; applicability unresolved. Obtain exact required method and evidence from the controlling text. Context and definition rows explain control requirements.</t>
        </is>
      </c>
      <c r="I325" s="61" t="str">
        <v>D03</v>
      </c>
      <c r="J325" s="61"/>
      <c r="K325" s="61"/>
      <c r="L325" s="61" t="str">
        <v>Confirm entity/system coverage, obtain the current controlling instrument and map every applicable part before conclusions.</v>
      </c>
      <c r="M325" s="63" t="str">
        <f>IF(OR(EXACT(E325,"Unresolved"),EXACT(E325,"Applicable"),EXACT(E325,"Excluded with basis"),EXACT(E325,"Context only")),IF(E325="Unresolved","Applicability unresolved; assign an owner and next action",IF(LEN(IF(AND(LEN(UPPER(TRIM(CLEAN(SUBSTITUTE(C325,CHAR(160)," ")))))&gt;0,LEFT(UPPER(TRIM(C325)),10)&lt;&gt;"UNRESOLVED",ISERROR(MATCH(UPPER(TRIM(CLEAN(SUBSTITUTE(C325,CHAR(160)," ")))),Start!$H$6:$H$22,0))),"","Exact clause/version missing; ")&amp;IF(AND(LEN(UPPER(TRIM(CLEAN(SUBSTITUTE(D325,CHAR(160)," ")))))&gt;0,LEFT(UPPER(TRIM(D325)),10)&lt;&gt;"UNRESOLVED",ISERROR(MATCH(UPPER(TRIM(CLEAN(SUBSTITUTE(D325,CHAR(160)," ")))),Start!$H$6:$H$22,0))),"","Entity/system/period missing; ")&amp;IF(AND(LEN(UPPER(TRIM(CLEAN(SUBSTITUTE(F325,CHAR(160)," ")))))&gt;0,LEFT(UPPER(TRIM(F325)),10)&lt;&gt;"UNRESOLVED",ISERROR(MATCH(UPPER(TRIM(CLEAN(SUBSTITUTE(F325,CHAR(160)," ")))),Start!$H$6:$H$22,0))),"","Decision evidence/basis missing; ")&amp;IF(AND(LEN(UPPER(TRIM(CLEAN(SUBSTITUTE(G325,CHAR(160)," ")))))&gt;0,LEFT(UPPER(TRIM(G325)),10)&lt;&gt;"UNRESOLVED",ISERROR(MATCH(UPPER(TRIM(CLEAN(SUBSTITUTE(G325,CHAR(160)," ")))),Start!$H$6:$H$22,0))),"","Date/transition basis missing; ")&amp;IF(AND(LEN(UPPER(TRIM(CLEAN(SUBSTITUTE(H325,CHAR(160)," ")))))&gt;0,LEFT(UPPER(TRIM(H325)),10)&lt;&gt;"UNRESOLVED",ISERROR(MATCH(UPPER(TRIM(CLEAN(SUBSTITUTE(H325,CHAR(160)," ")))),Start!$H$6:$H$22,0))),"","Method/evidence basis missing; ")&amp;IF(AND(LEN(UPPER(TRIM(CLEAN(SUBSTITUTE(I325,CHAR(160)," ")))))&gt;0,LEFT(UPPER(TRIM(I325)),10)&lt;&gt;"UNRESOLVED",ISERROR(MATCH(UPPER(TRIM(CLEAN(SUBSTITUTE(I325,CHAR(160)," ")))),Start!$H$6:$H$22,0))),"","Mapping or justified exclusion missing; ")&amp;IF(AND(LEN(UPPER(TRIM(CLEAN(SUBSTITUTE(J325,CHAR(160)," ")))))&gt;0,LEFT(UPPER(TRIM(J325)),10)&lt;&gt;"UNRESOLVED",ISERROR(MATCH(UPPER(TRIM(CLEAN(SUBSTITUTE(J325,CHAR(160)," ")))),Start!$H$6:$H$22,0))),"","Conclusion/evidence missing; ")&amp;IF(AND(LEN(UPPER(TRIM(CLEAN(SUBSTITUTE(K325,CHAR(160)," ")))))&gt;0,LEFT(UPPER(TRIM(K325)),10)&lt;&gt;"UNRESOLVED",ISERROR(MATCH(UPPER(TRIM(CLEAN(SUBSTITUTE(K325,CHAR(160)," ")))),Start!$H$6:$H$22,0))),"","Reviewer/date missing; ")&amp;"")=0,"Documentation recorded; review required",IF(AND(LEN(UPPER(TRIM(CLEAN(SUBSTITUTE(C325,CHAR(160)," ")))))&gt;0,LEFT(UPPER(TRIM(C325)),10)&lt;&gt;"UNRESOLVED",ISERROR(MATCH(UPPER(TRIM(CLEAN(SUBSTITUTE(C325,CHAR(160)," ")))),Start!$H$6:$H$22,0))),"","Exact clause/version missing; ")&amp;IF(AND(LEN(UPPER(TRIM(CLEAN(SUBSTITUTE(D325,CHAR(160)," ")))))&gt;0,LEFT(UPPER(TRIM(D325)),10)&lt;&gt;"UNRESOLVED",ISERROR(MATCH(UPPER(TRIM(CLEAN(SUBSTITUTE(D325,CHAR(160)," ")))),Start!$H$6:$H$22,0))),"","Entity/system/period missing; ")&amp;IF(AND(LEN(UPPER(TRIM(CLEAN(SUBSTITUTE(F325,CHAR(160)," ")))))&gt;0,LEFT(UPPER(TRIM(F325)),10)&lt;&gt;"UNRESOLVED",ISERROR(MATCH(UPPER(TRIM(CLEAN(SUBSTITUTE(F325,CHAR(160)," ")))),Start!$H$6:$H$22,0))),"","Decision evidence/basis missing; ")&amp;IF(AND(LEN(UPPER(TRIM(CLEAN(SUBSTITUTE(G325,CHAR(160)," ")))))&gt;0,LEFT(UPPER(TRIM(G325)),10)&lt;&gt;"UNRESOLVED",ISERROR(MATCH(UPPER(TRIM(CLEAN(SUBSTITUTE(G325,CHAR(160)," ")))),Start!$H$6:$H$22,0))),"","Date/transition basis missing; ")&amp;IF(AND(LEN(UPPER(TRIM(CLEAN(SUBSTITUTE(H325,CHAR(160)," ")))))&gt;0,LEFT(UPPER(TRIM(H325)),10)&lt;&gt;"UNRESOLVED",ISERROR(MATCH(UPPER(TRIM(CLEAN(SUBSTITUTE(H325,CHAR(160)," ")))),Start!$H$6:$H$22,0))),"","Method/evidence basis missing; ")&amp;IF(AND(LEN(UPPER(TRIM(CLEAN(SUBSTITUTE(I325,CHAR(160)," ")))))&gt;0,LEFT(UPPER(TRIM(I325)),10)&lt;&gt;"UNRESOLVED",ISERROR(MATCH(UPPER(TRIM(CLEAN(SUBSTITUTE(I325,CHAR(160)," ")))),Start!$H$6:$H$22,0))),"","Mapping or justified exclusion missing; ")&amp;IF(AND(LEN(UPPER(TRIM(CLEAN(SUBSTITUTE(J325,CHAR(160)," ")))))&gt;0,LEFT(UPPER(TRIM(J325)),10)&lt;&gt;"UNRESOLVED",ISERROR(MATCH(UPPER(TRIM(CLEAN(SUBSTITUTE(J325,CHAR(160)," ")))),Start!$H$6:$H$22,0))),"","Conclusion/evidence missing; ")&amp;IF(AND(LEN(UPPER(TRIM(CLEAN(SUBSTITUTE(K325,CHAR(160)," ")))))&gt;0,LEFT(UPPER(TRIM(K325)),10)&lt;&gt;"UNRESOLVED",ISERROR(MATCH(UPPER(TRIM(CLEAN(SUBSTITUTE(K325,CHAR(160)," ")))),Start!$H$6:$H$22,0))),"","Reviewer/date missing; ")&amp;"")),"Invalid status; use a listed value")</f>
        <v>Applicability unresolved; assign an owner and next action</v>
      </c>
    </row>
    <row r="326" ht="70" customHeight="1">
      <c r="A326" s="58" t="str">
        <v>DFS-500.9(b)</v>
      </c>
      <c r="B326" s="58" t="str">
        <v>DFS</v>
      </c>
      <c r="C326" s="61" t="str">
        <v>D01 | 500.9(b)</v>
      </c>
      <c r="D326" s="61"/>
      <c r="E326" s="61" t="str">
        <v>Unresolved</v>
      </c>
      <c r="F326" s="61"/>
      <c r="G326" s="61" t="str">
        <v>Verify entity exemption and operative version; Q08</v>
      </c>
      <c r="H326" s="61" t="inlineStr">
        <is>
          <t xml:space="preserve">Candidate duty; applicability unresolved. Obtain exact required method and evidence from the controlling text. Context and definition rows explain control requirements.</t>
        </is>
      </c>
      <c r="I326" s="61" t="str">
        <v>D03</v>
      </c>
      <c r="J326" s="61"/>
      <c r="K326" s="61"/>
      <c r="L326" s="61" t="str">
        <v>Confirm entity/system coverage, obtain the current controlling instrument and map every applicable part before conclusions.</v>
      </c>
      <c r="M326" s="63" t="str">
        <f>IF(OR(EXACT(E326,"Unresolved"),EXACT(E326,"Applicable"),EXACT(E326,"Excluded with basis"),EXACT(E326,"Context only")),IF(E326="Unresolved","Applicability unresolved; assign an owner and next action",IF(LEN(IF(AND(LEN(UPPER(TRIM(CLEAN(SUBSTITUTE(C326,CHAR(160)," ")))))&gt;0,LEFT(UPPER(TRIM(C326)),10)&lt;&gt;"UNRESOLVED",ISERROR(MATCH(UPPER(TRIM(CLEAN(SUBSTITUTE(C326,CHAR(160)," ")))),Start!$H$6:$H$22,0))),"","Exact clause/version missing; ")&amp;IF(AND(LEN(UPPER(TRIM(CLEAN(SUBSTITUTE(D326,CHAR(160)," ")))))&gt;0,LEFT(UPPER(TRIM(D326)),10)&lt;&gt;"UNRESOLVED",ISERROR(MATCH(UPPER(TRIM(CLEAN(SUBSTITUTE(D326,CHAR(160)," ")))),Start!$H$6:$H$22,0))),"","Entity/system/period missing; ")&amp;IF(AND(LEN(UPPER(TRIM(CLEAN(SUBSTITUTE(F326,CHAR(160)," ")))))&gt;0,LEFT(UPPER(TRIM(F326)),10)&lt;&gt;"UNRESOLVED",ISERROR(MATCH(UPPER(TRIM(CLEAN(SUBSTITUTE(F326,CHAR(160)," ")))),Start!$H$6:$H$22,0))),"","Decision evidence/basis missing; ")&amp;IF(AND(LEN(UPPER(TRIM(CLEAN(SUBSTITUTE(G326,CHAR(160)," ")))))&gt;0,LEFT(UPPER(TRIM(G326)),10)&lt;&gt;"UNRESOLVED",ISERROR(MATCH(UPPER(TRIM(CLEAN(SUBSTITUTE(G326,CHAR(160)," ")))),Start!$H$6:$H$22,0))),"","Date/transition basis missing; ")&amp;IF(AND(LEN(UPPER(TRIM(CLEAN(SUBSTITUTE(H326,CHAR(160)," ")))))&gt;0,LEFT(UPPER(TRIM(H326)),10)&lt;&gt;"UNRESOLVED",ISERROR(MATCH(UPPER(TRIM(CLEAN(SUBSTITUTE(H326,CHAR(160)," ")))),Start!$H$6:$H$22,0))),"","Method/evidence basis missing; ")&amp;IF(AND(LEN(UPPER(TRIM(CLEAN(SUBSTITUTE(I326,CHAR(160)," ")))))&gt;0,LEFT(UPPER(TRIM(I326)),10)&lt;&gt;"UNRESOLVED",ISERROR(MATCH(UPPER(TRIM(CLEAN(SUBSTITUTE(I326,CHAR(160)," ")))),Start!$H$6:$H$22,0))),"","Mapping or justified exclusion missing; ")&amp;IF(AND(LEN(UPPER(TRIM(CLEAN(SUBSTITUTE(J326,CHAR(160)," ")))))&gt;0,LEFT(UPPER(TRIM(J326)),10)&lt;&gt;"UNRESOLVED",ISERROR(MATCH(UPPER(TRIM(CLEAN(SUBSTITUTE(J326,CHAR(160)," ")))),Start!$H$6:$H$22,0))),"","Conclusion/evidence missing; ")&amp;IF(AND(LEN(UPPER(TRIM(CLEAN(SUBSTITUTE(K326,CHAR(160)," ")))))&gt;0,LEFT(UPPER(TRIM(K326)),10)&lt;&gt;"UNRESOLVED",ISERROR(MATCH(UPPER(TRIM(CLEAN(SUBSTITUTE(K326,CHAR(160)," ")))),Start!$H$6:$H$22,0))),"","Reviewer/date missing; ")&amp;"")=0,"Documentation recorded; review required",IF(AND(LEN(UPPER(TRIM(CLEAN(SUBSTITUTE(C326,CHAR(160)," ")))))&gt;0,LEFT(UPPER(TRIM(C326)),10)&lt;&gt;"UNRESOLVED",ISERROR(MATCH(UPPER(TRIM(CLEAN(SUBSTITUTE(C326,CHAR(160)," ")))),Start!$H$6:$H$22,0))),"","Exact clause/version missing; ")&amp;IF(AND(LEN(UPPER(TRIM(CLEAN(SUBSTITUTE(D326,CHAR(160)," ")))))&gt;0,LEFT(UPPER(TRIM(D326)),10)&lt;&gt;"UNRESOLVED",ISERROR(MATCH(UPPER(TRIM(CLEAN(SUBSTITUTE(D326,CHAR(160)," ")))),Start!$H$6:$H$22,0))),"","Entity/system/period missing; ")&amp;IF(AND(LEN(UPPER(TRIM(CLEAN(SUBSTITUTE(F326,CHAR(160)," ")))))&gt;0,LEFT(UPPER(TRIM(F326)),10)&lt;&gt;"UNRESOLVED",ISERROR(MATCH(UPPER(TRIM(CLEAN(SUBSTITUTE(F326,CHAR(160)," ")))),Start!$H$6:$H$22,0))),"","Decision evidence/basis missing; ")&amp;IF(AND(LEN(UPPER(TRIM(CLEAN(SUBSTITUTE(G326,CHAR(160)," ")))))&gt;0,LEFT(UPPER(TRIM(G326)),10)&lt;&gt;"UNRESOLVED",ISERROR(MATCH(UPPER(TRIM(CLEAN(SUBSTITUTE(G326,CHAR(160)," ")))),Start!$H$6:$H$22,0))),"","Date/transition basis missing; ")&amp;IF(AND(LEN(UPPER(TRIM(CLEAN(SUBSTITUTE(H326,CHAR(160)," ")))))&gt;0,LEFT(UPPER(TRIM(H326)),10)&lt;&gt;"UNRESOLVED",ISERROR(MATCH(UPPER(TRIM(CLEAN(SUBSTITUTE(H326,CHAR(160)," ")))),Start!$H$6:$H$22,0))),"","Method/evidence basis missing; ")&amp;IF(AND(LEN(UPPER(TRIM(CLEAN(SUBSTITUTE(I326,CHAR(160)," ")))))&gt;0,LEFT(UPPER(TRIM(I326)),10)&lt;&gt;"UNRESOLVED",ISERROR(MATCH(UPPER(TRIM(CLEAN(SUBSTITUTE(I326,CHAR(160)," ")))),Start!$H$6:$H$22,0))),"","Mapping or justified exclusion missing; ")&amp;IF(AND(LEN(UPPER(TRIM(CLEAN(SUBSTITUTE(J326,CHAR(160)," ")))))&gt;0,LEFT(UPPER(TRIM(J326)),10)&lt;&gt;"UNRESOLVED",ISERROR(MATCH(UPPER(TRIM(CLEAN(SUBSTITUTE(J326,CHAR(160)," ")))),Start!$H$6:$H$22,0))),"","Conclusion/evidence missing; ")&amp;IF(AND(LEN(UPPER(TRIM(CLEAN(SUBSTITUTE(K326,CHAR(160)," ")))))&gt;0,LEFT(UPPER(TRIM(K326)),10)&lt;&gt;"UNRESOLVED",ISERROR(MATCH(UPPER(TRIM(CLEAN(SUBSTITUTE(K326,CHAR(160)," ")))),Start!$H$6:$H$22,0))),"","Reviewer/date missing; ")&amp;"")),"Invalid status; use a listed value")</f>
        <v>Applicability unresolved; assign an owner and next action</v>
      </c>
    </row>
    <row r="327" ht="70" customHeight="1">
      <c r="A327" s="56" t="str">
        <v>DFS-500.9(b)(1)</v>
      </c>
      <c r="B327" s="56" t="str">
        <v>DFS</v>
      </c>
      <c r="C327" s="61" t="str">
        <v>D01 | 500.9(b)(1)</v>
      </c>
      <c r="D327" s="61"/>
      <c r="E327" s="61" t="str">
        <v>Unresolved</v>
      </c>
      <c r="F327" s="61"/>
      <c r="G327" s="61" t="str">
        <v>Verify entity exemption and operative version; Q08</v>
      </c>
      <c r="H327" s="61" t="inlineStr">
        <is>
          <t xml:space="preserve">Candidate duty; applicability unresolved. Obtain exact required method and evidence from the controlling text. Context and definition rows explain control requirements.</t>
        </is>
      </c>
      <c r="I327" s="61" t="str">
        <v>D03</v>
      </c>
      <c r="J327" s="61"/>
      <c r="K327" s="61"/>
      <c r="L327" s="61" t="str">
        <v>Confirm entity/system coverage, obtain the current controlling instrument and map every applicable part before conclusions.</v>
      </c>
      <c r="M327" s="63" t="str">
        <f>IF(OR(EXACT(E327,"Unresolved"),EXACT(E327,"Applicable"),EXACT(E327,"Excluded with basis"),EXACT(E327,"Context only")),IF(E327="Unresolved","Applicability unresolved; assign an owner and next action",IF(LEN(IF(AND(LEN(UPPER(TRIM(CLEAN(SUBSTITUTE(C327,CHAR(160)," ")))))&gt;0,LEFT(UPPER(TRIM(C327)),10)&lt;&gt;"UNRESOLVED",ISERROR(MATCH(UPPER(TRIM(CLEAN(SUBSTITUTE(C327,CHAR(160)," ")))),Start!$H$6:$H$22,0))),"","Exact clause/version missing; ")&amp;IF(AND(LEN(UPPER(TRIM(CLEAN(SUBSTITUTE(D327,CHAR(160)," ")))))&gt;0,LEFT(UPPER(TRIM(D327)),10)&lt;&gt;"UNRESOLVED",ISERROR(MATCH(UPPER(TRIM(CLEAN(SUBSTITUTE(D327,CHAR(160)," ")))),Start!$H$6:$H$22,0))),"","Entity/system/period missing; ")&amp;IF(AND(LEN(UPPER(TRIM(CLEAN(SUBSTITUTE(F327,CHAR(160)," ")))))&gt;0,LEFT(UPPER(TRIM(F327)),10)&lt;&gt;"UNRESOLVED",ISERROR(MATCH(UPPER(TRIM(CLEAN(SUBSTITUTE(F327,CHAR(160)," ")))),Start!$H$6:$H$22,0))),"","Decision evidence/basis missing; ")&amp;IF(AND(LEN(UPPER(TRIM(CLEAN(SUBSTITUTE(G327,CHAR(160)," ")))))&gt;0,LEFT(UPPER(TRIM(G327)),10)&lt;&gt;"UNRESOLVED",ISERROR(MATCH(UPPER(TRIM(CLEAN(SUBSTITUTE(G327,CHAR(160)," ")))),Start!$H$6:$H$22,0))),"","Date/transition basis missing; ")&amp;IF(AND(LEN(UPPER(TRIM(CLEAN(SUBSTITUTE(H327,CHAR(160)," ")))))&gt;0,LEFT(UPPER(TRIM(H327)),10)&lt;&gt;"UNRESOLVED",ISERROR(MATCH(UPPER(TRIM(CLEAN(SUBSTITUTE(H327,CHAR(160)," ")))),Start!$H$6:$H$22,0))),"","Method/evidence basis missing; ")&amp;IF(AND(LEN(UPPER(TRIM(CLEAN(SUBSTITUTE(I327,CHAR(160)," ")))))&gt;0,LEFT(UPPER(TRIM(I327)),10)&lt;&gt;"UNRESOLVED",ISERROR(MATCH(UPPER(TRIM(CLEAN(SUBSTITUTE(I327,CHAR(160)," ")))),Start!$H$6:$H$22,0))),"","Mapping or justified exclusion missing; ")&amp;IF(AND(LEN(UPPER(TRIM(CLEAN(SUBSTITUTE(J327,CHAR(160)," ")))))&gt;0,LEFT(UPPER(TRIM(J327)),10)&lt;&gt;"UNRESOLVED",ISERROR(MATCH(UPPER(TRIM(CLEAN(SUBSTITUTE(J327,CHAR(160)," ")))),Start!$H$6:$H$22,0))),"","Conclusion/evidence missing; ")&amp;IF(AND(LEN(UPPER(TRIM(CLEAN(SUBSTITUTE(K327,CHAR(160)," ")))))&gt;0,LEFT(UPPER(TRIM(K327)),10)&lt;&gt;"UNRESOLVED",ISERROR(MATCH(UPPER(TRIM(CLEAN(SUBSTITUTE(K327,CHAR(160)," ")))),Start!$H$6:$H$22,0))),"","Reviewer/date missing; ")&amp;"")=0,"Documentation recorded; review required",IF(AND(LEN(UPPER(TRIM(CLEAN(SUBSTITUTE(C327,CHAR(160)," ")))))&gt;0,LEFT(UPPER(TRIM(C327)),10)&lt;&gt;"UNRESOLVED",ISERROR(MATCH(UPPER(TRIM(CLEAN(SUBSTITUTE(C327,CHAR(160)," ")))),Start!$H$6:$H$22,0))),"","Exact clause/version missing; ")&amp;IF(AND(LEN(UPPER(TRIM(CLEAN(SUBSTITUTE(D327,CHAR(160)," ")))))&gt;0,LEFT(UPPER(TRIM(D327)),10)&lt;&gt;"UNRESOLVED",ISERROR(MATCH(UPPER(TRIM(CLEAN(SUBSTITUTE(D327,CHAR(160)," ")))),Start!$H$6:$H$22,0))),"","Entity/system/period missing; ")&amp;IF(AND(LEN(UPPER(TRIM(CLEAN(SUBSTITUTE(F327,CHAR(160)," ")))))&gt;0,LEFT(UPPER(TRIM(F327)),10)&lt;&gt;"UNRESOLVED",ISERROR(MATCH(UPPER(TRIM(CLEAN(SUBSTITUTE(F327,CHAR(160)," ")))),Start!$H$6:$H$22,0))),"","Decision evidence/basis missing; ")&amp;IF(AND(LEN(UPPER(TRIM(CLEAN(SUBSTITUTE(G327,CHAR(160)," ")))))&gt;0,LEFT(UPPER(TRIM(G327)),10)&lt;&gt;"UNRESOLVED",ISERROR(MATCH(UPPER(TRIM(CLEAN(SUBSTITUTE(G327,CHAR(160)," ")))),Start!$H$6:$H$22,0))),"","Date/transition basis missing; ")&amp;IF(AND(LEN(UPPER(TRIM(CLEAN(SUBSTITUTE(H327,CHAR(160)," ")))))&gt;0,LEFT(UPPER(TRIM(H327)),10)&lt;&gt;"UNRESOLVED",ISERROR(MATCH(UPPER(TRIM(CLEAN(SUBSTITUTE(H327,CHAR(160)," ")))),Start!$H$6:$H$22,0))),"","Method/evidence basis missing; ")&amp;IF(AND(LEN(UPPER(TRIM(CLEAN(SUBSTITUTE(I327,CHAR(160)," ")))))&gt;0,LEFT(UPPER(TRIM(I327)),10)&lt;&gt;"UNRESOLVED",ISERROR(MATCH(UPPER(TRIM(CLEAN(SUBSTITUTE(I327,CHAR(160)," ")))),Start!$H$6:$H$22,0))),"","Mapping or justified exclusion missing; ")&amp;IF(AND(LEN(UPPER(TRIM(CLEAN(SUBSTITUTE(J327,CHAR(160)," ")))))&gt;0,LEFT(UPPER(TRIM(J327)),10)&lt;&gt;"UNRESOLVED",ISERROR(MATCH(UPPER(TRIM(CLEAN(SUBSTITUTE(J327,CHAR(160)," ")))),Start!$H$6:$H$22,0))),"","Conclusion/evidence missing; ")&amp;IF(AND(LEN(UPPER(TRIM(CLEAN(SUBSTITUTE(K327,CHAR(160)," ")))))&gt;0,LEFT(UPPER(TRIM(K327)),10)&lt;&gt;"UNRESOLVED",ISERROR(MATCH(UPPER(TRIM(CLEAN(SUBSTITUTE(K327,CHAR(160)," ")))),Start!$H$6:$H$22,0))),"","Reviewer/date missing; ")&amp;"")),"Invalid status; use a listed value")</f>
        <v>Applicability unresolved; assign an owner and next action</v>
      </c>
    </row>
    <row r="328" ht="70" customHeight="1">
      <c r="A328" s="58" t="str">
        <v>DFS-500.9(b)(2)</v>
      </c>
      <c r="B328" s="58" t="str">
        <v>DFS</v>
      </c>
      <c r="C328" s="61" t="str">
        <v>D01 | 500.9(b)(2)</v>
      </c>
      <c r="D328" s="61"/>
      <c r="E328" s="61" t="str">
        <v>Unresolved</v>
      </c>
      <c r="F328" s="61"/>
      <c r="G328" s="61" t="str">
        <v>Verify entity exemption and operative version; Q08</v>
      </c>
      <c r="H328" s="61" t="inlineStr">
        <is>
          <t xml:space="preserve">Candidate duty; applicability unresolved. Obtain exact required method and evidence from the controlling text. Context and definition rows explain control requirements.</t>
        </is>
      </c>
      <c r="I328" s="61" t="str">
        <v>D03</v>
      </c>
      <c r="J328" s="61"/>
      <c r="K328" s="61"/>
      <c r="L328" s="61" t="str">
        <v>Confirm entity/system coverage, obtain the current controlling instrument and map every applicable part before conclusions.</v>
      </c>
      <c r="M328" s="63" t="str">
        <f>IF(OR(EXACT(E328,"Unresolved"),EXACT(E328,"Applicable"),EXACT(E328,"Excluded with basis"),EXACT(E328,"Context only")),IF(E328="Unresolved","Applicability unresolved; assign an owner and next action",IF(LEN(IF(AND(LEN(UPPER(TRIM(CLEAN(SUBSTITUTE(C328,CHAR(160)," ")))))&gt;0,LEFT(UPPER(TRIM(C328)),10)&lt;&gt;"UNRESOLVED",ISERROR(MATCH(UPPER(TRIM(CLEAN(SUBSTITUTE(C328,CHAR(160)," ")))),Start!$H$6:$H$22,0))),"","Exact clause/version missing; ")&amp;IF(AND(LEN(UPPER(TRIM(CLEAN(SUBSTITUTE(D328,CHAR(160)," ")))))&gt;0,LEFT(UPPER(TRIM(D328)),10)&lt;&gt;"UNRESOLVED",ISERROR(MATCH(UPPER(TRIM(CLEAN(SUBSTITUTE(D328,CHAR(160)," ")))),Start!$H$6:$H$22,0))),"","Entity/system/period missing; ")&amp;IF(AND(LEN(UPPER(TRIM(CLEAN(SUBSTITUTE(F328,CHAR(160)," ")))))&gt;0,LEFT(UPPER(TRIM(F328)),10)&lt;&gt;"UNRESOLVED",ISERROR(MATCH(UPPER(TRIM(CLEAN(SUBSTITUTE(F328,CHAR(160)," ")))),Start!$H$6:$H$22,0))),"","Decision evidence/basis missing; ")&amp;IF(AND(LEN(UPPER(TRIM(CLEAN(SUBSTITUTE(G328,CHAR(160)," ")))))&gt;0,LEFT(UPPER(TRIM(G328)),10)&lt;&gt;"UNRESOLVED",ISERROR(MATCH(UPPER(TRIM(CLEAN(SUBSTITUTE(G328,CHAR(160)," ")))),Start!$H$6:$H$22,0))),"","Date/transition basis missing; ")&amp;IF(AND(LEN(UPPER(TRIM(CLEAN(SUBSTITUTE(H328,CHAR(160)," ")))))&gt;0,LEFT(UPPER(TRIM(H328)),10)&lt;&gt;"UNRESOLVED",ISERROR(MATCH(UPPER(TRIM(CLEAN(SUBSTITUTE(H328,CHAR(160)," ")))),Start!$H$6:$H$22,0))),"","Method/evidence basis missing; ")&amp;IF(AND(LEN(UPPER(TRIM(CLEAN(SUBSTITUTE(I328,CHAR(160)," ")))))&gt;0,LEFT(UPPER(TRIM(I328)),10)&lt;&gt;"UNRESOLVED",ISERROR(MATCH(UPPER(TRIM(CLEAN(SUBSTITUTE(I328,CHAR(160)," ")))),Start!$H$6:$H$22,0))),"","Mapping or justified exclusion missing; ")&amp;IF(AND(LEN(UPPER(TRIM(CLEAN(SUBSTITUTE(J328,CHAR(160)," ")))))&gt;0,LEFT(UPPER(TRIM(J328)),10)&lt;&gt;"UNRESOLVED",ISERROR(MATCH(UPPER(TRIM(CLEAN(SUBSTITUTE(J328,CHAR(160)," ")))),Start!$H$6:$H$22,0))),"","Conclusion/evidence missing; ")&amp;IF(AND(LEN(UPPER(TRIM(CLEAN(SUBSTITUTE(K328,CHAR(160)," ")))))&gt;0,LEFT(UPPER(TRIM(K328)),10)&lt;&gt;"UNRESOLVED",ISERROR(MATCH(UPPER(TRIM(CLEAN(SUBSTITUTE(K328,CHAR(160)," ")))),Start!$H$6:$H$22,0))),"","Reviewer/date missing; ")&amp;"")=0,"Documentation recorded; review required",IF(AND(LEN(UPPER(TRIM(CLEAN(SUBSTITUTE(C328,CHAR(160)," ")))))&gt;0,LEFT(UPPER(TRIM(C328)),10)&lt;&gt;"UNRESOLVED",ISERROR(MATCH(UPPER(TRIM(CLEAN(SUBSTITUTE(C328,CHAR(160)," ")))),Start!$H$6:$H$22,0))),"","Exact clause/version missing; ")&amp;IF(AND(LEN(UPPER(TRIM(CLEAN(SUBSTITUTE(D328,CHAR(160)," ")))))&gt;0,LEFT(UPPER(TRIM(D328)),10)&lt;&gt;"UNRESOLVED",ISERROR(MATCH(UPPER(TRIM(CLEAN(SUBSTITUTE(D328,CHAR(160)," ")))),Start!$H$6:$H$22,0))),"","Entity/system/period missing; ")&amp;IF(AND(LEN(UPPER(TRIM(CLEAN(SUBSTITUTE(F328,CHAR(160)," ")))))&gt;0,LEFT(UPPER(TRIM(F328)),10)&lt;&gt;"UNRESOLVED",ISERROR(MATCH(UPPER(TRIM(CLEAN(SUBSTITUTE(F328,CHAR(160)," ")))),Start!$H$6:$H$22,0))),"","Decision evidence/basis missing; ")&amp;IF(AND(LEN(UPPER(TRIM(CLEAN(SUBSTITUTE(G328,CHAR(160)," ")))))&gt;0,LEFT(UPPER(TRIM(G328)),10)&lt;&gt;"UNRESOLVED",ISERROR(MATCH(UPPER(TRIM(CLEAN(SUBSTITUTE(G328,CHAR(160)," ")))),Start!$H$6:$H$22,0))),"","Date/transition basis missing; ")&amp;IF(AND(LEN(UPPER(TRIM(CLEAN(SUBSTITUTE(H328,CHAR(160)," ")))))&gt;0,LEFT(UPPER(TRIM(H328)),10)&lt;&gt;"UNRESOLVED",ISERROR(MATCH(UPPER(TRIM(CLEAN(SUBSTITUTE(H328,CHAR(160)," ")))),Start!$H$6:$H$22,0))),"","Method/evidence basis missing; ")&amp;IF(AND(LEN(UPPER(TRIM(CLEAN(SUBSTITUTE(I328,CHAR(160)," ")))))&gt;0,LEFT(UPPER(TRIM(I328)),10)&lt;&gt;"UNRESOLVED",ISERROR(MATCH(UPPER(TRIM(CLEAN(SUBSTITUTE(I328,CHAR(160)," ")))),Start!$H$6:$H$22,0))),"","Mapping or justified exclusion missing; ")&amp;IF(AND(LEN(UPPER(TRIM(CLEAN(SUBSTITUTE(J328,CHAR(160)," ")))))&gt;0,LEFT(UPPER(TRIM(J328)),10)&lt;&gt;"UNRESOLVED",ISERROR(MATCH(UPPER(TRIM(CLEAN(SUBSTITUTE(J328,CHAR(160)," ")))),Start!$H$6:$H$22,0))),"","Conclusion/evidence missing; ")&amp;IF(AND(LEN(UPPER(TRIM(CLEAN(SUBSTITUTE(K328,CHAR(160)," ")))))&gt;0,LEFT(UPPER(TRIM(K328)),10)&lt;&gt;"UNRESOLVED",ISERROR(MATCH(UPPER(TRIM(CLEAN(SUBSTITUTE(K328,CHAR(160)," ")))),Start!$H$6:$H$22,0))),"","Reviewer/date missing; ")&amp;"")),"Invalid status; use a listed value")</f>
        <v>Applicability unresolved; assign an owner and next action</v>
      </c>
    </row>
    <row r="329" ht="70" customHeight="1">
      <c r="A329" s="56" t="str">
        <v>DFS-500.9(b)(3)</v>
      </c>
      <c r="B329" s="56" t="str">
        <v>DFS</v>
      </c>
      <c r="C329" s="61" t="str">
        <v>D01 | 500.9(b)(3)</v>
      </c>
      <c r="D329" s="61"/>
      <c r="E329" s="61" t="str">
        <v>Unresolved</v>
      </c>
      <c r="F329" s="61"/>
      <c r="G329" s="61" t="str">
        <v>Verify entity exemption and operative version; Q08</v>
      </c>
      <c r="H329" s="61" t="inlineStr">
        <is>
          <t xml:space="preserve">Candidate duty; applicability unresolved. Obtain exact required method and evidence from the controlling text. Context and definition rows explain control requirements.</t>
        </is>
      </c>
      <c r="I329" s="61" t="str">
        <v>D03</v>
      </c>
      <c r="J329" s="61"/>
      <c r="K329" s="61"/>
      <c r="L329" s="61" t="str">
        <v>Confirm entity/system coverage, obtain the current controlling instrument and map every applicable part before conclusions.</v>
      </c>
      <c r="M329" s="63" t="str">
        <f>IF(OR(EXACT(E329,"Unresolved"),EXACT(E329,"Applicable"),EXACT(E329,"Excluded with basis"),EXACT(E329,"Context only")),IF(E329="Unresolved","Applicability unresolved; assign an owner and next action",IF(LEN(IF(AND(LEN(UPPER(TRIM(CLEAN(SUBSTITUTE(C329,CHAR(160)," ")))))&gt;0,LEFT(UPPER(TRIM(C329)),10)&lt;&gt;"UNRESOLVED",ISERROR(MATCH(UPPER(TRIM(CLEAN(SUBSTITUTE(C329,CHAR(160)," ")))),Start!$H$6:$H$22,0))),"","Exact clause/version missing; ")&amp;IF(AND(LEN(UPPER(TRIM(CLEAN(SUBSTITUTE(D329,CHAR(160)," ")))))&gt;0,LEFT(UPPER(TRIM(D329)),10)&lt;&gt;"UNRESOLVED",ISERROR(MATCH(UPPER(TRIM(CLEAN(SUBSTITUTE(D329,CHAR(160)," ")))),Start!$H$6:$H$22,0))),"","Entity/system/period missing; ")&amp;IF(AND(LEN(UPPER(TRIM(CLEAN(SUBSTITUTE(F329,CHAR(160)," ")))))&gt;0,LEFT(UPPER(TRIM(F329)),10)&lt;&gt;"UNRESOLVED",ISERROR(MATCH(UPPER(TRIM(CLEAN(SUBSTITUTE(F329,CHAR(160)," ")))),Start!$H$6:$H$22,0))),"","Decision evidence/basis missing; ")&amp;IF(AND(LEN(UPPER(TRIM(CLEAN(SUBSTITUTE(G329,CHAR(160)," ")))))&gt;0,LEFT(UPPER(TRIM(G329)),10)&lt;&gt;"UNRESOLVED",ISERROR(MATCH(UPPER(TRIM(CLEAN(SUBSTITUTE(G329,CHAR(160)," ")))),Start!$H$6:$H$22,0))),"","Date/transition basis missing; ")&amp;IF(AND(LEN(UPPER(TRIM(CLEAN(SUBSTITUTE(H329,CHAR(160)," ")))))&gt;0,LEFT(UPPER(TRIM(H329)),10)&lt;&gt;"UNRESOLVED",ISERROR(MATCH(UPPER(TRIM(CLEAN(SUBSTITUTE(H329,CHAR(160)," ")))),Start!$H$6:$H$22,0))),"","Method/evidence basis missing; ")&amp;IF(AND(LEN(UPPER(TRIM(CLEAN(SUBSTITUTE(I329,CHAR(160)," ")))))&gt;0,LEFT(UPPER(TRIM(I329)),10)&lt;&gt;"UNRESOLVED",ISERROR(MATCH(UPPER(TRIM(CLEAN(SUBSTITUTE(I329,CHAR(160)," ")))),Start!$H$6:$H$22,0))),"","Mapping or justified exclusion missing; ")&amp;IF(AND(LEN(UPPER(TRIM(CLEAN(SUBSTITUTE(J329,CHAR(160)," ")))))&gt;0,LEFT(UPPER(TRIM(J329)),10)&lt;&gt;"UNRESOLVED",ISERROR(MATCH(UPPER(TRIM(CLEAN(SUBSTITUTE(J329,CHAR(160)," ")))),Start!$H$6:$H$22,0))),"","Conclusion/evidence missing; ")&amp;IF(AND(LEN(UPPER(TRIM(CLEAN(SUBSTITUTE(K329,CHAR(160)," ")))))&gt;0,LEFT(UPPER(TRIM(K329)),10)&lt;&gt;"UNRESOLVED",ISERROR(MATCH(UPPER(TRIM(CLEAN(SUBSTITUTE(K329,CHAR(160)," ")))),Start!$H$6:$H$22,0))),"","Reviewer/date missing; ")&amp;"")=0,"Documentation recorded; review required",IF(AND(LEN(UPPER(TRIM(CLEAN(SUBSTITUTE(C329,CHAR(160)," ")))))&gt;0,LEFT(UPPER(TRIM(C329)),10)&lt;&gt;"UNRESOLVED",ISERROR(MATCH(UPPER(TRIM(CLEAN(SUBSTITUTE(C329,CHAR(160)," ")))),Start!$H$6:$H$22,0))),"","Exact clause/version missing; ")&amp;IF(AND(LEN(UPPER(TRIM(CLEAN(SUBSTITUTE(D329,CHAR(160)," ")))))&gt;0,LEFT(UPPER(TRIM(D329)),10)&lt;&gt;"UNRESOLVED",ISERROR(MATCH(UPPER(TRIM(CLEAN(SUBSTITUTE(D329,CHAR(160)," ")))),Start!$H$6:$H$22,0))),"","Entity/system/period missing; ")&amp;IF(AND(LEN(UPPER(TRIM(CLEAN(SUBSTITUTE(F329,CHAR(160)," ")))))&gt;0,LEFT(UPPER(TRIM(F329)),10)&lt;&gt;"UNRESOLVED",ISERROR(MATCH(UPPER(TRIM(CLEAN(SUBSTITUTE(F329,CHAR(160)," ")))),Start!$H$6:$H$22,0))),"","Decision evidence/basis missing; ")&amp;IF(AND(LEN(UPPER(TRIM(CLEAN(SUBSTITUTE(G329,CHAR(160)," ")))))&gt;0,LEFT(UPPER(TRIM(G329)),10)&lt;&gt;"UNRESOLVED",ISERROR(MATCH(UPPER(TRIM(CLEAN(SUBSTITUTE(G329,CHAR(160)," ")))),Start!$H$6:$H$22,0))),"","Date/transition basis missing; ")&amp;IF(AND(LEN(UPPER(TRIM(CLEAN(SUBSTITUTE(H329,CHAR(160)," ")))))&gt;0,LEFT(UPPER(TRIM(H329)),10)&lt;&gt;"UNRESOLVED",ISERROR(MATCH(UPPER(TRIM(CLEAN(SUBSTITUTE(H329,CHAR(160)," ")))),Start!$H$6:$H$22,0))),"","Method/evidence basis missing; ")&amp;IF(AND(LEN(UPPER(TRIM(CLEAN(SUBSTITUTE(I329,CHAR(160)," ")))))&gt;0,LEFT(UPPER(TRIM(I329)),10)&lt;&gt;"UNRESOLVED",ISERROR(MATCH(UPPER(TRIM(CLEAN(SUBSTITUTE(I329,CHAR(160)," ")))),Start!$H$6:$H$22,0))),"","Mapping or justified exclusion missing; ")&amp;IF(AND(LEN(UPPER(TRIM(CLEAN(SUBSTITUTE(J329,CHAR(160)," ")))))&gt;0,LEFT(UPPER(TRIM(J329)),10)&lt;&gt;"UNRESOLVED",ISERROR(MATCH(UPPER(TRIM(CLEAN(SUBSTITUTE(J329,CHAR(160)," ")))),Start!$H$6:$H$22,0))),"","Conclusion/evidence missing; ")&amp;IF(AND(LEN(UPPER(TRIM(CLEAN(SUBSTITUTE(K329,CHAR(160)," ")))))&gt;0,LEFT(UPPER(TRIM(K329)),10)&lt;&gt;"UNRESOLVED",ISERROR(MATCH(UPPER(TRIM(CLEAN(SUBSTITUTE(K329,CHAR(160)," ")))),Start!$H$6:$H$22,0))),"","Reviewer/date missing; ")&amp;"")),"Invalid status; use a listed value")</f>
        <v>Applicability unresolved; assign an owner and next action</v>
      </c>
    </row>
    <row r="330" ht="70" customHeight="1">
      <c r="A330" s="58" t="str">
        <v>DFS-500.10</v>
      </c>
      <c r="B330" s="58" t="str">
        <v>DFS</v>
      </c>
      <c r="C330" s="61" t="str">
        <v>D01 | 500.10</v>
      </c>
      <c r="D330" s="61"/>
      <c r="E330" s="61" t="str">
        <v>Unresolved</v>
      </c>
      <c r="F330" s="61"/>
      <c r="G330" s="61" t="str">
        <v>Verify entity exemption and operative version; Q08</v>
      </c>
      <c r="H330" s="61" t="inlineStr">
        <is>
          <t xml:space="preserve">Section heading/context. Obtain exact required method and evidence from the controlling text. Context and definition rows explain control requirements.</t>
        </is>
      </c>
      <c r="I330" s="61" t="str">
        <v>D10</v>
      </c>
      <c r="J330" s="61"/>
      <c r="K330" s="61"/>
      <c r="L330" s="61" t="str">
        <v>Confirm entity/system coverage, obtain the current controlling instrument and map every applicable part before conclusions.</v>
      </c>
      <c r="M330" s="63" t="str">
        <f>IF(OR(EXACT(E330,"Unresolved"),EXACT(E330,"Applicable"),EXACT(E330,"Excluded with basis"),EXACT(E330,"Context only")),IF(E330="Unresolved","Applicability unresolved; assign an owner and next action",IF(LEN(IF(AND(LEN(UPPER(TRIM(CLEAN(SUBSTITUTE(C330,CHAR(160)," ")))))&gt;0,LEFT(UPPER(TRIM(C330)),10)&lt;&gt;"UNRESOLVED",ISERROR(MATCH(UPPER(TRIM(CLEAN(SUBSTITUTE(C330,CHAR(160)," ")))),Start!$H$6:$H$22,0))),"","Exact clause/version missing; ")&amp;IF(AND(LEN(UPPER(TRIM(CLEAN(SUBSTITUTE(D330,CHAR(160)," ")))))&gt;0,LEFT(UPPER(TRIM(D330)),10)&lt;&gt;"UNRESOLVED",ISERROR(MATCH(UPPER(TRIM(CLEAN(SUBSTITUTE(D330,CHAR(160)," ")))),Start!$H$6:$H$22,0))),"","Entity/system/period missing; ")&amp;IF(AND(LEN(UPPER(TRIM(CLEAN(SUBSTITUTE(F330,CHAR(160)," ")))))&gt;0,LEFT(UPPER(TRIM(F330)),10)&lt;&gt;"UNRESOLVED",ISERROR(MATCH(UPPER(TRIM(CLEAN(SUBSTITUTE(F330,CHAR(160)," ")))),Start!$H$6:$H$22,0))),"","Decision evidence/basis missing; ")&amp;IF(AND(LEN(UPPER(TRIM(CLEAN(SUBSTITUTE(G330,CHAR(160)," ")))))&gt;0,LEFT(UPPER(TRIM(G330)),10)&lt;&gt;"UNRESOLVED",ISERROR(MATCH(UPPER(TRIM(CLEAN(SUBSTITUTE(G330,CHAR(160)," ")))),Start!$H$6:$H$22,0))),"","Date/transition basis missing; ")&amp;IF(AND(LEN(UPPER(TRIM(CLEAN(SUBSTITUTE(H330,CHAR(160)," ")))))&gt;0,LEFT(UPPER(TRIM(H330)),10)&lt;&gt;"UNRESOLVED",ISERROR(MATCH(UPPER(TRIM(CLEAN(SUBSTITUTE(H330,CHAR(160)," ")))),Start!$H$6:$H$22,0))),"","Method/evidence basis missing; ")&amp;IF(AND(LEN(UPPER(TRIM(CLEAN(SUBSTITUTE(I330,CHAR(160)," ")))))&gt;0,LEFT(UPPER(TRIM(I330)),10)&lt;&gt;"UNRESOLVED",ISERROR(MATCH(UPPER(TRIM(CLEAN(SUBSTITUTE(I330,CHAR(160)," ")))),Start!$H$6:$H$22,0))),"","Mapping or justified exclusion missing; ")&amp;IF(AND(LEN(UPPER(TRIM(CLEAN(SUBSTITUTE(J330,CHAR(160)," ")))))&gt;0,LEFT(UPPER(TRIM(J330)),10)&lt;&gt;"UNRESOLVED",ISERROR(MATCH(UPPER(TRIM(CLEAN(SUBSTITUTE(J330,CHAR(160)," ")))),Start!$H$6:$H$22,0))),"","Conclusion/evidence missing; ")&amp;IF(AND(LEN(UPPER(TRIM(CLEAN(SUBSTITUTE(K330,CHAR(160)," ")))))&gt;0,LEFT(UPPER(TRIM(K330)),10)&lt;&gt;"UNRESOLVED",ISERROR(MATCH(UPPER(TRIM(CLEAN(SUBSTITUTE(K330,CHAR(160)," ")))),Start!$H$6:$H$22,0))),"","Reviewer/date missing; ")&amp;"")=0,"Documentation recorded; review required",IF(AND(LEN(UPPER(TRIM(CLEAN(SUBSTITUTE(C330,CHAR(160)," ")))))&gt;0,LEFT(UPPER(TRIM(C330)),10)&lt;&gt;"UNRESOLVED",ISERROR(MATCH(UPPER(TRIM(CLEAN(SUBSTITUTE(C330,CHAR(160)," ")))),Start!$H$6:$H$22,0))),"","Exact clause/version missing; ")&amp;IF(AND(LEN(UPPER(TRIM(CLEAN(SUBSTITUTE(D330,CHAR(160)," ")))))&gt;0,LEFT(UPPER(TRIM(D330)),10)&lt;&gt;"UNRESOLVED",ISERROR(MATCH(UPPER(TRIM(CLEAN(SUBSTITUTE(D330,CHAR(160)," ")))),Start!$H$6:$H$22,0))),"","Entity/system/period missing; ")&amp;IF(AND(LEN(UPPER(TRIM(CLEAN(SUBSTITUTE(F330,CHAR(160)," ")))))&gt;0,LEFT(UPPER(TRIM(F330)),10)&lt;&gt;"UNRESOLVED",ISERROR(MATCH(UPPER(TRIM(CLEAN(SUBSTITUTE(F330,CHAR(160)," ")))),Start!$H$6:$H$22,0))),"","Decision evidence/basis missing; ")&amp;IF(AND(LEN(UPPER(TRIM(CLEAN(SUBSTITUTE(G330,CHAR(160)," ")))))&gt;0,LEFT(UPPER(TRIM(G330)),10)&lt;&gt;"UNRESOLVED",ISERROR(MATCH(UPPER(TRIM(CLEAN(SUBSTITUTE(G330,CHAR(160)," ")))),Start!$H$6:$H$22,0))),"","Date/transition basis missing; ")&amp;IF(AND(LEN(UPPER(TRIM(CLEAN(SUBSTITUTE(H330,CHAR(160)," ")))))&gt;0,LEFT(UPPER(TRIM(H330)),10)&lt;&gt;"UNRESOLVED",ISERROR(MATCH(UPPER(TRIM(CLEAN(SUBSTITUTE(H330,CHAR(160)," ")))),Start!$H$6:$H$22,0))),"","Method/evidence basis missing; ")&amp;IF(AND(LEN(UPPER(TRIM(CLEAN(SUBSTITUTE(I330,CHAR(160)," ")))))&gt;0,LEFT(UPPER(TRIM(I330)),10)&lt;&gt;"UNRESOLVED",ISERROR(MATCH(UPPER(TRIM(CLEAN(SUBSTITUTE(I330,CHAR(160)," ")))),Start!$H$6:$H$22,0))),"","Mapping or justified exclusion missing; ")&amp;IF(AND(LEN(UPPER(TRIM(CLEAN(SUBSTITUTE(J330,CHAR(160)," ")))))&gt;0,LEFT(UPPER(TRIM(J330)),10)&lt;&gt;"UNRESOLVED",ISERROR(MATCH(UPPER(TRIM(CLEAN(SUBSTITUTE(J330,CHAR(160)," ")))),Start!$H$6:$H$22,0))),"","Conclusion/evidence missing; ")&amp;IF(AND(LEN(UPPER(TRIM(CLEAN(SUBSTITUTE(K330,CHAR(160)," ")))))&gt;0,LEFT(UPPER(TRIM(K330)),10)&lt;&gt;"UNRESOLVED",ISERROR(MATCH(UPPER(TRIM(CLEAN(SUBSTITUTE(K330,CHAR(160)," ")))),Start!$H$6:$H$22,0))),"","Reviewer/date missing; ")&amp;"")),"Invalid status; use a listed value")</f>
        <v>Applicability unresolved; assign an owner and next action</v>
      </c>
    </row>
    <row r="331" ht="70" customHeight="1">
      <c r="A331" s="56" t="str">
        <v>DFS-500.10(a)</v>
      </c>
      <c r="B331" s="56" t="str">
        <v>DFS</v>
      </c>
      <c r="C331" s="61" t="str">
        <v>D01 | 500.10(a)</v>
      </c>
      <c r="D331" s="61"/>
      <c r="E331" s="61" t="str">
        <v>Unresolved</v>
      </c>
      <c r="F331" s="61"/>
      <c r="G331" s="61" t="str">
        <v>Verify entity exemption and operative version; Q08</v>
      </c>
      <c r="H331" s="61" t="inlineStr">
        <is>
          <t xml:space="preserve">Candidate duty; applicability unresolved. Obtain exact required method and evidence from the controlling text. Context and definition rows explain control requirements.</t>
        </is>
      </c>
      <c r="I331" s="61" t="str">
        <v>D10</v>
      </c>
      <c r="J331" s="61"/>
      <c r="K331" s="61"/>
      <c r="L331" s="61" t="str">
        <v>Confirm entity/system coverage, obtain the current controlling instrument and map every applicable part before conclusions.</v>
      </c>
      <c r="M331" s="63" t="str">
        <f>IF(OR(EXACT(E331,"Unresolved"),EXACT(E331,"Applicable"),EXACT(E331,"Excluded with basis"),EXACT(E331,"Context only")),IF(E331="Unresolved","Applicability unresolved; assign an owner and next action",IF(LEN(IF(AND(LEN(UPPER(TRIM(CLEAN(SUBSTITUTE(C331,CHAR(160)," ")))))&gt;0,LEFT(UPPER(TRIM(C331)),10)&lt;&gt;"UNRESOLVED",ISERROR(MATCH(UPPER(TRIM(CLEAN(SUBSTITUTE(C331,CHAR(160)," ")))),Start!$H$6:$H$22,0))),"","Exact clause/version missing; ")&amp;IF(AND(LEN(UPPER(TRIM(CLEAN(SUBSTITUTE(D331,CHAR(160)," ")))))&gt;0,LEFT(UPPER(TRIM(D331)),10)&lt;&gt;"UNRESOLVED",ISERROR(MATCH(UPPER(TRIM(CLEAN(SUBSTITUTE(D331,CHAR(160)," ")))),Start!$H$6:$H$22,0))),"","Entity/system/period missing; ")&amp;IF(AND(LEN(UPPER(TRIM(CLEAN(SUBSTITUTE(F331,CHAR(160)," ")))))&gt;0,LEFT(UPPER(TRIM(F331)),10)&lt;&gt;"UNRESOLVED",ISERROR(MATCH(UPPER(TRIM(CLEAN(SUBSTITUTE(F331,CHAR(160)," ")))),Start!$H$6:$H$22,0))),"","Decision evidence/basis missing; ")&amp;IF(AND(LEN(UPPER(TRIM(CLEAN(SUBSTITUTE(G331,CHAR(160)," ")))))&gt;0,LEFT(UPPER(TRIM(G331)),10)&lt;&gt;"UNRESOLVED",ISERROR(MATCH(UPPER(TRIM(CLEAN(SUBSTITUTE(G331,CHAR(160)," ")))),Start!$H$6:$H$22,0))),"","Date/transition basis missing; ")&amp;IF(AND(LEN(UPPER(TRIM(CLEAN(SUBSTITUTE(H331,CHAR(160)," ")))))&gt;0,LEFT(UPPER(TRIM(H331)),10)&lt;&gt;"UNRESOLVED",ISERROR(MATCH(UPPER(TRIM(CLEAN(SUBSTITUTE(H331,CHAR(160)," ")))),Start!$H$6:$H$22,0))),"","Method/evidence basis missing; ")&amp;IF(AND(LEN(UPPER(TRIM(CLEAN(SUBSTITUTE(I331,CHAR(160)," ")))))&gt;0,LEFT(UPPER(TRIM(I331)),10)&lt;&gt;"UNRESOLVED",ISERROR(MATCH(UPPER(TRIM(CLEAN(SUBSTITUTE(I331,CHAR(160)," ")))),Start!$H$6:$H$22,0))),"","Mapping or justified exclusion missing; ")&amp;IF(AND(LEN(UPPER(TRIM(CLEAN(SUBSTITUTE(J331,CHAR(160)," ")))))&gt;0,LEFT(UPPER(TRIM(J331)),10)&lt;&gt;"UNRESOLVED",ISERROR(MATCH(UPPER(TRIM(CLEAN(SUBSTITUTE(J331,CHAR(160)," ")))),Start!$H$6:$H$22,0))),"","Conclusion/evidence missing; ")&amp;IF(AND(LEN(UPPER(TRIM(CLEAN(SUBSTITUTE(K331,CHAR(160)," ")))))&gt;0,LEFT(UPPER(TRIM(K331)),10)&lt;&gt;"UNRESOLVED",ISERROR(MATCH(UPPER(TRIM(CLEAN(SUBSTITUTE(K331,CHAR(160)," ")))),Start!$H$6:$H$22,0))),"","Reviewer/date missing; ")&amp;"")=0,"Documentation recorded; review required",IF(AND(LEN(UPPER(TRIM(CLEAN(SUBSTITUTE(C331,CHAR(160)," ")))))&gt;0,LEFT(UPPER(TRIM(C331)),10)&lt;&gt;"UNRESOLVED",ISERROR(MATCH(UPPER(TRIM(CLEAN(SUBSTITUTE(C331,CHAR(160)," ")))),Start!$H$6:$H$22,0))),"","Exact clause/version missing; ")&amp;IF(AND(LEN(UPPER(TRIM(CLEAN(SUBSTITUTE(D331,CHAR(160)," ")))))&gt;0,LEFT(UPPER(TRIM(D331)),10)&lt;&gt;"UNRESOLVED",ISERROR(MATCH(UPPER(TRIM(CLEAN(SUBSTITUTE(D331,CHAR(160)," ")))),Start!$H$6:$H$22,0))),"","Entity/system/period missing; ")&amp;IF(AND(LEN(UPPER(TRIM(CLEAN(SUBSTITUTE(F331,CHAR(160)," ")))))&gt;0,LEFT(UPPER(TRIM(F331)),10)&lt;&gt;"UNRESOLVED",ISERROR(MATCH(UPPER(TRIM(CLEAN(SUBSTITUTE(F331,CHAR(160)," ")))),Start!$H$6:$H$22,0))),"","Decision evidence/basis missing; ")&amp;IF(AND(LEN(UPPER(TRIM(CLEAN(SUBSTITUTE(G331,CHAR(160)," ")))))&gt;0,LEFT(UPPER(TRIM(G331)),10)&lt;&gt;"UNRESOLVED",ISERROR(MATCH(UPPER(TRIM(CLEAN(SUBSTITUTE(G331,CHAR(160)," ")))),Start!$H$6:$H$22,0))),"","Date/transition basis missing; ")&amp;IF(AND(LEN(UPPER(TRIM(CLEAN(SUBSTITUTE(H331,CHAR(160)," ")))))&gt;0,LEFT(UPPER(TRIM(H331)),10)&lt;&gt;"UNRESOLVED",ISERROR(MATCH(UPPER(TRIM(CLEAN(SUBSTITUTE(H331,CHAR(160)," ")))),Start!$H$6:$H$22,0))),"","Method/evidence basis missing; ")&amp;IF(AND(LEN(UPPER(TRIM(CLEAN(SUBSTITUTE(I331,CHAR(160)," ")))))&gt;0,LEFT(UPPER(TRIM(I331)),10)&lt;&gt;"UNRESOLVED",ISERROR(MATCH(UPPER(TRIM(CLEAN(SUBSTITUTE(I331,CHAR(160)," ")))),Start!$H$6:$H$22,0))),"","Mapping or justified exclusion missing; ")&amp;IF(AND(LEN(UPPER(TRIM(CLEAN(SUBSTITUTE(J331,CHAR(160)," ")))))&gt;0,LEFT(UPPER(TRIM(J331)),10)&lt;&gt;"UNRESOLVED",ISERROR(MATCH(UPPER(TRIM(CLEAN(SUBSTITUTE(J331,CHAR(160)," ")))),Start!$H$6:$H$22,0))),"","Conclusion/evidence missing; ")&amp;IF(AND(LEN(UPPER(TRIM(CLEAN(SUBSTITUTE(K331,CHAR(160)," ")))))&gt;0,LEFT(UPPER(TRIM(K331)),10)&lt;&gt;"UNRESOLVED",ISERROR(MATCH(UPPER(TRIM(CLEAN(SUBSTITUTE(K331,CHAR(160)," ")))),Start!$H$6:$H$22,0))),"","Reviewer/date missing; ")&amp;"")),"Invalid status; use a listed value")</f>
        <v>Applicability unresolved; assign an owner and next action</v>
      </c>
    </row>
    <row r="332" ht="70" customHeight="1">
      <c r="A332" s="58" t="str">
        <v>DFS-500.10(a)(1)</v>
      </c>
      <c r="B332" s="58" t="str">
        <v>DFS</v>
      </c>
      <c r="C332" s="61" t="str">
        <v>D01 | 500.10(a)(1)</v>
      </c>
      <c r="D332" s="61"/>
      <c r="E332" s="61" t="str">
        <v>Unresolved</v>
      </c>
      <c r="F332" s="61"/>
      <c r="G332" s="61" t="str">
        <v>Verify entity exemption and operative version; Q08</v>
      </c>
      <c r="H332" s="61" t="inlineStr">
        <is>
          <t xml:space="preserve">Candidate duty; applicability unresolved. Obtain exact required method and evidence from the controlling text. Context and definition rows explain control requirements.</t>
        </is>
      </c>
      <c r="I332" s="61" t="str">
        <v>D10</v>
      </c>
      <c r="J332" s="61"/>
      <c r="K332" s="61"/>
      <c r="L332" s="61" t="str">
        <v>Confirm entity/system coverage, obtain the current controlling instrument and map every applicable part before conclusions.</v>
      </c>
      <c r="M332" s="63" t="str">
        <f>IF(OR(EXACT(E332,"Unresolved"),EXACT(E332,"Applicable"),EXACT(E332,"Excluded with basis"),EXACT(E332,"Context only")),IF(E332="Unresolved","Applicability unresolved; assign an owner and next action",IF(LEN(IF(AND(LEN(UPPER(TRIM(CLEAN(SUBSTITUTE(C332,CHAR(160)," ")))))&gt;0,LEFT(UPPER(TRIM(C332)),10)&lt;&gt;"UNRESOLVED",ISERROR(MATCH(UPPER(TRIM(CLEAN(SUBSTITUTE(C332,CHAR(160)," ")))),Start!$H$6:$H$22,0))),"","Exact clause/version missing; ")&amp;IF(AND(LEN(UPPER(TRIM(CLEAN(SUBSTITUTE(D332,CHAR(160)," ")))))&gt;0,LEFT(UPPER(TRIM(D332)),10)&lt;&gt;"UNRESOLVED",ISERROR(MATCH(UPPER(TRIM(CLEAN(SUBSTITUTE(D332,CHAR(160)," ")))),Start!$H$6:$H$22,0))),"","Entity/system/period missing; ")&amp;IF(AND(LEN(UPPER(TRIM(CLEAN(SUBSTITUTE(F332,CHAR(160)," ")))))&gt;0,LEFT(UPPER(TRIM(F332)),10)&lt;&gt;"UNRESOLVED",ISERROR(MATCH(UPPER(TRIM(CLEAN(SUBSTITUTE(F332,CHAR(160)," ")))),Start!$H$6:$H$22,0))),"","Decision evidence/basis missing; ")&amp;IF(AND(LEN(UPPER(TRIM(CLEAN(SUBSTITUTE(G332,CHAR(160)," ")))))&gt;0,LEFT(UPPER(TRIM(G332)),10)&lt;&gt;"UNRESOLVED",ISERROR(MATCH(UPPER(TRIM(CLEAN(SUBSTITUTE(G332,CHAR(160)," ")))),Start!$H$6:$H$22,0))),"","Date/transition basis missing; ")&amp;IF(AND(LEN(UPPER(TRIM(CLEAN(SUBSTITUTE(H332,CHAR(160)," ")))))&gt;0,LEFT(UPPER(TRIM(H332)),10)&lt;&gt;"UNRESOLVED",ISERROR(MATCH(UPPER(TRIM(CLEAN(SUBSTITUTE(H332,CHAR(160)," ")))),Start!$H$6:$H$22,0))),"","Method/evidence basis missing; ")&amp;IF(AND(LEN(UPPER(TRIM(CLEAN(SUBSTITUTE(I332,CHAR(160)," ")))))&gt;0,LEFT(UPPER(TRIM(I332)),10)&lt;&gt;"UNRESOLVED",ISERROR(MATCH(UPPER(TRIM(CLEAN(SUBSTITUTE(I332,CHAR(160)," ")))),Start!$H$6:$H$22,0))),"","Mapping or justified exclusion missing; ")&amp;IF(AND(LEN(UPPER(TRIM(CLEAN(SUBSTITUTE(J332,CHAR(160)," ")))))&gt;0,LEFT(UPPER(TRIM(J332)),10)&lt;&gt;"UNRESOLVED",ISERROR(MATCH(UPPER(TRIM(CLEAN(SUBSTITUTE(J332,CHAR(160)," ")))),Start!$H$6:$H$22,0))),"","Conclusion/evidence missing; ")&amp;IF(AND(LEN(UPPER(TRIM(CLEAN(SUBSTITUTE(K332,CHAR(160)," ")))))&gt;0,LEFT(UPPER(TRIM(K332)),10)&lt;&gt;"UNRESOLVED",ISERROR(MATCH(UPPER(TRIM(CLEAN(SUBSTITUTE(K332,CHAR(160)," ")))),Start!$H$6:$H$22,0))),"","Reviewer/date missing; ")&amp;"")=0,"Documentation recorded; review required",IF(AND(LEN(UPPER(TRIM(CLEAN(SUBSTITUTE(C332,CHAR(160)," ")))))&gt;0,LEFT(UPPER(TRIM(C332)),10)&lt;&gt;"UNRESOLVED",ISERROR(MATCH(UPPER(TRIM(CLEAN(SUBSTITUTE(C332,CHAR(160)," ")))),Start!$H$6:$H$22,0))),"","Exact clause/version missing; ")&amp;IF(AND(LEN(UPPER(TRIM(CLEAN(SUBSTITUTE(D332,CHAR(160)," ")))))&gt;0,LEFT(UPPER(TRIM(D332)),10)&lt;&gt;"UNRESOLVED",ISERROR(MATCH(UPPER(TRIM(CLEAN(SUBSTITUTE(D332,CHAR(160)," ")))),Start!$H$6:$H$22,0))),"","Entity/system/period missing; ")&amp;IF(AND(LEN(UPPER(TRIM(CLEAN(SUBSTITUTE(F332,CHAR(160)," ")))))&gt;0,LEFT(UPPER(TRIM(F332)),10)&lt;&gt;"UNRESOLVED",ISERROR(MATCH(UPPER(TRIM(CLEAN(SUBSTITUTE(F332,CHAR(160)," ")))),Start!$H$6:$H$22,0))),"","Decision evidence/basis missing; ")&amp;IF(AND(LEN(UPPER(TRIM(CLEAN(SUBSTITUTE(G332,CHAR(160)," ")))))&gt;0,LEFT(UPPER(TRIM(G332)),10)&lt;&gt;"UNRESOLVED",ISERROR(MATCH(UPPER(TRIM(CLEAN(SUBSTITUTE(G332,CHAR(160)," ")))),Start!$H$6:$H$22,0))),"","Date/transition basis missing; ")&amp;IF(AND(LEN(UPPER(TRIM(CLEAN(SUBSTITUTE(H332,CHAR(160)," ")))))&gt;0,LEFT(UPPER(TRIM(H332)),10)&lt;&gt;"UNRESOLVED",ISERROR(MATCH(UPPER(TRIM(CLEAN(SUBSTITUTE(H332,CHAR(160)," ")))),Start!$H$6:$H$22,0))),"","Method/evidence basis missing; ")&amp;IF(AND(LEN(UPPER(TRIM(CLEAN(SUBSTITUTE(I332,CHAR(160)," ")))))&gt;0,LEFT(UPPER(TRIM(I332)),10)&lt;&gt;"UNRESOLVED",ISERROR(MATCH(UPPER(TRIM(CLEAN(SUBSTITUTE(I332,CHAR(160)," ")))),Start!$H$6:$H$22,0))),"","Mapping or justified exclusion missing; ")&amp;IF(AND(LEN(UPPER(TRIM(CLEAN(SUBSTITUTE(J332,CHAR(160)," ")))))&gt;0,LEFT(UPPER(TRIM(J332)),10)&lt;&gt;"UNRESOLVED",ISERROR(MATCH(UPPER(TRIM(CLEAN(SUBSTITUTE(J332,CHAR(160)," ")))),Start!$H$6:$H$22,0))),"","Conclusion/evidence missing; ")&amp;IF(AND(LEN(UPPER(TRIM(CLEAN(SUBSTITUTE(K332,CHAR(160)," ")))))&gt;0,LEFT(UPPER(TRIM(K332)),10)&lt;&gt;"UNRESOLVED",ISERROR(MATCH(UPPER(TRIM(CLEAN(SUBSTITUTE(K332,CHAR(160)," ")))),Start!$H$6:$H$22,0))),"","Reviewer/date missing; ")&amp;"")),"Invalid status; use a listed value")</f>
        <v>Applicability unresolved; assign an owner and next action</v>
      </c>
    </row>
    <row r="333" ht="70" customHeight="1">
      <c r="A333" s="56" t="str">
        <v>DFS-500.10(a)(2)</v>
      </c>
      <c r="B333" s="56" t="str">
        <v>DFS</v>
      </c>
      <c r="C333" s="61" t="str">
        <v>D01 | 500.10(a)(2)</v>
      </c>
      <c r="D333" s="61"/>
      <c r="E333" s="61" t="str">
        <v>Unresolved</v>
      </c>
      <c r="F333" s="61"/>
      <c r="G333" s="61" t="str">
        <v>Verify entity exemption and operative version; Q08</v>
      </c>
      <c r="H333" s="61" t="inlineStr">
        <is>
          <t xml:space="preserve">Candidate duty; applicability unresolved. Obtain exact required method and evidence from the controlling text. Context and definition rows explain control requirements.</t>
        </is>
      </c>
      <c r="I333" s="61" t="str">
        <v>D10</v>
      </c>
      <c r="J333" s="61"/>
      <c r="K333" s="61"/>
      <c r="L333" s="61" t="str">
        <v>Confirm entity/system coverage, obtain the current controlling instrument and map every applicable part before conclusions.</v>
      </c>
      <c r="M333" s="63" t="str">
        <f>IF(OR(EXACT(E333,"Unresolved"),EXACT(E333,"Applicable"),EXACT(E333,"Excluded with basis"),EXACT(E333,"Context only")),IF(E333="Unresolved","Applicability unresolved; assign an owner and next action",IF(LEN(IF(AND(LEN(UPPER(TRIM(CLEAN(SUBSTITUTE(C333,CHAR(160)," ")))))&gt;0,LEFT(UPPER(TRIM(C333)),10)&lt;&gt;"UNRESOLVED",ISERROR(MATCH(UPPER(TRIM(CLEAN(SUBSTITUTE(C333,CHAR(160)," ")))),Start!$H$6:$H$22,0))),"","Exact clause/version missing; ")&amp;IF(AND(LEN(UPPER(TRIM(CLEAN(SUBSTITUTE(D333,CHAR(160)," ")))))&gt;0,LEFT(UPPER(TRIM(D333)),10)&lt;&gt;"UNRESOLVED",ISERROR(MATCH(UPPER(TRIM(CLEAN(SUBSTITUTE(D333,CHAR(160)," ")))),Start!$H$6:$H$22,0))),"","Entity/system/period missing; ")&amp;IF(AND(LEN(UPPER(TRIM(CLEAN(SUBSTITUTE(F333,CHAR(160)," ")))))&gt;0,LEFT(UPPER(TRIM(F333)),10)&lt;&gt;"UNRESOLVED",ISERROR(MATCH(UPPER(TRIM(CLEAN(SUBSTITUTE(F333,CHAR(160)," ")))),Start!$H$6:$H$22,0))),"","Decision evidence/basis missing; ")&amp;IF(AND(LEN(UPPER(TRIM(CLEAN(SUBSTITUTE(G333,CHAR(160)," ")))))&gt;0,LEFT(UPPER(TRIM(G333)),10)&lt;&gt;"UNRESOLVED",ISERROR(MATCH(UPPER(TRIM(CLEAN(SUBSTITUTE(G333,CHAR(160)," ")))),Start!$H$6:$H$22,0))),"","Date/transition basis missing; ")&amp;IF(AND(LEN(UPPER(TRIM(CLEAN(SUBSTITUTE(H333,CHAR(160)," ")))))&gt;0,LEFT(UPPER(TRIM(H333)),10)&lt;&gt;"UNRESOLVED",ISERROR(MATCH(UPPER(TRIM(CLEAN(SUBSTITUTE(H333,CHAR(160)," ")))),Start!$H$6:$H$22,0))),"","Method/evidence basis missing; ")&amp;IF(AND(LEN(UPPER(TRIM(CLEAN(SUBSTITUTE(I333,CHAR(160)," ")))))&gt;0,LEFT(UPPER(TRIM(I333)),10)&lt;&gt;"UNRESOLVED",ISERROR(MATCH(UPPER(TRIM(CLEAN(SUBSTITUTE(I333,CHAR(160)," ")))),Start!$H$6:$H$22,0))),"","Mapping or justified exclusion missing; ")&amp;IF(AND(LEN(UPPER(TRIM(CLEAN(SUBSTITUTE(J333,CHAR(160)," ")))))&gt;0,LEFT(UPPER(TRIM(J333)),10)&lt;&gt;"UNRESOLVED",ISERROR(MATCH(UPPER(TRIM(CLEAN(SUBSTITUTE(J333,CHAR(160)," ")))),Start!$H$6:$H$22,0))),"","Conclusion/evidence missing; ")&amp;IF(AND(LEN(UPPER(TRIM(CLEAN(SUBSTITUTE(K333,CHAR(160)," ")))))&gt;0,LEFT(UPPER(TRIM(K333)),10)&lt;&gt;"UNRESOLVED",ISERROR(MATCH(UPPER(TRIM(CLEAN(SUBSTITUTE(K333,CHAR(160)," ")))),Start!$H$6:$H$22,0))),"","Reviewer/date missing; ")&amp;"")=0,"Documentation recorded; review required",IF(AND(LEN(UPPER(TRIM(CLEAN(SUBSTITUTE(C333,CHAR(160)," ")))))&gt;0,LEFT(UPPER(TRIM(C333)),10)&lt;&gt;"UNRESOLVED",ISERROR(MATCH(UPPER(TRIM(CLEAN(SUBSTITUTE(C333,CHAR(160)," ")))),Start!$H$6:$H$22,0))),"","Exact clause/version missing; ")&amp;IF(AND(LEN(UPPER(TRIM(CLEAN(SUBSTITUTE(D333,CHAR(160)," ")))))&gt;0,LEFT(UPPER(TRIM(D333)),10)&lt;&gt;"UNRESOLVED",ISERROR(MATCH(UPPER(TRIM(CLEAN(SUBSTITUTE(D333,CHAR(160)," ")))),Start!$H$6:$H$22,0))),"","Entity/system/period missing; ")&amp;IF(AND(LEN(UPPER(TRIM(CLEAN(SUBSTITUTE(F333,CHAR(160)," ")))))&gt;0,LEFT(UPPER(TRIM(F333)),10)&lt;&gt;"UNRESOLVED",ISERROR(MATCH(UPPER(TRIM(CLEAN(SUBSTITUTE(F333,CHAR(160)," ")))),Start!$H$6:$H$22,0))),"","Decision evidence/basis missing; ")&amp;IF(AND(LEN(UPPER(TRIM(CLEAN(SUBSTITUTE(G333,CHAR(160)," ")))))&gt;0,LEFT(UPPER(TRIM(G333)),10)&lt;&gt;"UNRESOLVED",ISERROR(MATCH(UPPER(TRIM(CLEAN(SUBSTITUTE(G333,CHAR(160)," ")))),Start!$H$6:$H$22,0))),"","Date/transition basis missing; ")&amp;IF(AND(LEN(UPPER(TRIM(CLEAN(SUBSTITUTE(H333,CHAR(160)," ")))))&gt;0,LEFT(UPPER(TRIM(H333)),10)&lt;&gt;"UNRESOLVED",ISERROR(MATCH(UPPER(TRIM(CLEAN(SUBSTITUTE(H333,CHAR(160)," ")))),Start!$H$6:$H$22,0))),"","Method/evidence basis missing; ")&amp;IF(AND(LEN(UPPER(TRIM(CLEAN(SUBSTITUTE(I333,CHAR(160)," ")))))&gt;0,LEFT(UPPER(TRIM(I333)),10)&lt;&gt;"UNRESOLVED",ISERROR(MATCH(UPPER(TRIM(CLEAN(SUBSTITUTE(I333,CHAR(160)," ")))),Start!$H$6:$H$22,0))),"","Mapping or justified exclusion missing; ")&amp;IF(AND(LEN(UPPER(TRIM(CLEAN(SUBSTITUTE(J333,CHAR(160)," ")))))&gt;0,LEFT(UPPER(TRIM(J333)),10)&lt;&gt;"UNRESOLVED",ISERROR(MATCH(UPPER(TRIM(CLEAN(SUBSTITUTE(J333,CHAR(160)," ")))),Start!$H$6:$H$22,0))),"","Conclusion/evidence missing; ")&amp;IF(AND(LEN(UPPER(TRIM(CLEAN(SUBSTITUTE(K333,CHAR(160)," ")))))&gt;0,LEFT(UPPER(TRIM(K333)),10)&lt;&gt;"UNRESOLVED",ISERROR(MATCH(UPPER(TRIM(CLEAN(SUBSTITUTE(K333,CHAR(160)," ")))),Start!$H$6:$H$22,0))),"","Reviewer/date missing; ")&amp;"")),"Invalid status; use a listed value")</f>
        <v>Applicability unresolved; assign an owner and next action</v>
      </c>
    </row>
    <row r="334" ht="70" customHeight="1">
      <c r="A334" s="58" t="str">
        <v>DFS-500.10(a)(3)</v>
      </c>
      <c r="B334" s="58" t="str">
        <v>DFS</v>
      </c>
      <c r="C334" s="61" t="str">
        <v>D01 | 500.10(a)(3)</v>
      </c>
      <c r="D334" s="61"/>
      <c r="E334" s="61" t="str">
        <v>Unresolved</v>
      </c>
      <c r="F334" s="61"/>
      <c r="G334" s="61" t="str">
        <v>Verify entity exemption and operative version; Q08</v>
      </c>
      <c r="H334" s="61" t="inlineStr">
        <is>
          <t xml:space="preserve">Candidate duty; applicability unresolved. Obtain exact required method and evidence from the controlling text. Context and definition rows explain control requirements.</t>
        </is>
      </c>
      <c r="I334" s="61" t="str">
        <v>D10</v>
      </c>
      <c r="J334" s="61"/>
      <c r="K334" s="61"/>
      <c r="L334" s="61" t="str">
        <v>Confirm entity/system coverage, obtain the current controlling instrument and map every applicable part before conclusions.</v>
      </c>
      <c r="M334" s="63" t="str">
        <f>IF(OR(EXACT(E334,"Unresolved"),EXACT(E334,"Applicable"),EXACT(E334,"Excluded with basis"),EXACT(E334,"Context only")),IF(E334="Unresolved","Applicability unresolved; assign an owner and next action",IF(LEN(IF(AND(LEN(UPPER(TRIM(CLEAN(SUBSTITUTE(C334,CHAR(160)," ")))))&gt;0,LEFT(UPPER(TRIM(C334)),10)&lt;&gt;"UNRESOLVED",ISERROR(MATCH(UPPER(TRIM(CLEAN(SUBSTITUTE(C334,CHAR(160)," ")))),Start!$H$6:$H$22,0))),"","Exact clause/version missing; ")&amp;IF(AND(LEN(UPPER(TRIM(CLEAN(SUBSTITUTE(D334,CHAR(160)," ")))))&gt;0,LEFT(UPPER(TRIM(D334)),10)&lt;&gt;"UNRESOLVED",ISERROR(MATCH(UPPER(TRIM(CLEAN(SUBSTITUTE(D334,CHAR(160)," ")))),Start!$H$6:$H$22,0))),"","Entity/system/period missing; ")&amp;IF(AND(LEN(UPPER(TRIM(CLEAN(SUBSTITUTE(F334,CHAR(160)," ")))))&gt;0,LEFT(UPPER(TRIM(F334)),10)&lt;&gt;"UNRESOLVED",ISERROR(MATCH(UPPER(TRIM(CLEAN(SUBSTITUTE(F334,CHAR(160)," ")))),Start!$H$6:$H$22,0))),"","Decision evidence/basis missing; ")&amp;IF(AND(LEN(UPPER(TRIM(CLEAN(SUBSTITUTE(G334,CHAR(160)," ")))))&gt;0,LEFT(UPPER(TRIM(G334)),10)&lt;&gt;"UNRESOLVED",ISERROR(MATCH(UPPER(TRIM(CLEAN(SUBSTITUTE(G334,CHAR(160)," ")))),Start!$H$6:$H$22,0))),"","Date/transition basis missing; ")&amp;IF(AND(LEN(UPPER(TRIM(CLEAN(SUBSTITUTE(H334,CHAR(160)," ")))))&gt;0,LEFT(UPPER(TRIM(H334)),10)&lt;&gt;"UNRESOLVED",ISERROR(MATCH(UPPER(TRIM(CLEAN(SUBSTITUTE(H334,CHAR(160)," ")))),Start!$H$6:$H$22,0))),"","Method/evidence basis missing; ")&amp;IF(AND(LEN(UPPER(TRIM(CLEAN(SUBSTITUTE(I334,CHAR(160)," ")))))&gt;0,LEFT(UPPER(TRIM(I334)),10)&lt;&gt;"UNRESOLVED",ISERROR(MATCH(UPPER(TRIM(CLEAN(SUBSTITUTE(I334,CHAR(160)," ")))),Start!$H$6:$H$22,0))),"","Mapping or justified exclusion missing; ")&amp;IF(AND(LEN(UPPER(TRIM(CLEAN(SUBSTITUTE(J334,CHAR(160)," ")))))&gt;0,LEFT(UPPER(TRIM(J334)),10)&lt;&gt;"UNRESOLVED",ISERROR(MATCH(UPPER(TRIM(CLEAN(SUBSTITUTE(J334,CHAR(160)," ")))),Start!$H$6:$H$22,0))),"","Conclusion/evidence missing; ")&amp;IF(AND(LEN(UPPER(TRIM(CLEAN(SUBSTITUTE(K334,CHAR(160)," ")))))&gt;0,LEFT(UPPER(TRIM(K334)),10)&lt;&gt;"UNRESOLVED",ISERROR(MATCH(UPPER(TRIM(CLEAN(SUBSTITUTE(K334,CHAR(160)," ")))),Start!$H$6:$H$22,0))),"","Reviewer/date missing; ")&amp;"")=0,"Documentation recorded; review required",IF(AND(LEN(UPPER(TRIM(CLEAN(SUBSTITUTE(C334,CHAR(160)," ")))))&gt;0,LEFT(UPPER(TRIM(C334)),10)&lt;&gt;"UNRESOLVED",ISERROR(MATCH(UPPER(TRIM(CLEAN(SUBSTITUTE(C334,CHAR(160)," ")))),Start!$H$6:$H$22,0))),"","Exact clause/version missing; ")&amp;IF(AND(LEN(UPPER(TRIM(CLEAN(SUBSTITUTE(D334,CHAR(160)," ")))))&gt;0,LEFT(UPPER(TRIM(D334)),10)&lt;&gt;"UNRESOLVED",ISERROR(MATCH(UPPER(TRIM(CLEAN(SUBSTITUTE(D334,CHAR(160)," ")))),Start!$H$6:$H$22,0))),"","Entity/system/period missing; ")&amp;IF(AND(LEN(UPPER(TRIM(CLEAN(SUBSTITUTE(F334,CHAR(160)," ")))))&gt;0,LEFT(UPPER(TRIM(F334)),10)&lt;&gt;"UNRESOLVED",ISERROR(MATCH(UPPER(TRIM(CLEAN(SUBSTITUTE(F334,CHAR(160)," ")))),Start!$H$6:$H$22,0))),"","Decision evidence/basis missing; ")&amp;IF(AND(LEN(UPPER(TRIM(CLEAN(SUBSTITUTE(G334,CHAR(160)," ")))))&gt;0,LEFT(UPPER(TRIM(G334)),10)&lt;&gt;"UNRESOLVED",ISERROR(MATCH(UPPER(TRIM(CLEAN(SUBSTITUTE(G334,CHAR(160)," ")))),Start!$H$6:$H$22,0))),"","Date/transition basis missing; ")&amp;IF(AND(LEN(UPPER(TRIM(CLEAN(SUBSTITUTE(H334,CHAR(160)," ")))))&gt;0,LEFT(UPPER(TRIM(H334)),10)&lt;&gt;"UNRESOLVED",ISERROR(MATCH(UPPER(TRIM(CLEAN(SUBSTITUTE(H334,CHAR(160)," ")))),Start!$H$6:$H$22,0))),"","Method/evidence basis missing; ")&amp;IF(AND(LEN(UPPER(TRIM(CLEAN(SUBSTITUTE(I334,CHAR(160)," ")))))&gt;0,LEFT(UPPER(TRIM(I334)),10)&lt;&gt;"UNRESOLVED",ISERROR(MATCH(UPPER(TRIM(CLEAN(SUBSTITUTE(I334,CHAR(160)," ")))),Start!$H$6:$H$22,0))),"","Mapping or justified exclusion missing; ")&amp;IF(AND(LEN(UPPER(TRIM(CLEAN(SUBSTITUTE(J334,CHAR(160)," ")))))&gt;0,LEFT(UPPER(TRIM(J334)),10)&lt;&gt;"UNRESOLVED",ISERROR(MATCH(UPPER(TRIM(CLEAN(SUBSTITUTE(J334,CHAR(160)," ")))),Start!$H$6:$H$22,0))),"","Conclusion/evidence missing; ")&amp;IF(AND(LEN(UPPER(TRIM(CLEAN(SUBSTITUTE(K334,CHAR(160)," ")))))&gt;0,LEFT(UPPER(TRIM(K334)),10)&lt;&gt;"UNRESOLVED",ISERROR(MATCH(UPPER(TRIM(CLEAN(SUBSTITUTE(K334,CHAR(160)," ")))),Start!$H$6:$H$22,0))),"","Reviewer/date missing; ")&amp;"")),"Invalid status; use a listed value")</f>
        <v>Applicability unresolved; assign an owner and next action</v>
      </c>
    </row>
    <row r="335" ht="70" customHeight="1">
      <c r="A335" s="56" t="str">
        <v>DFS-500.10(b)</v>
      </c>
      <c r="B335" s="56" t="str">
        <v>DFS</v>
      </c>
      <c r="C335" s="61" t="str">
        <v>D01 | 500.10(b)</v>
      </c>
      <c r="D335" s="61"/>
      <c r="E335" s="61" t="str">
        <v>Unresolved</v>
      </c>
      <c r="F335" s="61"/>
      <c r="G335" s="61" t="str">
        <v>Verify entity exemption and operative version; Q08</v>
      </c>
      <c r="H335" s="61" t="inlineStr">
        <is>
          <t xml:space="preserve">Candidate duty; applicability unresolved. Obtain exact required method and evidence from the controlling text. Context and definition rows explain control requirements.</t>
        </is>
      </c>
      <c r="I335" s="61" t="str">
        <v>D10</v>
      </c>
      <c r="J335" s="61"/>
      <c r="K335" s="61"/>
      <c r="L335" s="61" t="str">
        <v>Confirm entity/system coverage, obtain the current controlling instrument and map every applicable part before conclusions.</v>
      </c>
      <c r="M335" s="63" t="str">
        <f>IF(OR(EXACT(E335,"Unresolved"),EXACT(E335,"Applicable"),EXACT(E335,"Excluded with basis"),EXACT(E335,"Context only")),IF(E335="Unresolved","Applicability unresolved; assign an owner and next action",IF(LEN(IF(AND(LEN(UPPER(TRIM(CLEAN(SUBSTITUTE(C335,CHAR(160)," ")))))&gt;0,LEFT(UPPER(TRIM(C335)),10)&lt;&gt;"UNRESOLVED",ISERROR(MATCH(UPPER(TRIM(CLEAN(SUBSTITUTE(C335,CHAR(160)," ")))),Start!$H$6:$H$22,0))),"","Exact clause/version missing; ")&amp;IF(AND(LEN(UPPER(TRIM(CLEAN(SUBSTITUTE(D335,CHAR(160)," ")))))&gt;0,LEFT(UPPER(TRIM(D335)),10)&lt;&gt;"UNRESOLVED",ISERROR(MATCH(UPPER(TRIM(CLEAN(SUBSTITUTE(D335,CHAR(160)," ")))),Start!$H$6:$H$22,0))),"","Entity/system/period missing; ")&amp;IF(AND(LEN(UPPER(TRIM(CLEAN(SUBSTITUTE(F335,CHAR(160)," ")))))&gt;0,LEFT(UPPER(TRIM(F335)),10)&lt;&gt;"UNRESOLVED",ISERROR(MATCH(UPPER(TRIM(CLEAN(SUBSTITUTE(F335,CHAR(160)," ")))),Start!$H$6:$H$22,0))),"","Decision evidence/basis missing; ")&amp;IF(AND(LEN(UPPER(TRIM(CLEAN(SUBSTITUTE(G335,CHAR(160)," ")))))&gt;0,LEFT(UPPER(TRIM(G335)),10)&lt;&gt;"UNRESOLVED",ISERROR(MATCH(UPPER(TRIM(CLEAN(SUBSTITUTE(G335,CHAR(160)," ")))),Start!$H$6:$H$22,0))),"","Date/transition basis missing; ")&amp;IF(AND(LEN(UPPER(TRIM(CLEAN(SUBSTITUTE(H335,CHAR(160)," ")))))&gt;0,LEFT(UPPER(TRIM(H335)),10)&lt;&gt;"UNRESOLVED",ISERROR(MATCH(UPPER(TRIM(CLEAN(SUBSTITUTE(H335,CHAR(160)," ")))),Start!$H$6:$H$22,0))),"","Method/evidence basis missing; ")&amp;IF(AND(LEN(UPPER(TRIM(CLEAN(SUBSTITUTE(I335,CHAR(160)," ")))))&gt;0,LEFT(UPPER(TRIM(I335)),10)&lt;&gt;"UNRESOLVED",ISERROR(MATCH(UPPER(TRIM(CLEAN(SUBSTITUTE(I335,CHAR(160)," ")))),Start!$H$6:$H$22,0))),"","Mapping or justified exclusion missing; ")&amp;IF(AND(LEN(UPPER(TRIM(CLEAN(SUBSTITUTE(J335,CHAR(160)," ")))))&gt;0,LEFT(UPPER(TRIM(J335)),10)&lt;&gt;"UNRESOLVED",ISERROR(MATCH(UPPER(TRIM(CLEAN(SUBSTITUTE(J335,CHAR(160)," ")))),Start!$H$6:$H$22,0))),"","Conclusion/evidence missing; ")&amp;IF(AND(LEN(UPPER(TRIM(CLEAN(SUBSTITUTE(K335,CHAR(160)," ")))))&gt;0,LEFT(UPPER(TRIM(K335)),10)&lt;&gt;"UNRESOLVED",ISERROR(MATCH(UPPER(TRIM(CLEAN(SUBSTITUTE(K335,CHAR(160)," ")))),Start!$H$6:$H$22,0))),"","Reviewer/date missing; ")&amp;"")=0,"Documentation recorded; review required",IF(AND(LEN(UPPER(TRIM(CLEAN(SUBSTITUTE(C335,CHAR(160)," ")))))&gt;0,LEFT(UPPER(TRIM(C335)),10)&lt;&gt;"UNRESOLVED",ISERROR(MATCH(UPPER(TRIM(CLEAN(SUBSTITUTE(C335,CHAR(160)," ")))),Start!$H$6:$H$22,0))),"","Exact clause/version missing; ")&amp;IF(AND(LEN(UPPER(TRIM(CLEAN(SUBSTITUTE(D335,CHAR(160)," ")))))&gt;0,LEFT(UPPER(TRIM(D335)),10)&lt;&gt;"UNRESOLVED",ISERROR(MATCH(UPPER(TRIM(CLEAN(SUBSTITUTE(D335,CHAR(160)," ")))),Start!$H$6:$H$22,0))),"","Entity/system/period missing; ")&amp;IF(AND(LEN(UPPER(TRIM(CLEAN(SUBSTITUTE(F335,CHAR(160)," ")))))&gt;0,LEFT(UPPER(TRIM(F335)),10)&lt;&gt;"UNRESOLVED",ISERROR(MATCH(UPPER(TRIM(CLEAN(SUBSTITUTE(F335,CHAR(160)," ")))),Start!$H$6:$H$22,0))),"","Decision evidence/basis missing; ")&amp;IF(AND(LEN(UPPER(TRIM(CLEAN(SUBSTITUTE(G335,CHAR(160)," ")))))&gt;0,LEFT(UPPER(TRIM(G335)),10)&lt;&gt;"UNRESOLVED",ISERROR(MATCH(UPPER(TRIM(CLEAN(SUBSTITUTE(G335,CHAR(160)," ")))),Start!$H$6:$H$22,0))),"","Date/transition basis missing; ")&amp;IF(AND(LEN(UPPER(TRIM(CLEAN(SUBSTITUTE(H335,CHAR(160)," ")))))&gt;0,LEFT(UPPER(TRIM(H335)),10)&lt;&gt;"UNRESOLVED",ISERROR(MATCH(UPPER(TRIM(CLEAN(SUBSTITUTE(H335,CHAR(160)," ")))),Start!$H$6:$H$22,0))),"","Method/evidence basis missing; ")&amp;IF(AND(LEN(UPPER(TRIM(CLEAN(SUBSTITUTE(I335,CHAR(160)," ")))))&gt;0,LEFT(UPPER(TRIM(I335)),10)&lt;&gt;"UNRESOLVED",ISERROR(MATCH(UPPER(TRIM(CLEAN(SUBSTITUTE(I335,CHAR(160)," ")))),Start!$H$6:$H$22,0))),"","Mapping or justified exclusion missing; ")&amp;IF(AND(LEN(UPPER(TRIM(CLEAN(SUBSTITUTE(J335,CHAR(160)," ")))))&gt;0,LEFT(UPPER(TRIM(J335)),10)&lt;&gt;"UNRESOLVED",ISERROR(MATCH(UPPER(TRIM(CLEAN(SUBSTITUTE(J335,CHAR(160)," ")))),Start!$H$6:$H$22,0))),"","Conclusion/evidence missing; ")&amp;IF(AND(LEN(UPPER(TRIM(CLEAN(SUBSTITUTE(K335,CHAR(160)," ")))))&gt;0,LEFT(UPPER(TRIM(K335)),10)&lt;&gt;"UNRESOLVED",ISERROR(MATCH(UPPER(TRIM(CLEAN(SUBSTITUTE(K335,CHAR(160)," ")))),Start!$H$6:$H$22,0))),"","Reviewer/date missing; ")&amp;"")),"Invalid status; use a listed value")</f>
        <v>Applicability unresolved; assign an owner and next action</v>
      </c>
    </row>
    <row r="336" ht="70" customHeight="1">
      <c r="A336" s="58" t="str">
        <v>DFS-500.11</v>
      </c>
      <c r="B336" s="58" t="str">
        <v>DFS</v>
      </c>
      <c r="C336" s="61" t="str">
        <v>D01 | 500.11</v>
      </c>
      <c r="D336" s="61"/>
      <c r="E336" s="61" t="str">
        <v>Unresolved</v>
      </c>
      <c r="F336" s="61"/>
      <c r="G336" s="61" t="str">
        <v>Verify entity exemption and operative version; Q08</v>
      </c>
      <c r="H336" s="61" t="inlineStr">
        <is>
          <t xml:space="preserve">Section heading/context. Obtain exact required method and evidence from the controlling text. Context and definition rows explain control requirements.</t>
        </is>
      </c>
      <c r="I336" s="61" t="str">
        <v>D07</v>
      </c>
      <c r="J336" s="61"/>
      <c r="K336" s="61"/>
      <c r="L336" s="61" t="str">
        <v>Confirm entity/system coverage, obtain the current controlling instrument and map every applicable part before conclusions.</v>
      </c>
      <c r="M336" s="63" t="str">
        <f>IF(OR(EXACT(E336,"Unresolved"),EXACT(E336,"Applicable"),EXACT(E336,"Excluded with basis"),EXACT(E336,"Context only")),IF(E336="Unresolved","Applicability unresolved; assign an owner and next action",IF(LEN(IF(AND(LEN(UPPER(TRIM(CLEAN(SUBSTITUTE(C336,CHAR(160)," ")))))&gt;0,LEFT(UPPER(TRIM(C336)),10)&lt;&gt;"UNRESOLVED",ISERROR(MATCH(UPPER(TRIM(CLEAN(SUBSTITUTE(C336,CHAR(160)," ")))),Start!$H$6:$H$22,0))),"","Exact clause/version missing; ")&amp;IF(AND(LEN(UPPER(TRIM(CLEAN(SUBSTITUTE(D336,CHAR(160)," ")))))&gt;0,LEFT(UPPER(TRIM(D336)),10)&lt;&gt;"UNRESOLVED",ISERROR(MATCH(UPPER(TRIM(CLEAN(SUBSTITUTE(D336,CHAR(160)," ")))),Start!$H$6:$H$22,0))),"","Entity/system/period missing; ")&amp;IF(AND(LEN(UPPER(TRIM(CLEAN(SUBSTITUTE(F336,CHAR(160)," ")))))&gt;0,LEFT(UPPER(TRIM(F336)),10)&lt;&gt;"UNRESOLVED",ISERROR(MATCH(UPPER(TRIM(CLEAN(SUBSTITUTE(F336,CHAR(160)," ")))),Start!$H$6:$H$22,0))),"","Decision evidence/basis missing; ")&amp;IF(AND(LEN(UPPER(TRIM(CLEAN(SUBSTITUTE(G336,CHAR(160)," ")))))&gt;0,LEFT(UPPER(TRIM(G336)),10)&lt;&gt;"UNRESOLVED",ISERROR(MATCH(UPPER(TRIM(CLEAN(SUBSTITUTE(G336,CHAR(160)," ")))),Start!$H$6:$H$22,0))),"","Date/transition basis missing; ")&amp;IF(AND(LEN(UPPER(TRIM(CLEAN(SUBSTITUTE(H336,CHAR(160)," ")))))&gt;0,LEFT(UPPER(TRIM(H336)),10)&lt;&gt;"UNRESOLVED",ISERROR(MATCH(UPPER(TRIM(CLEAN(SUBSTITUTE(H336,CHAR(160)," ")))),Start!$H$6:$H$22,0))),"","Method/evidence basis missing; ")&amp;IF(AND(LEN(UPPER(TRIM(CLEAN(SUBSTITUTE(I336,CHAR(160)," ")))))&gt;0,LEFT(UPPER(TRIM(I336)),10)&lt;&gt;"UNRESOLVED",ISERROR(MATCH(UPPER(TRIM(CLEAN(SUBSTITUTE(I336,CHAR(160)," ")))),Start!$H$6:$H$22,0))),"","Mapping or justified exclusion missing; ")&amp;IF(AND(LEN(UPPER(TRIM(CLEAN(SUBSTITUTE(J336,CHAR(160)," ")))))&gt;0,LEFT(UPPER(TRIM(J336)),10)&lt;&gt;"UNRESOLVED",ISERROR(MATCH(UPPER(TRIM(CLEAN(SUBSTITUTE(J336,CHAR(160)," ")))),Start!$H$6:$H$22,0))),"","Conclusion/evidence missing; ")&amp;IF(AND(LEN(UPPER(TRIM(CLEAN(SUBSTITUTE(K336,CHAR(160)," ")))))&gt;0,LEFT(UPPER(TRIM(K336)),10)&lt;&gt;"UNRESOLVED",ISERROR(MATCH(UPPER(TRIM(CLEAN(SUBSTITUTE(K336,CHAR(160)," ")))),Start!$H$6:$H$22,0))),"","Reviewer/date missing; ")&amp;"")=0,"Documentation recorded; review required",IF(AND(LEN(UPPER(TRIM(CLEAN(SUBSTITUTE(C336,CHAR(160)," ")))))&gt;0,LEFT(UPPER(TRIM(C336)),10)&lt;&gt;"UNRESOLVED",ISERROR(MATCH(UPPER(TRIM(CLEAN(SUBSTITUTE(C336,CHAR(160)," ")))),Start!$H$6:$H$22,0))),"","Exact clause/version missing; ")&amp;IF(AND(LEN(UPPER(TRIM(CLEAN(SUBSTITUTE(D336,CHAR(160)," ")))))&gt;0,LEFT(UPPER(TRIM(D336)),10)&lt;&gt;"UNRESOLVED",ISERROR(MATCH(UPPER(TRIM(CLEAN(SUBSTITUTE(D336,CHAR(160)," ")))),Start!$H$6:$H$22,0))),"","Entity/system/period missing; ")&amp;IF(AND(LEN(UPPER(TRIM(CLEAN(SUBSTITUTE(F336,CHAR(160)," ")))))&gt;0,LEFT(UPPER(TRIM(F336)),10)&lt;&gt;"UNRESOLVED",ISERROR(MATCH(UPPER(TRIM(CLEAN(SUBSTITUTE(F336,CHAR(160)," ")))),Start!$H$6:$H$22,0))),"","Decision evidence/basis missing; ")&amp;IF(AND(LEN(UPPER(TRIM(CLEAN(SUBSTITUTE(G336,CHAR(160)," ")))))&gt;0,LEFT(UPPER(TRIM(G336)),10)&lt;&gt;"UNRESOLVED",ISERROR(MATCH(UPPER(TRIM(CLEAN(SUBSTITUTE(G336,CHAR(160)," ")))),Start!$H$6:$H$22,0))),"","Date/transition basis missing; ")&amp;IF(AND(LEN(UPPER(TRIM(CLEAN(SUBSTITUTE(H336,CHAR(160)," ")))))&gt;0,LEFT(UPPER(TRIM(H336)),10)&lt;&gt;"UNRESOLVED",ISERROR(MATCH(UPPER(TRIM(CLEAN(SUBSTITUTE(H336,CHAR(160)," ")))),Start!$H$6:$H$22,0))),"","Method/evidence basis missing; ")&amp;IF(AND(LEN(UPPER(TRIM(CLEAN(SUBSTITUTE(I336,CHAR(160)," ")))))&gt;0,LEFT(UPPER(TRIM(I336)),10)&lt;&gt;"UNRESOLVED",ISERROR(MATCH(UPPER(TRIM(CLEAN(SUBSTITUTE(I336,CHAR(160)," ")))),Start!$H$6:$H$22,0))),"","Mapping or justified exclusion missing; ")&amp;IF(AND(LEN(UPPER(TRIM(CLEAN(SUBSTITUTE(J336,CHAR(160)," ")))))&gt;0,LEFT(UPPER(TRIM(J336)),10)&lt;&gt;"UNRESOLVED",ISERROR(MATCH(UPPER(TRIM(CLEAN(SUBSTITUTE(J336,CHAR(160)," ")))),Start!$H$6:$H$22,0))),"","Conclusion/evidence missing; ")&amp;IF(AND(LEN(UPPER(TRIM(CLEAN(SUBSTITUTE(K336,CHAR(160)," ")))))&gt;0,LEFT(UPPER(TRIM(K336)),10)&lt;&gt;"UNRESOLVED",ISERROR(MATCH(UPPER(TRIM(CLEAN(SUBSTITUTE(K336,CHAR(160)," ")))),Start!$H$6:$H$22,0))),"","Reviewer/date missing; ")&amp;"")),"Invalid status; use a listed value")</f>
        <v>Applicability unresolved; assign an owner and next action</v>
      </c>
    </row>
    <row r="337" ht="70" customHeight="1">
      <c r="A337" s="56" t="str">
        <v>DFS-500.11(a)</v>
      </c>
      <c r="B337" s="56" t="str">
        <v>DFS</v>
      </c>
      <c r="C337" s="61" t="str">
        <v>D01 | 500.11(a)</v>
      </c>
      <c r="D337" s="61"/>
      <c r="E337" s="61" t="str">
        <v>Unresolved</v>
      </c>
      <c r="F337" s="61"/>
      <c r="G337" s="61" t="str">
        <v>Verify entity exemption and operative version; Q08</v>
      </c>
      <c r="H337" s="61" t="inlineStr">
        <is>
          <t xml:space="preserve">Candidate duty; applicability unresolved. Obtain exact required method and evidence from the controlling text. Context and definition rows explain control requirements.</t>
        </is>
      </c>
      <c r="I337" s="61" t="str">
        <v>D07</v>
      </c>
      <c r="J337" s="61"/>
      <c r="K337" s="61"/>
      <c r="L337" s="61" t="str">
        <v>Confirm entity/system coverage, obtain the current controlling instrument and map every applicable part before conclusions.</v>
      </c>
      <c r="M337" s="63" t="str">
        <f>IF(OR(EXACT(E337,"Unresolved"),EXACT(E337,"Applicable"),EXACT(E337,"Excluded with basis"),EXACT(E337,"Context only")),IF(E337="Unresolved","Applicability unresolved; assign an owner and next action",IF(LEN(IF(AND(LEN(UPPER(TRIM(CLEAN(SUBSTITUTE(C337,CHAR(160)," ")))))&gt;0,LEFT(UPPER(TRIM(C337)),10)&lt;&gt;"UNRESOLVED",ISERROR(MATCH(UPPER(TRIM(CLEAN(SUBSTITUTE(C337,CHAR(160)," ")))),Start!$H$6:$H$22,0))),"","Exact clause/version missing; ")&amp;IF(AND(LEN(UPPER(TRIM(CLEAN(SUBSTITUTE(D337,CHAR(160)," ")))))&gt;0,LEFT(UPPER(TRIM(D337)),10)&lt;&gt;"UNRESOLVED",ISERROR(MATCH(UPPER(TRIM(CLEAN(SUBSTITUTE(D337,CHAR(160)," ")))),Start!$H$6:$H$22,0))),"","Entity/system/period missing; ")&amp;IF(AND(LEN(UPPER(TRIM(CLEAN(SUBSTITUTE(F337,CHAR(160)," ")))))&gt;0,LEFT(UPPER(TRIM(F337)),10)&lt;&gt;"UNRESOLVED",ISERROR(MATCH(UPPER(TRIM(CLEAN(SUBSTITUTE(F337,CHAR(160)," ")))),Start!$H$6:$H$22,0))),"","Decision evidence/basis missing; ")&amp;IF(AND(LEN(UPPER(TRIM(CLEAN(SUBSTITUTE(G337,CHAR(160)," ")))))&gt;0,LEFT(UPPER(TRIM(G337)),10)&lt;&gt;"UNRESOLVED",ISERROR(MATCH(UPPER(TRIM(CLEAN(SUBSTITUTE(G337,CHAR(160)," ")))),Start!$H$6:$H$22,0))),"","Date/transition basis missing; ")&amp;IF(AND(LEN(UPPER(TRIM(CLEAN(SUBSTITUTE(H337,CHAR(160)," ")))))&gt;0,LEFT(UPPER(TRIM(H337)),10)&lt;&gt;"UNRESOLVED",ISERROR(MATCH(UPPER(TRIM(CLEAN(SUBSTITUTE(H337,CHAR(160)," ")))),Start!$H$6:$H$22,0))),"","Method/evidence basis missing; ")&amp;IF(AND(LEN(UPPER(TRIM(CLEAN(SUBSTITUTE(I337,CHAR(160)," ")))))&gt;0,LEFT(UPPER(TRIM(I337)),10)&lt;&gt;"UNRESOLVED",ISERROR(MATCH(UPPER(TRIM(CLEAN(SUBSTITUTE(I337,CHAR(160)," ")))),Start!$H$6:$H$22,0))),"","Mapping or justified exclusion missing; ")&amp;IF(AND(LEN(UPPER(TRIM(CLEAN(SUBSTITUTE(J337,CHAR(160)," ")))))&gt;0,LEFT(UPPER(TRIM(J337)),10)&lt;&gt;"UNRESOLVED",ISERROR(MATCH(UPPER(TRIM(CLEAN(SUBSTITUTE(J337,CHAR(160)," ")))),Start!$H$6:$H$22,0))),"","Conclusion/evidence missing; ")&amp;IF(AND(LEN(UPPER(TRIM(CLEAN(SUBSTITUTE(K337,CHAR(160)," ")))))&gt;0,LEFT(UPPER(TRIM(K337)),10)&lt;&gt;"UNRESOLVED",ISERROR(MATCH(UPPER(TRIM(CLEAN(SUBSTITUTE(K337,CHAR(160)," ")))),Start!$H$6:$H$22,0))),"","Reviewer/date missing; ")&amp;"")=0,"Documentation recorded; review required",IF(AND(LEN(UPPER(TRIM(CLEAN(SUBSTITUTE(C337,CHAR(160)," ")))))&gt;0,LEFT(UPPER(TRIM(C337)),10)&lt;&gt;"UNRESOLVED",ISERROR(MATCH(UPPER(TRIM(CLEAN(SUBSTITUTE(C337,CHAR(160)," ")))),Start!$H$6:$H$22,0))),"","Exact clause/version missing; ")&amp;IF(AND(LEN(UPPER(TRIM(CLEAN(SUBSTITUTE(D337,CHAR(160)," ")))))&gt;0,LEFT(UPPER(TRIM(D337)),10)&lt;&gt;"UNRESOLVED",ISERROR(MATCH(UPPER(TRIM(CLEAN(SUBSTITUTE(D337,CHAR(160)," ")))),Start!$H$6:$H$22,0))),"","Entity/system/period missing; ")&amp;IF(AND(LEN(UPPER(TRIM(CLEAN(SUBSTITUTE(F337,CHAR(160)," ")))))&gt;0,LEFT(UPPER(TRIM(F337)),10)&lt;&gt;"UNRESOLVED",ISERROR(MATCH(UPPER(TRIM(CLEAN(SUBSTITUTE(F337,CHAR(160)," ")))),Start!$H$6:$H$22,0))),"","Decision evidence/basis missing; ")&amp;IF(AND(LEN(UPPER(TRIM(CLEAN(SUBSTITUTE(G337,CHAR(160)," ")))))&gt;0,LEFT(UPPER(TRIM(G337)),10)&lt;&gt;"UNRESOLVED",ISERROR(MATCH(UPPER(TRIM(CLEAN(SUBSTITUTE(G337,CHAR(160)," ")))),Start!$H$6:$H$22,0))),"","Date/transition basis missing; ")&amp;IF(AND(LEN(UPPER(TRIM(CLEAN(SUBSTITUTE(H337,CHAR(160)," ")))))&gt;0,LEFT(UPPER(TRIM(H337)),10)&lt;&gt;"UNRESOLVED",ISERROR(MATCH(UPPER(TRIM(CLEAN(SUBSTITUTE(H337,CHAR(160)," ")))),Start!$H$6:$H$22,0))),"","Method/evidence basis missing; ")&amp;IF(AND(LEN(UPPER(TRIM(CLEAN(SUBSTITUTE(I337,CHAR(160)," ")))))&gt;0,LEFT(UPPER(TRIM(I337)),10)&lt;&gt;"UNRESOLVED",ISERROR(MATCH(UPPER(TRIM(CLEAN(SUBSTITUTE(I337,CHAR(160)," ")))),Start!$H$6:$H$22,0))),"","Mapping or justified exclusion missing; ")&amp;IF(AND(LEN(UPPER(TRIM(CLEAN(SUBSTITUTE(J337,CHAR(160)," ")))))&gt;0,LEFT(UPPER(TRIM(J337)),10)&lt;&gt;"UNRESOLVED",ISERROR(MATCH(UPPER(TRIM(CLEAN(SUBSTITUTE(J337,CHAR(160)," ")))),Start!$H$6:$H$22,0))),"","Conclusion/evidence missing; ")&amp;IF(AND(LEN(UPPER(TRIM(CLEAN(SUBSTITUTE(K337,CHAR(160)," ")))))&gt;0,LEFT(UPPER(TRIM(K337)),10)&lt;&gt;"UNRESOLVED",ISERROR(MATCH(UPPER(TRIM(CLEAN(SUBSTITUTE(K337,CHAR(160)," ")))),Start!$H$6:$H$22,0))),"","Reviewer/date missing; ")&amp;"")),"Invalid status; use a listed value")</f>
        <v>Applicability unresolved; assign an owner and next action</v>
      </c>
    </row>
    <row r="338" ht="70" customHeight="1">
      <c r="A338" s="58" t="str">
        <v>DFS-500.11(a)(1)</v>
      </c>
      <c r="B338" s="58" t="str">
        <v>DFS</v>
      </c>
      <c r="C338" s="61" t="str">
        <v>D01 | 500.11(a)(1)</v>
      </c>
      <c r="D338" s="61"/>
      <c r="E338" s="61" t="str">
        <v>Unresolved</v>
      </c>
      <c r="F338" s="61"/>
      <c r="G338" s="61" t="str">
        <v>Verify entity exemption and operative version; Q08</v>
      </c>
      <c r="H338" s="61" t="inlineStr">
        <is>
          <t xml:space="preserve">Candidate duty; applicability unresolved. Obtain exact required method and evidence from the controlling text. Context and definition rows explain control requirements.</t>
        </is>
      </c>
      <c r="I338" s="61" t="str">
        <v>D07</v>
      </c>
      <c r="J338" s="61"/>
      <c r="K338" s="61"/>
      <c r="L338" s="61" t="str">
        <v>Confirm entity/system coverage, obtain the current controlling instrument and map every applicable part before conclusions.</v>
      </c>
      <c r="M338" s="63" t="str">
        <f>IF(OR(EXACT(E338,"Unresolved"),EXACT(E338,"Applicable"),EXACT(E338,"Excluded with basis"),EXACT(E338,"Context only")),IF(E338="Unresolved","Applicability unresolved; assign an owner and next action",IF(LEN(IF(AND(LEN(UPPER(TRIM(CLEAN(SUBSTITUTE(C338,CHAR(160)," ")))))&gt;0,LEFT(UPPER(TRIM(C338)),10)&lt;&gt;"UNRESOLVED",ISERROR(MATCH(UPPER(TRIM(CLEAN(SUBSTITUTE(C338,CHAR(160)," ")))),Start!$H$6:$H$22,0))),"","Exact clause/version missing; ")&amp;IF(AND(LEN(UPPER(TRIM(CLEAN(SUBSTITUTE(D338,CHAR(160)," ")))))&gt;0,LEFT(UPPER(TRIM(D338)),10)&lt;&gt;"UNRESOLVED",ISERROR(MATCH(UPPER(TRIM(CLEAN(SUBSTITUTE(D338,CHAR(160)," ")))),Start!$H$6:$H$22,0))),"","Entity/system/period missing; ")&amp;IF(AND(LEN(UPPER(TRIM(CLEAN(SUBSTITUTE(F338,CHAR(160)," ")))))&gt;0,LEFT(UPPER(TRIM(F338)),10)&lt;&gt;"UNRESOLVED",ISERROR(MATCH(UPPER(TRIM(CLEAN(SUBSTITUTE(F338,CHAR(160)," ")))),Start!$H$6:$H$22,0))),"","Decision evidence/basis missing; ")&amp;IF(AND(LEN(UPPER(TRIM(CLEAN(SUBSTITUTE(G338,CHAR(160)," ")))))&gt;0,LEFT(UPPER(TRIM(G338)),10)&lt;&gt;"UNRESOLVED",ISERROR(MATCH(UPPER(TRIM(CLEAN(SUBSTITUTE(G338,CHAR(160)," ")))),Start!$H$6:$H$22,0))),"","Date/transition basis missing; ")&amp;IF(AND(LEN(UPPER(TRIM(CLEAN(SUBSTITUTE(H338,CHAR(160)," ")))))&gt;0,LEFT(UPPER(TRIM(H338)),10)&lt;&gt;"UNRESOLVED",ISERROR(MATCH(UPPER(TRIM(CLEAN(SUBSTITUTE(H338,CHAR(160)," ")))),Start!$H$6:$H$22,0))),"","Method/evidence basis missing; ")&amp;IF(AND(LEN(UPPER(TRIM(CLEAN(SUBSTITUTE(I338,CHAR(160)," ")))))&gt;0,LEFT(UPPER(TRIM(I338)),10)&lt;&gt;"UNRESOLVED",ISERROR(MATCH(UPPER(TRIM(CLEAN(SUBSTITUTE(I338,CHAR(160)," ")))),Start!$H$6:$H$22,0))),"","Mapping or justified exclusion missing; ")&amp;IF(AND(LEN(UPPER(TRIM(CLEAN(SUBSTITUTE(J338,CHAR(160)," ")))))&gt;0,LEFT(UPPER(TRIM(J338)),10)&lt;&gt;"UNRESOLVED",ISERROR(MATCH(UPPER(TRIM(CLEAN(SUBSTITUTE(J338,CHAR(160)," ")))),Start!$H$6:$H$22,0))),"","Conclusion/evidence missing; ")&amp;IF(AND(LEN(UPPER(TRIM(CLEAN(SUBSTITUTE(K338,CHAR(160)," ")))))&gt;0,LEFT(UPPER(TRIM(K338)),10)&lt;&gt;"UNRESOLVED",ISERROR(MATCH(UPPER(TRIM(CLEAN(SUBSTITUTE(K338,CHAR(160)," ")))),Start!$H$6:$H$22,0))),"","Reviewer/date missing; ")&amp;"")=0,"Documentation recorded; review required",IF(AND(LEN(UPPER(TRIM(CLEAN(SUBSTITUTE(C338,CHAR(160)," ")))))&gt;0,LEFT(UPPER(TRIM(C338)),10)&lt;&gt;"UNRESOLVED",ISERROR(MATCH(UPPER(TRIM(CLEAN(SUBSTITUTE(C338,CHAR(160)," ")))),Start!$H$6:$H$22,0))),"","Exact clause/version missing; ")&amp;IF(AND(LEN(UPPER(TRIM(CLEAN(SUBSTITUTE(D338,CHAR(160)," ")))))&gt;0,LEFT(UPPER(TRIM(D338)),10)&lt;&gt;"UNRESOLVED",ISERROR(MATCH(UPPER(TRIM(CLEAN(SUBSTITUTE(D338,CHAR(160)," ")))),Start!$H$6:$H$22,0))),"","Entity/system/period missing; ")&amp;IF(AND(LEN(UPPER(TRIM(CLEAN(SUBSTITUTE(F338,CHAR(160)," ")))))&gt;0,LEFT(UPPER(TRIM(F338)),10)&lt;&gt;"UNRESOLVED",ISERROR(MATCH(UPPER(TRIM(CLEAN(SUBSTITUTE(F338,CHAR(160)," ")))),Start!$H$6:$H$22,0))),"","Decision evidence/basis missing; ")&amp;IF(AND(LEN(UPPER(TRIM(CLEAN(SUBSTITUTE(G338,CHAR(160)," ")))))&gt;0,LEFT(UPPER(TRIM(G338)),10)&lt;&gt;"UNRESOLVED",ISERROR(MATCH(UPPER(TRIM(CLEAN(SUBSTITUTE(G338,CHAR(160)," ")))),Start!$H$6:$H$22,0))),"","Date/transition basis missing; ")&amp;IF(AND(LEN(UPPER(TRIM(CLEAN(SUBSTITUTE(H338,CHAR(160)," ")))))&gt;0,LEFT(UPPER(TRIM(H338)),10)&lt;&gt;"UNRESOLVED",ISERROR(MATCH(UPPER(TRIM(CLEAN(SUBSTITUTE(H338,CHAR(160)," ")))),Start!$H$6:$H$22,0))),"","Method/evidence basis missing; ")&amp;IF(AND(LEN(UPPER(TRIM(CLEAN(SUBSTITUTE(I338,CHAR(160)," ")))))&gt;0,LEFT(UPPER(TRIM(I338)),10)&lt;&gt;"UNRESOLVED",ISERROR(MATCH(UPPER(TRIM(CLEAN(SUBSTITUTE(I338,CHAR(160)," ")))),Start!$H$6:$H$22,0))),"","Mapping or justified exclusion missing; ")&amp;IF(AND(LEN(UPPER(TRIM(CLEAN(SUBSTITUTE(J338,CHAR(160)," ")))))&gt;0,LEFT(UPPER(TRIM(J338)),10)&lt;&gt;"UNRESOLVED",ISERROR(MATCH(UPPER(TRIM(CLEAN(SUBSTITUTE(J338,CHAR(160)," ")))),Start!$H$6:$H$22,0))),"","Conclusion/evidence missing; ")&amp;IF(AND(LEN(UPPER(TRIM(CLEAN(SUBSTITUTE(K338,CHAR(160)," ")))))&gt;0,LEFT(UPPER(TRIM(K338)),10)&lt;&gt;"UNRESOLVED",ISERROR(MATCH(UPPER(TRIM(CLEAN(SUBSTITUTE(K338,CHAR(160)," ")))),Start!$H$6:$H$22,0))),"","Reviewer/date missing; ")&amp;"")),"Invalid status; use a listed value")</f>
        <v>Applicability unresolved; assign an owner and next action</v>
      </c>
    </row>
    <row r="339" ht="70" customHeight="1">
      <c r="A339" s="56" t="str">
        <v>DFS-500.11(a)(2)</v>
      </c>
      <c r="B339" s="56" t="str">
        <v>DFS</v>
      </c>
      <c r="C339" s="61" t="str">
        <v>D01 | 500.11(a)(2)</v>
      </c>
      <c r="D339" s="61"/>
      <c r="E339" s="61" t="str">
        <v>Unresolved</v>
      </c>
      <c r="F339" s="61"/>
      <c r="G339" s="61" t="str">
        <v>Verify entity exemption and operative version; Q08</v>
      </c>
      <c r="H339" s="61" t="inlineStr">
        <is>
          <t xml:space="preserve">Candidate duty; applicability unresolved. Obtain exact required method and evidence from the controlling text. Context and definition rows explain control requirements.</t>
        </is>
      </c>
      <c r="I339" s="61" t="str">
        <v>D07</v>
      </c>
      <c r="J339" s="61"/>
      <c r="K339" s="61"/>
      <c r="L339" s="61" t="str">
        <v>Confirm entity/system coverage, obtain the current controlling instrument and map every applicable part before conclusions.</v>
      </c>
      <c r="M339" s="63" t="str">
        <f>IF(OR(EXACT(E339,"Unresolved"),EXACT(E339,"Applicable"),EXACT(E339,"Excluded with basis"),EXACT(E339,"Context only")),IF(E339="Unresolved","Applicability unresolved; assign an owner and next action",IF(LEN(IF(AND(LEN(UPPER(TRIM(CLEAN(SUBSTITUTE(C339,CHAR(160)," ")))))&gt;0,LEFT(UPPER(TRIM(C339)),10)&lt;&gt;"UNRESOLVED",ISERROR(MATCH(UPPER(TRIM(CLEAN(SUBSTITUTE(C339,CHAR(160)," ")))),Start!$H$6:$H$22,0))),"","Exact clause/version missing; ")&amp;IF(AND(LEN(UPPER(TRIM(CLEAN(SUBSTITUTE(D339,CHAR(160)," ")))))&gt;0,LEFT(UPPER(TRIM(D339)),10)&lt;&gt;"UNRESOLVED",ISERROR(MATCH(UPPER(TRIM(CLEAN(SUBSTITUTE(D339,CHAR(160)," ")))),Start!$H$6:$H$22,0))),"","Entity/system/period missing; ")&amp;IF(AND(LEN(UPPER(TRIM(CLEAN(SUBSTITUTE(F339,CHAR(160)," ")))))&gt;0,LEFT(UPPER(TRIM(F339)),10)&lt;&gt;"UNRESOLVED",ISERROR(MATCH(UPPER(TRIM(CLEAN(SUBSTITUTE(F339,CHAR(160)," ")))),Start!$H$6:$H$22,0))),"","Decision evidence/basis missing; ")&amp;IF(AND(LEN(UPPER(TRIM(CLEAN(SUBSTITUTE(G339,CHAR(160)," ")))))&gt;0,LEFT(UPPER(TRIM(G339)),10)&lt;&gt;"UNRESOLVED",ISERROR(MATCH(UPPER(TRIM(CLEAN(SUBSTITUTE(G339,CHAR(160)," ")))),Start!$H$6:$H$22,0))),"","Date/transition basis missing; ")&amp;IF(AND(LEN(UPPER(TRIM(CLEAN(SUBSTITUTE(H339,CHAR(160)," ")))))&gt;0,LEFT(UPPER(TRIM(H339)),10)&lt;&gt;"UNRESOLVED",ISERROR(MATCH(UPPER(TRIM(CLEAN(SUBSTITUTE(H339,CHAR(160)," ")))),Start!$H$6:$H$22,0))),"","Method/evidence basis missing; ")&amp;IF(AND(LEN(UPPER(TRIM(CLEAN(SUBSTITUTE(I339,CHAR(160)," ")))))&gt;0,LEFT(UPPER(TRIM(I339)),10)&lt;&gt;"UNRESOLVED",ISERROR(MATCH(UPPER(TRIM(CLEAN(SUBSTITUTE(I339,CHAR(160)," ")))),Start!$H$6:$H$22,0))),"","Mapping or justified exclusion missing; ")&amp;IF(AND(LEN(UPPER(TRIM(CLEAN(SUBSTITUTE(J339,CHAR(160)," ")))))&gt;0,LEFT(UPPER(TRIM(J339)),10)&lt;&gt;"UNRESOLVED",ISERROR(MATCH(UPPER(TRIM(CLEAN(SUBSTITUTE(J339,CHAR(160)," ")))),Start!$H$6:$H$22,0))),"","Conclusion/evidence missing; ")&amp;IF(AND(LEN(UPPER(TRIM(CLEAN(SUBSTITUTE(K339,CHAR(160)," ")))))&gt;0,LEFT(UPPER(TRIM(K339)),10)&lt;&gt;"UNRESOLVED",ISERROR(MATCH(UPPER(TRIM(CLEAN(SUBSTITUTE(K339,CHAR(160)," ")))),Start!$H$6:$H$22,0))),"","Reviewer/date missing; ")&amp;"")=0,"Documentation recorded; review required",IF(AND(LEN(UPPER(TRIM(CLEAN(SUBSTITUTE(C339,CHAR(160)," ")))))&gt;0,LEFT(UPPER(TRIM(C339)),10)&lt;&gt;"UNRESOLVED",ISERROR(MATCH(UPPER(TRIM(CLEAN(SUBSTITUTE(C339,CHAR(160)," ")))),Start!$H$6:$H$22,0))),"","Exact clause/version missing; ")&amp;IF(AND(LEN(UPPER(TRIM(CLEAN(SUBSTITUTE(D339,CHAR(160)," ")))))&gt;0,LEFT(UPPER(TRIM(D339)),10)&lt;&gt;"UNRESOLVED",ISERROR(MATCH(UPPER(TRIM(CLEAN(SUBSTITUTE(D339,CHAR(160)," ")))),Start!$H$6:$H$22,0))),"","Entity/system/period missing; ")&amp;IF(AND(LEN(UPPER(TRIM(CLEAN(SUBSTITUTE(F339,CHAR(160)," ")))))&gt;0,LEFT(UPPER(TRIM(F339)),10)&lt;&gt;"UNRESOLVED",ISERROR(MATCH(UPPER(TRIM(CLEAN(SUBSTITUTE(F339,CHAR(160)," ")))),Start!$H$6:$H$22,0))),"","Decision evidence/basis missing; ")&amp;IF(AND(LEN(UPPER(TRIM(CLEAN(SUBSTITUTE(G339,CHAR(160)," ")))))&gt;0,LEFT(UPPER(TRIM(G339)),10)&lt;&gt;"UNRESOLVED",ISERROR(MATCH(UPPER(TRIM(CLEAN(SUBSTITUTE(G339,CHAR(160)," ")))),Start!$H$6:$H$22,0))),"","Date/transition basis missing; ")&amp;IF(AND(LEN(UPPER(TRIM(CLEAN(SUBSTITUTE(H339,CHAR(160)," ")))))&gt;0,LEFT(UPPER(TRIM(H339)),10)&lt;&gt;"UNRESOLVED",ISERROR(MATCH(UPPER(TRIM(CLEAN(SUBSTITUTE(H339,CHAR(160)," ")))),Start!$H$6:$H$22,0))),"","Method/evidence basis missing; ")&amp;IF(AND(LEN(UPPER(TRIM(CLEAN(SUBSTITUTE(I339,CHAR(160)," ")))))&gt;0,LEFT(UPPER(TRIM(I339)),10)&lt;&gt;"UNRESOLVED",ISERROR(MATCH(UPPER(TRIM(CLEAN(SUBSTITUTE(I339,CHAR(160)," ")))),Start!$H$6:$H$22,0))),"","Mapping or justified exclusion missing; ")&amp;IF(AND(LEN(UPPER(TRIM(CLEAN(SUBSTITUTE(J339,CHAR(160)," ")))))&gt;0,LEFT(UPPER(TRIM(J339)),10)&lt;&gt;"UNRESOLVED",ISERROR(MATCH(UPPER(TRIM(CLEAN(SUBSTITUTE(J339,CHAR(160)," ")))),Start!$H$6:$H$22,0))),"","Conclusion/evidence missing; ")&amp;IF(AND(LEN(UPPER(TRIM(CLEAN(SUBSTITUTE(K339,CHAR(160)," ")))))&gt;0,LEFT(UPPER(TRIM(K339)),10)&lt;&gt;"UNRESOLVED",ISERROR(MATCH(UPPER(TRIM(CLEAN(SUBSTITUTE(K339,CHAR(160)," ")))),Start!$H$6:$H$22,0))),"","Reviewer/date missing; ")&amp;"")),"Invalid status; use a listed value")</f>
        <v>Applicability unresolved; assign an owner and next action</v>
      </c>
    </row>
    <row r="340" ht="70" customHeight="1">
      <c r="A340" s="58" t="str">
        <v>DFS-500.11(a)(3)</v>
      </c>
      <c r="B340" s="58" t="str">
        <v>DFS</v>
      </c>
      <c r="C340" s="61" t="str">
        <v>D01 | 500.11(a)(3)</v>
      </c>
      <c r="D340" s="61"/>
      <c r="E340" s="61" t="str">
        <v>Unresolved</v>
      </c>
      <c r="F340" s="61"/>
      <c r="G340" s="61" t="str">
        <v>Verify entity exemption and operative version; Q08</v>
      </c>
      <c r="H340" s="61" t="inlineStr">
        <is>
          <t xml:space="preserve">Candidate duty; applicability unresolved. Obtain exact required method and evidence from the controlling text. Context and definition rows explain control requirements.</t>
        </is>
      </c>
      <c r="I340" s="61" t="str">
        <v>D07</v>
      </c>
      <c r="J340" s="61"/>
      <c r="K340" s="61"/>
      <c r="L340" s="61" t="str">
        <v>Confirm entity/system coverage, obtain the current controlling instrument and map every applicable part before conclusions.</v>
      </c>
      <c r="M340" s="63" t="str">
        <f>IF(OR(EXACT(E340,"Unresolved"),EXACT(E340,"Applicable"),EXACT(E340,"Excluded with basis"),EXACT(E340,"Context only")),IF(E340="Unresolved","Applicability unresolved; assign an owner and next action",IF(LEN(IF(AND(LEN(UPPER(TRIM(CLEAN(SUBSTITUTE(C340,CHAR(160)," ")))))&gt;0,LEFT(UPPER(TRIM(C340)),10)&lt;&gt;"UNRESOLVED",ISERROR(MATCH(UPPER(TRIM(CLEAN(SUBSTITUTE(C340,CHAR(160)," ")))),Start!$H$6:$H$22,0))),"","Exact clause/version missing; ")&amp;IF(AND(LEN(UPPER(TRIM(CLEAN(SUBSTITUTE(D340,CHAR(160)," ")))))&gt;0,LEFT(UPPER(TRIM(D340)),10)&lt;&gt;"UNRESOLVED",ISERROR(MATCH(UPPER(TRIM(CLEAN(SUBSTITUTE(D340,CHAR(160)," ")))),Start!$H$6:$H$22,0))),"","Entity/system/period missing; ")&amp;IF(AND(LEN(UPPER(TRIM(CLEAN(SUBSTITUTE(F340,CHAR(160)," ")))))&gt;0,LEFT(UPPER(TRIM(F340)),10)&lt;&gt;"UNRESOLVED",ISERROR(MATCH(UPPER(TRIM(CLEAN(SUBSTITUTE(F340,CHAR(160)," ")))),Start!$H$6:$H$22,0))),"","Decision evidence/basis missing; ")&amp;IF(AND(LEN(UPPER(TRIM(CLEAN(SUBSTITUTE(G340,CHAR(160)," ")))))&gt;0,LEFT(UPPER(TRIM(G340)),10)&lt;&gt;"UNRESOLVED",ISERROR(MATCH(UPPER(TRIM(CLEAN(SUBSTITUTE(G340,CHAR(160)," ")))),Start!$H$6:$H$22,0))),"","Date/transition basis missing; ")&amp;IF(AND(LEN(UPPER(TRIM(CLEAN(SUBSTITUTE(H340,CHAR(160)," ")))))&gt;0,LEFT(UPPER(TRIM(H340)),10)&lt;&gt;"UNRESOLVED",ISERROR(MATCH(UPPER(TRIM(CLEAN(SUBSTITUTE(H340,CHAR(160)," ")))),Start!$H$6:$H$22,0))),"","Method/evidence basis missing; ")&amp;IF(AND(LEN(UPPER(TRIM(CLEAN(SUBSTITUTE(I340,CHAR(160)," ")))))&gt;0,LEFT(UPPER(TRIM(I340)),10)&lt;&gt;"UNRESOLVED",ISERROR(MATCH(UPPER(TRIM(CLEAN(SUBSTITUTE(I340,CHAR(160)," ")))),Start!$H$6:$H$22,0))),"","Mapping or justified exclusion missing; ")&amp;IF(AND(LEN(UPPER(TRIM(CLEAN(SUBSTITUTE(J340,CHAR(160)," ")))))&gt;0,LEFT(UPPER(TRIM(J340)),10)&lt;&gt;"UNRESOLVED",ISERROR(MATCH(UPPER(TRIM(CLEAN(SUBSTITUTE(J340,CHAR(160)," ")))),Start!$H$6:$H$22,0))),"","Conclusion/evidence missing; ")&amp;IF(AND(LEN(UPPER(TRIM(CLEAN(SUBSTITUTE(K340,CHAR(160)," ")))))&gt;0,LEFT(UPPER(TRIM(K340)),10)&lt;&gt;"UNRESOLVED",ISERROR(MATCH(UPPER(TRIM(CLEAN(SUBSTITUTE(K340,CHAR(160)," ")))),Start!$H$6:$H$22,0))),"","Reviewer/date missing; ")&amp;"")=0,"Documentation recorded; review required",IF(AND(LEN(UPPER(TRIM(CLEAN(SUBSTITUTE(C340,CHAR(160)," ")))))&gt;0,LEFT(UPPER(TRIM(C340)),10)&lt;&gt;"UNRESOLVED",ISERROR(MATCH(UPPER(TRIM(CLEAN(SUBSTITUTE(C340,CHAR(160)," ")))),Start!$H$6:$H$22,0))),"","Exact clause/version missing; ")&amp;IF(AND(LEN(UPPER(TRIM(CLEAN(SUBSTITUTE(D340,CHAR(160)," ")))))&gt;0,LEFT(UPPER(TRIM(D340)),10)&lt;&gt;"UNRESOLVED",ISERROR(MATCH(UPPER(TRIM(CLEAN(SUBSTITUTE(D340,CHAR(160)," ")))),Start!$H$6:$H$22,0))),"","Entity/system/period missing; ")&amp;IF(AND(LEN(UPPER(TRIM(CLEAN(SUBSTITUTE(F340,CHAR(160)," ")))))&gt;0,LEFT(UPPER(TRIM(F340)),10)&lt;&gt;"UNRESOLVED",ISERROR(MATCH(UPPER(TRIM(CLEAN(SUBSTITUTE(F340,CHAR(160)," ")))),Start!$H$6:$H$22,0))),"","Decision evidence/basis missing; ")&amp;IF(AND(LEN(UPPER(TRIM(CLEAN(SUBSTITUTE(G340,CHAR(160)," ")))))&gt;0,LEFT(UPPER(TRIM(G340)),10)&lt;&gt;"UNRESOLVED",ISERROR(MATCH(UPPER(TRIM(CLEAN(SUBSTITUTE(G340,CHAR(160)," ")))),Start!$H$6:$H$22,0))),"","Date/transition basis missing; ")&amp;IF(AND(LEN(UPPER(TRIM(CLEAN(SUBSTITUTE(H340,CHAR(160)," ")))))&gt;0,LEFT(UPPER(TRIM(H340)),10)&lt;&gt;"UNRESOLVED",ISERROR(MATCH(UPPER(TRIM(CLEAN(SUBSTITUTE(H340,CHAR(160)," ")))),Start!$H$6:$H$22,0))),"","Method/evidence basis missing; ")&amp;IF(AND(LEN(UPPER(TRIM(CLEAN(SUBSTITUTE(I340,CHAR(160)," ")))))&gt;0,LEFT(UPPER(TRIM(I340)),10)&lt;&gt;"UNRESOLVED",ISERROR(MATCH(UPPER(TRIM(CLEAN(SUBSTITUTE(I340,CHAR(160)," ")))),Start!$H$6:$H$22,0))),"","Mapping or justified exclusion missing; ")&amp;IF(AND(LEN(UPPER(TRIM(CLEAN(SUBSTITUTE(J340,CHAR(160)," ")))))&gt;0,LEFT(UPPER(TRIM(J340)),10)&lt;&gt;"UNRESOLVED",ISERROR(MATCH(UPPER(TRIM(CLEAN(SUBSTITUTE(J340,CHAR(160)," ")))),Start!$H$6:$H$22,0))),"","Conclusion/evidence missing; ")&amp;IF(AND(LEN(UPPER(TRIM(CLEAN(SUBSTITUTE(K340,CHAR(160)," ")))))&gt;0,LEFT(UPPER(TRIM(K340)),10)&lt;&gt;"UNRESOLVED",ISERROR(MATCH(UPPER(TRIM(CLEAN(SUBSTITUTE(K340,CHAR(160)," ")))),Start!$H$6:$H$22,0))),"","Reviewer/date missing; ")&amp;"")),"Invalid status; use a listed value")</f>
        <v>Applicability unresolved; assign an owner and next action</v>
      </c>
    </row>
    <row r="341" ht="70" customHeight="1">
      <c r="A341" s="56" t="str">
        <v>DFS-500.11(a)(4)</v>
      </c>
      <c r="B341" s="56" t="str">
        <v>DFS</v>
      </c>
      <c r="C341" s="61" t="str">
        <v>D01 | 500.11(a)(4)</v>
      </c>
      <c r="D341" s="61"/>
      <c r="E341" s="61" t="str">
        <v>Unresolved</v>
      </c>
      <c r="F341" s="61"/>
      <c r="G341" s="61" t="str">
        <v>Verify entity exemption and operative version; Q08</v>
      </c>
      <c r="H341" s="61" t="inlineStr">
        <is>
          <t xml:space="preserve">Candidate duty; applicability unresolved. Obtain exact required method and evidence from the controlling text. Context and definition rows explain control requirements.</t>
        </is>
      </c>
      <c r="I341" s="61" t="str">
        <v>D07</v>
      </c>
      <c r="J341" s="61"/>
      <c r="K341" s="61"/>
      <c r="L341" s="61" t="str">
        <v>Confirm entity/system coverage, obtain the current controlling instrument and map every applicable part before conclusions.</v>
      </c>
      <c r="M341" s="63" t="str">
        <f>IF(OR(EXACT(E341,"Unresolved"),EXACT(E341,"Applicable"),EXACT(E341,"Excluded with basis"),EXACT(E341,"Context only")),IF(E341="Unresolved","Applicability unresolved; assign an owner and next action",IF(LEN(IF(AND(LEN(UPPER(TRIM(CLEAN(SUBSTITUTE(C341,CHAR(160)," ")))))&gt;0,LEFT(UPPER(TRIM(C341)),10)&lt;&gt;"UNRESOLVED",ISERROR(MATCH(UPPER(TRIM(CLEAN(SUBSTITUTE(C341,CHAR(160)," ")))),Start!$H$6:$H$22,0))),"","Exact clause/version missing; ")&amp;IF(AND(LEN(UPPER(TRIM(CLEAN(SUBSTITUTE(D341,CHAR(160)," ")))))&gt;0,LEFT(UPPER(TRIM(D341)),10)&lt;&gt;"UNRESOLVED",ISERROR(MATCH(UPPER(TRIM(CLEAN(SUBSTITUTE(D341,CHAR(160)," ")))),Start!$H$6:$H$22,0))),"","Entity/system/period missing; ")&amp;IF(AND(LEN(UPPER(TRIM(CLEAN(SUBSTITUTE(F341,CHAR(160)," ")))))&gt;0,LEFT(UPPER(TRIM(F341)),10)&lt;&gt;"UNRESOLVED",ISERROR(MATCH(UPPER(TRIM(CLEAN(SUBSTITUTE(F341,CHAR(160)," ")))),Start!$H$6:$H$22,0))),"","Decision evidence/basis missing; ")&amp;IF(AND(LEN(UPPER(TRIM(CLEAN(SUBSTITUTE(G341,CHAR(160)," ")))))&gt;0,LEFT(UPPER(TRIM(G341)),10)&lt;&gt;"UNRESOLVED",ISERROR(MATCH(UPPER(TRIM(CLEAN(SUBSTITUTE(G341,CHAR(160)," ")))),Start!$H$6:$H$22,0))),"","Date/transition basis missing; ")&amp;IF(AND(LEN(UPPER(TRIM(CLEAN(SUBSTITUTE(H341,CHAR(160)," ")))))&gt;0,LEFT(UPPER(TRIM(H341)),10)&lt;&gt;"UNRESOLVED",ISERROR(MATCH(UPPER(TRIM(CLEAN(SUBSTITUTE(H341,CHAR(160)," ")))),Start!$H$6:$H$22,0))),"","Method/evidence basis missing; ")&amp;IF(AND(LEN(UPPER(TRIM(CLEAN(SUBSTITUTE(I341,CHAR(160)," ")))))&gt;0,LEFT(UPPER(TRIM(I341)),10)&lt;&gt;"UNRESOLVED",ISERROR(MATCH(UPPER(TRIM(CLEAN(SUBSTITUTE(I341,CHAR(160)," ")))),Start!$H$6:$H$22,0))),"","Mapping or justified exclusion missing; ")&amp;IF(AND(LEN(UPPER(TRIM(CLEAN(SUBSTITUTE(J341,CHAR(160)," ")))))&gt;0,LEFT(UPPER(TRIM(J341)),10)&lt;&gt;"UNRESOLVED",ISERROR(MATCH(UPPER(TRIM(CLEAN(SUBSTITUTE(J341,CHAR(160)," ")))),Start!$H$6:$H$22,0))),"","Conclusion/evidence missing; ")&amp;IF(AND(LEN(UPPER(TRIM(CLEAN(SUBSTITUTE(K341,CHAR(160)," ")))))&gt;0,LEFT(UPPER(TRIM(K341)),10)&lt;&gt;"UNRESOLVED",ISERROR(MATCH(UPPER(TRIM(CLEAN(SUBSTITUTE(K341,CHAR(160)," ")))),Start!$H$6:$H$22,0))),"","Reviewer/date missing; ")&amp;"")=0,"Documentation recorded; review required",IF(AND(LEN(UPPER(TRIM(CLEAN(SUBSTITUTE(C341,CHAR(160)," ")))))&gt;0,LEFT(UPPER(TRIM(C341)),10)&lt;&gt;"UNRESOLVED",ISERROR(MATCH(UPPER(TRIM(CLEAN(SUBSTITUTE(C341,CHAR(160)," ")))),Start!$H$6:$H$22,0))),"","Exact clause/version missing; ")&amp;IF(AND(LEN(UPPER(TRIM(CLEAN(SUBSTITUTE(D341,CHAR(160)," ")))))&gt;0,LEFT(UPPER(TRIM(D341)),10)&lt;&gt;"UNRESOLVED",ISERROR(MATCH(UPPER(TRIM(CLEAN(SUBSTITUTE(D341,CHAR(160)," ")))),Start!$H$6:$H$22,0))),"","Entity/system/period missing; ")&amp;IF(AND(LEN(UPPER(TRIM(CLEAN(SUBSTITUTE(F341,CHAR(160)," ")))))&gt;0,LEFT(UPPER(TRIM(F341)),10)&lt;&gt;"UNRESOLVED",ISERROR(MATCH(UPPER(TRIM(CLEAN(SUBSTITUTE(F341,CHAR(160)," ")))),Start!$H$6:$H$22,0))),"","Decision evidence/basis missing; ")&amp;IF(AND(LEN(UPPER(TRIM(CLEAN(SUBSTITUTE(G341,CHAR(160)," ")))))&gt;0,LEFT(UPPER(TRIM(G341)),10)&lt;&gt;"UNRESOLVED",ISERROR(MATCH(UPPER(TRIM(CLEAN(SUBSTITUTE(G341,CHAR(160)," ")))),Start!$H$6:$H$22,0))),"","Date/transition basis missing; ")&amp;IF(AND(LEN(UPPER(TRIM(CLEAN(SUBSTITUTE(H341,CHAR(160)," ")))))&gt;0,LEFT(UPPER(TRIM(H341)),10)&lt;&gt;"UNRESOLVED",ISERROR(MATCH(UPPER(TRIM(CLEAN(SUBSTITUTE(H341,CHAR(160)," ")))),Start!$H$6:$H$22,0))),"","Method/evidence basis missing; ")&amp;IF(AND(LEN(UPPER(TRIM(CLEAN(SUBSTITUTE(I341,CHAR(160)," ")))))&gt;0,LEFT(UPPER(TRIM(I341)),10)&lt;&gt;"UNRESOLVED",ISERROR(MATCH(UPPER(TRIM(CLEAN(SUBSTITUTE(I341,CHAR(160)," ")))),Start!$H$6:$H$22,0))),"","Mapping or justified exclusion missing; ")&amp;IF(AND(LEN(UPPER(TRIM(CLEAN(SUBSTITUTE(J341,CHAR(160)," ")))))&gt;0,LEFT(UPPER(TRIM(J341)),10)&lt;&gt;"UNRESOLVED",ISERROR(MATCH(UPPER(TRIM(CLEAN(SUBSTITUTE(J341,CHAR(160)," ")))),Start!$H$6:$H$22,0))),"","Conclusion/evidence missing; ")&amp;IF(AND(LEN(UPPER(TRIM(CLEAN(SUBSTITUTE(K341,CHAR(160)," ")))))&gt;0,LEFT(UPPER(TRIM(K341)),10)&lt;&gt;"UNRESOLVED",ISERROR(MATCH(UPPER(TRIM(CLEAN(SUBSTITUTE(K341,CHAR(160)," ")))),Start!$H$6:$H$22,0))),"","Reviewer/date missing; ")&amp;"")),"Invalid status; use a listed value")</f>
        <v>Applicability unresolved; assign an owner and next action</v>
      </c>
    </row>
    <row r="342" ht="70" customHeight="1">
      <c r="A342" s="58" t="str">
        <v>DFS-500.11(b)</v>
      </c>
      <c r="B342" s="58" t="str">
        <v>DFS</v>
      </c>
      <c r="C342" s="61" t="str">
        <v>D01 | 500.11(b)</v>
      </c>
      <c r="D342" s="61"/>
      <c r="E342" s="61" t="str">
        <v>Unresolved</v>
      </c>
      <c r="F342" s="61"/>
      <c r="G342" s="61" t="str">
        <v>Verify entity exemption and operative version; Q08</v>
      </c>
      <c r="H342" s="61" t="inlineStr">
        <is>
          <t xml:space="preserve">Candidate duty; applicability unresolved. Obtain exact required method and evidence from the controlling text. Context and definition rows explain control requirements.</t>
        </is>
      </c>
      <c r="I342" s="61" t="str">
        <v>D07</v>
      </c>
      <c r="J342" s="61"/>
      <c r="K342" s="61"/>
      <c r="L342" s="61" t="str">
        <v>Confirm entity/system coverage, obtain the current controlling instrument and map every applicable part before conclusions.</v>
      </c>
      <c r="M342" s="63" t="str">
        <f>IF(OR(EXACT(E342,"Unresolved"),EXACT(E342,"Applicable"),EXACT(E342,"Excluded with basis"),EXACT(E342,"Context only")),IF(E342="Unresolved","Applicability unresolved; assign an owner and next action",IF(LEN(IF(AND(LEN(UPPER(TRIM(CLEAN(SUBSTITUTE(C342,CHAR(160)," ")))))&gt;0,LEFT(UPPER(TRIM(C342)),10)&lt;&gt;"UNRESOLVED",ISERROR(MATCH(UPPER(TRIM(CLEAN(SUBSTITUTE(C342,CHAR(160)," ")))),Start!$H$6:$H$22,0))),"","Exact clause/version missing; ")&amp;IF(AND(LEN(UPPER(TRIM(CLEAN(SUBSTITUTE(D342,CHAR(160)," ")))))&gt;0,LEFT(UPPER(TRIM(D342)),10)&lt;&gt;"UNRESOLVED",ISERROR(MATCH(UPPER(TRIM(CLEAN(SUBSTITUTE(D342,CHAR(160)," ")))),Start!$H$6:$H$22,0))),"","Entity/system/period missing; ")&amp;IF(AND(LEN(UPPER(TRIM(CLEAN(SUBSTITUTE(F342,CHAR(160)," ")))))&gt;0,LEFT(UPPER(TRIM(F342)),10)&lt;&gt;"UNRESOLVED",ISERROR(MATCH(UPPER(TRIM(CLEAN(SUBSTITUTE(F342,CHAR(160)," ")))),Start!$H$6:$H$22,0))),"","Decision evidence/basis missing; ")&amp;IF(AND(LEN(UPPER(TRIM(CLEAN(SUBSTITUTE(G342,CHAR(160)," ")))))&gt;0,LEFT(UPPER(TRIM(G342)),10)&lt;&gt;"UNRESOLVED",ISERROR(MATCH(UPPER(TRIM(CLEAN(SUBSTITUTE(G342,CHAR(160)," ")))),Start!$H$6:$H$22,0))),"","Date/transition basis missing; ")&amp;IF(AND(LEN(UPPER(TRIM(CLEAN(SUBSTITUTE(H342,CHAR(160)," ")))))&gt;0,LEFT(UPPER(TRIM(H342)),10)&lt;&gt;"UNRESOLVED",ISERROR(MATCH(UPPER(TRIM(CLEAN(SUBSTITUTE(H342,CHAR(160)," ")))),Start!$H$6:$H$22,0))),"","Method/evidence basis missing; ")&amp;IF(AND(LEN(UPPER(TRIM(CLEAN(SUBSTITUTE(I342,CHAR(160)," ")))))&gt;0,LEFT(UPPER(TRIM(I342)),10)&lt;&gt;"UNRESOLVED",ISERROR(MATCH(UPPER(TRIM(CLEAN(SUBSTITUTE(I342,CHAR(160)," ")))),Start!$H$6:$H$22,0))),"","Mapping or justified exclusion missing; ")&amp;IF(AND(LEN(UPPER(TRIM(CLEAN(SUBSTITUTE(J342,CHAR(160)," ")))))&gt;0,LEFT(UPPER(TRIM(J342)),10)&lt;&gt;"UNRESOLVED",ISERROR(MATCH(UPPER(TRIM(CLEAN(SUBSTITUTE(J342,CHAR(160)," ")))),Start!$H$6:$H$22,0))),"","Conclusion/evidence missing; ")&amp;IF(AND(LEN(UPPER(TRIM(CLEAN(SUBSTITUTE(K342,CHAR(160)," ")))))&gt;0,LEFT(UPPER(TRIM(K342)),10)&lt;&gt;"UNRESOLVED",ISERROR(MATCH(UPPER(TRIM(CLEAN(SUBSTITUTE(K342,CHAR(160)," ")))),Start!$H$6:$H$22,0))),"","Reviewer/date missing; ")&amp;"")=0,"Documentation recorded; review required",IF(AND(LEN(UPPER(TRIM(CLEAN(SUBSTITUTE(C342,CHAR(160)," ")))))&gt;0,LEFT(UPPER(TRIM(C342)),10)&lt;&gt;"UNRESOLVED",ISERROR(MATCH(UPPER(TRIM(CLEAN(SUBSTITUTE(C342,CHAR(160)," ")))),Start!$H$6:$H$22,0))),"","Exact clause/version missing; ")&amp;IF(AND(LEN(UPPER(TRIM(CLEAN(SUBSTITUTE(D342,CHAR(160)," ")))))&gt;0,LEFT(UPPER(TRIM(D342)),10)&lt;&gt;"UNRESOLVED",ISERROR(MATCH(UPPER(TRIM(CLEAN(SUBSTITUTE(D342,CHAR(160)," ")))),Start!$H$6:$H$22,0))),"","Entity/system/period missing; ")&amp;IF(AND(LEN(UPPER(TRIM(CLEAN(SUBSTITUTE(F342,CHAR(160)," ")))))&gt;0,LEFT(UPPER(TRIM(F342)),10)&lt;&gt;"UNRESOLVED",ISERROR(MATCH(UPPER(TRIM(CLEAN(SUBSTITUTE(F342,CHAR(160)," ")))),Start!$H$6:$H$22,0))),"","Decision evidence/basis missing; ")&amp;IF(AND(LEN(UPPER(TRIM(CLEAN(SUBSTITUTE(G342,CHAR(160)," ")))))&gt;0,LEFT(UPPER(TRIM(G342)),10)&lt;&gt;"UNRESOLVED",ISERROR(MATCH(UPPER(TRIM(CLEAN(SUBSTITUTE(G342,CHAR(160)," ")))),Start!$H$6:$H$22,0))),"","Date/transition basis missing; ")&amp;IF(AND(LEN(UPPER(TRIM(CLEAN(SUBSTITUTE(H342,CHAR(160)," ")))))&gt;0,LEFT(UPPER(TRIM(H342)),10)&lt;&gt;"UNRESOLVED",ISERROR(MATCH(UPPER(TRIM(CLEAN(SUBSTITUTE(H342,CHAR(160)," ")))),Start!$H$6:$H$22,0))),"","Method/evidence basis missing; ")&amp;IF(AND(LEN(UPPER(TRIM(CLEAN(SUBSTITUTE(I342,CHAR(160)," ")))))&gt;0,LEFT(UPPER(TRIM(I342)),10)&lt;&gt;"UNRESOLVED",ISERROR(MATCH(UPPER(TRIM(CLEAN(SUBSTITUTE(I342,CHAR(160)," ")))),Start!$H$6:$H$22,0))),"","Mapping or justified exclusion missing; ")&amp;IF(AND(LEN(UPPER(TRIM(CLEAN(SUBSTITUTE(J342,CHAR(160)," ")))))&gt;0,LEFT(UPPER(TRIM(J342)),10)&lt;&gt;"UNRESOLVED",ISERROR(MATCH(UPPER(TRIM(CLEAN(SUBSTITUTE(J342,CHAR(160)," ")))),Start!$H$6:$H$22,0))),"","Conclusion/evidence missing; ")&amp;IF(AND(LEN(UPPER(TRIM(CLEAN(SUBSTITUTE(K342,CHAR(160)," ")))))&gt;0,LEFT(UPPER(TRIM(K342)),10)&lt;&gt;"UNRESOLVED",ISERROR(MATCH(UPPER(TRIM(CLEAN(SUBSTITUTE(K342,CHAR(160)," ")))),Start!$H$6:$H$22,0))),"","Reviewer/date missing; ")&amp;"")),"Invalid status; use a listed value")</f>
        <v>Applicability unresolved; assign an owner and next action</v>
      </c>
    </row>
    <row r="343" ht="70" customHeight="1">
      <c r="A343" s="56" t="str">
        <v>DFS-500.11(b)(1)</v>
      </c>
      <c r="B343" s="56" t="str">
        <v>DFS</v>
      </c>
      <c r="C343" s="61" t="str">
        <v>D01 | 500.11(b)(1)</v>
      </c>
      <c r="D343" s="61"/>
      <c r="E343" s="61" t="str">
        <v>Unresolved</v>
      </c>
      <c r="F343" s="61"/>
      <c r="G343" s="61" t="str">
        <v>Verify entity exemption and operative version; Q08</v>
      </c>
      <c r="H343" s="61" t="inlineStr">
        <is>
          <t xml:space="preserve">Candidate duty; applicability unresolved. Obtain exact required method and evidence from the controlling text. Context and definition rows explain control requirements.</t>
        </is>
      </c>
      <c r="I343" s="61" t="str">
        <v>D07</v>
      </c>
      <c r="J343" s="61"/>
      <c r="K343" s="61"/>
      <c r="L343" s="61" t="str">
        <v>Confirm entity/system coverage, obtain the current controlling instrument and map every applicable part before conclusions.</v>
      </c>
      <c r="M343" s="63" t="str">
        <f>IF(OR(EXACT(E343,"Unresolved"),EXACT(E343,"Applicable"),EXACT(E343,"Excluded with basis"),EXACT(E343,"Context only")),IF(E343="Unresolved","Applicability unresolved; assign an owner and next action",IF(LEN(IF(AND(LEN(UPPER(TRIM(CLEAN(SUBSTITUTE(C343,CHAR(160)," ")))))&gt;0,LEFT(UPPER(TRIM(C343)),10)&lt;&gt;"UNRESOLVED",ISERROR(MATCH(UPPER(TRIM(CLEAN(SUBSTITUTE(C343,CHAR(160)," ")))),Start!$H$6:$H$22,0))),"","Exact clause/version missing; ")&amp;IF(AND(LEN(UPPER(TRIM(CLEAN(SUBSTITUTE(D343,CHAR(160)," ")))))&gt;0,LEFT(UPPER(TRIM(D343)),10)&lt;&gt;"UNRESOLVED",ISERROR(MATCH(UPPER(TRIM(CLEAN(SUBSTITUTE(D343,CHAR(160)," ")))),Start!$H$6:$H$22,0))),"","Entity/system/period missing; ")&amp;IF(AND(LEN(UPPER(TRIM(CLEAN(SUBSTITUTE(F343,CHAR(160)," ")))))&gt;0,LEFT(UPPER(TRIM(F343)),10)&lt;&gt;"UNRESOLVED",ISERROR(MATCH(UPPER(TRIM(CLEAN(SUBSTITUTE(F343,CHAR(160)," ")))),Start!$H$6:$H$22,0))),"","Decision evidence/basis missing; ")&amp;IF(AND(LEN(UPPER(TRIM(CLEAN(SUBSTITUTE(G343,CHAR(160)," ")))))&gt;0,LEFT(UPPER(TRIM(G343)),10)&lt;&gt;"UNRESOLVED",ISERROR(MATCH(UPPER(TRIM(CLEAN(SUBSTITUTE(G343,CHAR(160)," ")))),Start!$H$6:$H$22,0))),"","Date/transition basis missing; ")&amp;IF(AND(LEN(UPPER(TRIM(CLEAN(SUBSTITUTE(H343,CHAR(160)," ")))))&gt;0,LEFT(UPPER(TRIM(H343)),10)&lt;&gt;"UNRESOLVED",ISERROR(MATCH(UPPER(TRIM(CLEAN(SUBSTITUTE(H343,CHAR(160)," ")))),Start!$H$6:$H$22,0))),"","Method/evidence basis missing; ")&amp;IF(AND(LEN(UPPER(TRIM(CLEAN(SUBSTITUTE(I343,CHAR(160)," ")))))&gt;0,LEFT(UPPER(TRIM(I343)),10)&lt;&gt;"UNRESOLVED",ISERROR(MATCH(UPPER(TRIM(CLEAN(SUBSTITUTE(I343,CHAR(160)," ")))),Start!$H$6:$H$22,0))),"","Mapping or justified exclusion missing; ")&amp;IF(AND(LEN(UPPER(TRIM(CLEAN(SUBSTITUTE(J343,CHAR(160)," ")))))&gt;0,LEFT(UPPER(TRIM(J343)),10)&lt;&gt;"UNRESOLVED",ISERROR(MATCH(UPPER(TRIM(CLEAN(SUBSTITUTE(J343,CHAR(160)," ")))),Start!$H$6:$H$22,0))),"","Conclusion/evidence missing; ")&amp;IF(AND(LEN(UPPER(TRIM(CLEAN(SUBSTITUTE(K343,CHAR(160)," ")))))&gt;0,LEFT(UPPER(TRIM(K343)),10)&lt;&gt;"UNRESOLVED",ISERROR(MATCH(UPPER(TRIM(CLEAN(SUBSTITUTE(K343,CHAR(160)," ")))),Start!$H$6:$H$22,0))),"","Reviewer/date missing; ")&amp;"")=0,"Documentation recorded; review required",IF(AND(LEN(UPPER(TRIM(CLEAN(SUBSTITUTE(C343,CHAR(160)," ")))))&gt;0,LEFT(UPPER(TRIM(C343)),10)&lt;&gt;"UNRESOLVED",ISERROR(MATCH(UPPER(TRIM(CLEAN(SUBSTITUTE(C343,CHAR(160)," ")))),Start!$H$6:$H$22,0))),"","Exact clause/version missing; ")&amp;IF(AND(LEN(UPPER(TRIM(CLEAN(SUBSTITUTE(D343,CHAR(160)," ")))))&gt;0,LEFT(UPPER(TRIM(D343)),10)&lt;&gt;"UNRESOLVED",ISERROR(MATCH(UPPER(TRIM(CLEAN(SUBSTITUTE(D343,CHAR(160)," ")))),Start!$H$6:$H$22,0))),"","Entity/system/period missing; ")&amp;IF(AND(LEN(UPPER(TRIM(CLEAN(SUBSTITUTE(F343,CHAR(160)," ")))))&gt;0,LEFT(UPPER(TRIM(F343)),10)&lt;&gt;"UNRESOLVED",ISERROR(MATCH(UPPER(TRIM(CLEAN(SUBSTITUTE(F343,CHAR(160)," ")))),Start!$H$6:$H$22,0))),"","Decision evidence/basis missing; ")&amp;IF(AND(LEN(UPPER(TRIM(CLEAN(SUBSTITUTE(G343,CHAR(160)," ")))))&gt;0,LEFT(UPPER(TRIM(G343)),10)&lt;&gt;"UNRESOLVED",ISERROR(MATCH(UPPER(TRIM(CLEAN(SUBSTITUTE(G343,CHAR(160)," ")))),Start!$H$6:$H$22,0))),"","Date/transition basis missing; ")&amp;IF(AND(LEN(UPPER(TRIM(CLEAN(SUBSTITUTE(H343,CHAR(160)," ")))))&gt;0,LEFT(UPPER(TRIM(H343)),10)&lt;&gt;"UNRESOLVED",ISERROR(MATCH(UPPER(TRIM(CLEAN(SUBSTITUTE(H343,CHAR(160)," ")))),Start!$H$6:$H$22,0))),"","Method/evidence basis missing; ")&amp;IF(AND(LEN(UPPER(TRIM(CLEAN(SUBSTITUTE(I343,CHAR(160)," ")))))&gt;0,LEFT(UPPER(TRIM(I343)),10)&lt;&gt;"UNRESOLVED",ISERROR(MATCH(UPPER(TRIM(CLEAN(SUBSTITUTE(I343,CHAR(160)," ")))),Start!$H$6:$H$22,0))),"","Mapping or justified exclusion missing; ")&amp;IF(AND(LEN(UPPER(TRIM(CLEAN(SUBSTITUTE(J343,CHAR(160)," ")))))&gt;0,LEFT(UPPER(TRIM(J343)),10)&lt;&gt;"UNRESOLVED",ISERROR(MATCH(UPPER(TRIM(CLEAN(SUBSTITUTE(J343,CHAR(160)," ")))),Start!$H$6:$H$22,0))),"","Conclusion/evidence missing; ")&amp;IF(AND(LEN(UPPER(TRIM(CLEAN(SUBSTITUTE(K343,CHAR(160)," ")))))&gt;0,LEFT(UPPER(TRIM(K343)),10)&lt;&gt;"UNRESOLVED",ISERROR(MATCH(UPPER(TRIM(CLEAN(SUBSTITUTE(K343,CHAR(160)," ")))),Start!$H$6:$H$22,0))),"","Reviewer/date missing; ")&amp;"")),"Invalid status; use a listed value")</f>
        <v>Applicability unresolved; assign an owner and next action</v>
      </c>
    </row>
    <row r="344" ht="70" customHeight="1">
      <c r="A344" s="58" t="str">
        <v>DFS-500.11(b)(2)</v>
      </c>
      <c r="B344" s="58" t="str">
        <v>DFS</v>
      </c>
      <c r="C344" s="61" t="str">
        <v>D01 | 500.11(b)(2)</v>
      </c>
      <c r="D344" s="61"/>
      <c r="E344" s="61" t="str">
        <v>Unresolved</v>
      </c>
      <c r="F344" s="61"/>
      <c r="G344" s="61" t="str">
        <v>Verify entity exemption and operative version; Q08</v>
      </c>
      <c r="H344" s="61" t="inlineStr">
        <is>
          <t xml:space="preserve">Candidate duty; applicability unresolved. Obtain exact required method and evidence from the controlling text. Context and definition rows explain control requirements.</t>
        </is>
      </c>
      <c r="I344" s="61" t="str">
        <v>D07</v>
      </c>
      <c r="J344" s="61"/>
      <c r="K344" s="61"/>
      <c r="L344" s="61" t="str">
        <v>Confirm entity/system coverage, obtain the current controlling instrument and map every applicable part before conclusions.</v>
      </c>
      <c r="M344" s="63" t="str">
        <f>IF(OR(EXACT(E344,"Unresolved"),EXACT(E344,"Applicable"),EXACT(E344,"Excluded with basis"),EXACT(E344,"Context only")),IF(E344="Unresolved","Applicability unresolved; assign an owner and next action",IF(LEN(IF(AND(LEN(UPPER(TRIM(CLEAN(SUBSTITUTE(C344,CHAR(160)," ")))))&gt;0,LEFT(UPPER(TRIM(C344)),10)&lt;&gt;"UNRESOLVED",ISERROR(MATCH(UPPER(TRIM(CLEAN(SUBSTITUTE(C344,CHAR(160)," ")))),Start!$H$6:$H$22,0))),"","Exact clause/version missing; ")&amp;IF(AND(LEN(UPPER(TRIM(CLEAN(SUBSTITUTE(D344,CHAR(160)," ")))))&gt;0,LEFT(UPPER(TRIM(D344)),10)&lt;&gt;"UNRESOLVED",ISERROR(MATCH(UPPER(TRIM(CLEAN(SUBSTITUTE(D344,CHAR(160)," ")))),Start!$H$6:$H$22,0))),"","Entity/system/period missing; ")&amp;IF(AND(LEN(UPPER(TRIM(CLEAN(SUBSTITUTE(F344,CHAR(160)," ")))))&gt;0,LEFT(UPPER(TRIM(F344)),10)&lt;&gt;"UNRESOLVED",ISERROR(MATCH(UPPER(TRIM(CLEAN(SUBSTITUTE(F344,CHAR(160)," ")))),Start!$H$6:$H$22,0))),"","Decision evidence/basis missing; ")&amp;IF(AND(LEN(UPPER(TRIM(CLEAN(SUBSTITUTE(G344,CHAR(160)," ")))))&gt;0,LEFT(UPPER(TRIM(G344)),10)&lt;&gt;"UNRESOLVED",ISERROR(MATCH(UPPER(TRIM(CLEAN(SUBSTITUTE(G344,CHAR(160)," ")))),Start!$H$6:$H$22,0))),"","Date/transition basis missing; ")&amp;IF(AND(LEN(UPPER(TRIM(CLEAN(SUBSTITUTE(H344,CHAR(160)," ")))))&gt;0,LEFT(UPPER(TRIM(H344)),10)&lt;&gt;"UNRESOLVED",ISERROR(MATCH(UPPER(TRIM(CLEAN(SUBSTITUTE(H344,CHAR(160)," ")))),Start!$H$6:$H$22,0))),"","Method/evidence basis missing; ")&amp;IF(AND(LEN(UPPER(TRIM(CLEAN(SUBSTITUTE(I344,CHAR(160)," ")))))&gt;0,LEFT(UPPER(TRIM(I344)),10)&lt;&gt;"UNRESOLVED",ISERROR(MATCH(UPPER(TRIM(CLEAN(SUBSTITUTE(I344,CHAR(160)," ")))),Start!$H$6:$H$22,0))),"","Mapping or justified exclusion missing; ")&amp;IF(AND(LEN(UPPER(TRIM(CLEAN(SUBSTITUTE(J344,CHAR(160)," ")))))&gt;0,LEFT(UPPER(TRIM(J344)),10)&lt;&gt;"UNRESOLVED",ISERROR(MATCH(UPPER(TRIM(CLEAN(SUBSTITUTE(J344,CHAR(160)," ")))),Start!$H$6:$H$22,0))),"","Conclusion/evidence missing; ")&amp;IF(AND(LEN(UPPER(TRIM(CLEAN(SUBSTITUTE(K344,CHAR(160)," ")))))&gt;0,LEFT(UPPER(TRIM(K344)),10)&lt;&gt;"UNRESOLVED",ISERROR(MATCH(UPPER(TRIM(CLEAN(SUBSTITUTE(K344,CHAR(160)," ")))),Start!$H$6:$H$22,0))),"","Reviewer/date missing; ")&amp;"")=0,"Documentation recorded; review required",IF(AND(LEN(UPPER(TRIM(CLEAN(SUBSTITUTE(C344,CHAR(160)," ")))))&gt;0,LEFT(UPPER(TRIM(C344)),10)&lt;&gt;"UNRESOLVED",ISERROR(MATCH(UPPER(TRIM(CLEAN(SUBSTITUTE(C344,CHAR(160)," ")))),Start!$H$6:$H$22,0))),"","Exact clause/version missing; ")&amp;IF(AND(LEN(UPPER(TRIM(CLEAN(SUBSTITUTE(D344,CHAR(160)," ")))))&gt;0,LEFT(UPPER(TRIM(D344)),10)&lt;&gt;"UNRESOLVED",ISERROR(MATCH(UPPER(TRIM(CLEAN(SUBSTITUTE(D344,CHAR(160)," ")))),Start!$H$6:$H$22,0))),"","Entity/system/period missing; ")&amp;IF(AND(LEN(UPPER(TRIM(CLEAN(SUBSTITUTE(F344,CHAR(160)," ")))))&gt;0,LEFT(UPPER(TRIM(F344)),10)&lt;&gt;"UNRESOLVED",ISERROR(MATCH(UPPER(TRIM(CLEAN(SUBSTITUTE(F344,CHAR(160)," ")))),Start!$H$6:$H$22,0))),"","Decision evidence/basis missing; ")&amp;IF(AND(LEN(UPPER(TRIM(CLEAN(SUBSTITUTE(G344,CHAR(160)," ")))))&gt;0,LEFT(UPPER(TRIM(G344)),10)&lt;&gt;"UNRESOLVED",ISERROR(MATCH(UPPER(TRIM(CLEAN(SUBSTITUTE(G344,CHAR(160)," ")))),Start!$H$6:$H$22,0))),"","Date/transition basis missing; ")&amp;IF(AND(LEN(UPPER(TRIM(CLEAN(SUBSTITUTE(H344,CHAR(160)," ")))))&gt;0,LEFT(UPPER(TRIM(H344)),10)&lt;&gt;"UNRESOLVED",ISERROR(MATCH(UPPER(TRIM(CLEAN(SUBSTITUTE(H344,CHAR(160)," ")))),Start!$H$6:$H$22,0))),"","Method/evidence basis missing; ")&amp;IF(AND(LEN(UPPER(TRIM(CLEAN(SUBSTITUTE(I344,CHAR(160)," ")))))&gt;0,LEFT(UPPER(TRIM(I344)),10)&lt;&gt;"UNRESOLVED",ISERROR(MATCH(UPPER(TRIM(CLEAN(SUBSTITUTE(I344,CHAR(160)," ")))),Start!$H$6:$H$22,0))),"","Mapping or justified exclusion missing; ")&amp;IF(AND(LEN(UPPER(TRIM(CLEAN(SUBSTITUTE(J344,CHAR(160)," ")))))&gt;0,LEFT(UPPER(TRIM(J344)),10)&lt;&gt;"UNRESOLVED",ISERROR(MATCH(UPPER(TRIM(CLEAN(SUBSTITUTE(J344,CHAR(160)," ")))),Start!$H$6:$H$22,0))),"","Conclusion/evidence missing; ")&amp;IF(AND(LEN(UPPER(TRIM(CLEAN(SUBSTITUTE(K344,CHAR(160)," ")))))&gt;0,LEFT(UPPER(TRIM(K344)),10)&lt;&gt;"UNRESOLVED",ISERROR(MATCH(UPPER(TRIM(CLEAN(SUBSTITUTE(K344,CHAR(160)," ")))),Start!$H$6:$H$22,0))),"","Reviewer/date missing; ")&amp;"")),"Invalid status; use a listed value")</f>
        <v>Applicability unresolved; assign an owner and next action</v>
      </c>
    </row>
    <row r="345" ht="70" customHeight="1">
      <c r="A345" s="56" t="str">
        <v>DFS-500.11(b)(3)</v>
      </c>
      <c r="B345" s="56" t="str">
        <v>DFS</v>
      </c>
      <c r="C345" s="61" t="str">
        <v>D01 | 500.11(b)(3)</v>
      </c>
      <c r="D345" s="61"/>
      <c r="E345" s="61" t="str">
        <v>Unresolved</v>
      </c>
      <c r="F345" s="61"/>
      <c r="G345" s="61" t="str">
        <v>Verify entity exemption and operative version; Q08</v>
      </c>
      <c r="H345" s="61" t="inlineStr">
        <is>
          <t xml:space="preserve">Candidate duty; applicability unresolved. Obtain exact required method and evidence from the controlling text. Context and definition rows explain control requirements.</t>
        </is>
      </c>
      <c r="I345" s="61" t="str">
        <v>D07</v>
      </c>
      <c r="J345" s="61"/>
      <c r="K345" s="61"/>
      <c r="L345" s="61" t="str">
        <v>Confirm entity/system coverage, obtain the current controlling instrument and map every applicable part before conclusions.</v>
      </c>
      <c r="M345" s="63" t="str">
        <f>IF(OR(EXACT(E345,"Unresolved"),EXACT(E345,"Applicable"),EXACT(E345,"Excluded with basis"),EXACT(E345,"Context only")),IF(E345="Unresolved","Applicability unresolved; assign an owner and next action",IF(LEN(IF(AND(LEN(UPPER(TRIM(CLEAN(SUBSTITUTE(C345,CHAR(160)," ")))))&gt;0,LEFT(UPPER(TRIM(C345)),10)&lt;&gt;"UNRESOLVED",ISERROR(MATCH(UPPER(TRIM(CLEAN(SUBSTITUTE(C345,CHAR(160)," ")))),Start!$H$6:$H$22,0))),"","Exact clause/version missing; ")&amp;IF(AND(LEN(UPPER(TRIM(CLEAN(SUBSTITUTE(D345,CHAR(160)," ")))))&gt;0,LEFT(UPPER(TRIM(D345)),10)&lt;&gt;"UNRESOLVED",ISERROR(MATCH(UPPER(TRIM(CLEAN(SUBSTITUTE(D345,CHAR(160)," ")))),Start!$H$6:$H$22,0))),"","Entity/system/period missing; ")&amp;IF(AND(LEN(UPPER(TRIM(CLEAN(SUBSTITUTE(F345,CHAR(160)," ")))))&gt;0,LEFT(UPPER(TRIM(F345)),10)&lt;&gt;"UNRESOLVED",ISERROR(MATCH(UPPER(TRIM(CLEAN(SUBSTITUTE(F345,CHAR(160)," ")))),Start!$H$6:$H$22,0))),"","Decision evidence/basis missing; ")&amp;IF(AND(LEN(UPPER(TRIM(CLEAN(SUBSTITUTE(G345,CHAR(160)," ")))))&gt;0,LEFT(UPPER(TRIM(G345)),10)&lt;&gt;"UNRESOLVED",ISERROR(MATCH(UPPER(TRIM(CLEAN(SUBSTITUTE(G345,CHAR(160)," ")))),Start!$H$6:$H$22,0))),"","Date/transition basis missing; ")&amp;IF(AND(LEN(UPPER(TRIM(CLEAN(SUBSTITUTE(H345,CHAR(160)," ")))))&gt;0,LEFT(UPPER(TRIM(H345)),10)&lt;&gt;"UNRESOLVED",ISERROR(MATCH(UPPER(TRIM(CLEAN(SUBSTITUTE(H345,CHAR(160)," ")))),Start!$H$6:$H$22,0))),"","Method/evidence basis missing; ")&amp;IF(AND(LEN(UPPER(TRIM(CLEAN(SUBSTITUTE(I345,CHAR(160)," ")))))&gt;0,LEFT(UPPER(TRIM(I345)),10)&lt;&gt;"UNRESOLVED",ISERROR(MATCH(UPPER(TRIM(CLEAN(SUBSTITUTE(I345,CHAR(160)," ")))),Start!$H$6:$H$22,0))),"","Mapping or justified exclusion missing; ")&amp;IF(AND(LEN(UPPER(TRIM(CLEAN(SUBSTITUTE(J345,CHAR(160)," ")))))&gt;0,LEFT(UPPER(TRIM(J345)),10)&lt;&gt;"UNRESOLVED",ISERROR(MATCH(UPPER(TRIM(CLEAN(SUBSTITUTE(J345,CHAR(160)," ")))),Start!$H$6:$H$22,0))),"","Conclusion/evidence missing; ")&amp;IF(AND(LEN(UPPER(TRIM(CLEAN(SUBSTITUTE(K345,CHAR(160)," ")))))&gt;0,LEFT(UPPER(TRIM(K345)),10)&lt;&gt;"UNRESOLVED",ISERROR(MATCH(UPPER(TRIM(CLEAN(SUBSTITUTE(K345,CHAR(160)," ")))),Start!$H$6:$H$22,0))),"","Reviewer/date missing; ")&amp;"")=0,"Documentation recorded; review required",IF(AND(LEN(UPPER(TRIM(CLEAN(SUBSTITUTE(C345,CHAR(160)," ")))))&gt;0,LEFT(UPPER(TRIM(C345)),10)&lt;&gt;"UNRESOLVED",ISERROR(MATCH(UPPER(TRIM(CLEAN(SUBSTITUTE(C345,CHAR(160)," ")))),Start!$H$6:$H$22,0))),"","Exact clause/version missing; ")&amp;IF(AND(LEN(UPPER(TRIM(CLEAN(SUBSTITUTE(D345,CHAR(160)," ")))))&gt;0,LEFT(UPPER(TRIM(D345)),10)&lt;&gt;"UNRESOLVED",ISERROR(MATCH(UPPER(TRIM(CLEAN(SUBSTITUTE(D345,CHAR(160)," ")))),Start!$H$6:$H$22,0))),"","Entity/system/period missing; ")&amp;IF(AND(LEN(UPPER(TRIM(CLEAN(SUBSTITUTE(F345,CHAR(160)," ")))))&gt;0,LEFT(UPPER(TRIM(F345)),10)&lt;&gt;"UNRESOLVED",ISERROR(MATCH(UPPER(TRIM(CLEAN(SUBSTITUTE(F345,CHAR(160)," ")))),Start!$H$6:$H$22,0))),"","Decision evidence/basis missing; ")&amp;IF(AND(LEN(UPPER(TRIM(CLEAN(SUBSTITUTE(G345,CHAR(160)," ")))))&gt;0,LEFT(UPPER(TRIM(G345)),10)&lt;&gt;"UNRESOLVED",ISERROR(MATCH(UPPER(TRIM(CLEAN(SUBSTITUTE(G345,CHAR(160)," ")))),Start!$H$6:$H$22,0))),"","Date/transition basis missing; ")&amp;IF(AND(LEN(UPPER(TRIM(CLEAN(SUBSTITUTE(H345,CHAR(160)," ")))))&gt;0,LEFT(UPPER(TRIM(H345)),10)&lt;&gt;"UNRESOLVED",ISERROR(MATCH(UPPER(TRIM(CLEAN(SUBSTITUTE(H345,CHAR(160)," ")))),Start!$H$6:$H$22,0))),"","Method/evidence basis missing; ")&amp;IF(AND(LEN(UPPER(TRIM(CLEAN(SUBSTITUTE(I345,CHAR(160)," ")))))&gt;0,LEFT(UPPER(TRIM(I345)),10)&lt;&gt;"UNRESOLVED",ISERROR(MATCH(UPPER(TRIM(CLEAN(SUBSTITUTE(I345,CHAR(160)," ")))),Start!$H$6:$H$22,0))),"","Mapping or justified exclusion missing; ")&amp;IF(AND(LEN(UPPER(TRIM(CLEAN(SUBSTITUTE(J345,CHAR(160)," ")))))&gt;0,LEFT(UPPER(TRIM(J345)),10)&lt;&gt;"UNRESOLVED",ISERROR(MATCH(UPPER(TRIM(CLEAN(SUBSTITUTE(J345,CHAR(160)," ")))),Start!$H$6:$H$22,0))),"","Conclusion/evidence missing; ")&amp;IF(AND(LEN(UPPER(TRIM(CLEAN(SUBSTITUTE(K345,CHAR(160)," ")))))&gt;0,LEFT(UPPER(TRIM(K345)),10)&lt;&gt;"UNRESOLVED",ISERROR(MATCH(UPPER(TRIM(CLEAN(SUBSTITUTE(K345,CHAR(160)," ")))),Start!$H$6:$H$22,0))),"","Reviewer/date missing; ")&amp;"")),"Invalid status; use a listed value")</f>
        <v>Applicability unresolved; assign an owner and next action</v>
      </c>
    </row>
    <row r="346" ht="70" customHeight="1">
      <c r="A346" s="58" t="str">
        <v>DFS-500.11(b)(4)</v>
      </c>
      <c r="B346" s="58" t="str">
        <v>DFS</v>
      </c>
      <c r="C346" s="61" t="str">
        <v>D01 | 500.11(b)(4)</v>
      </c>
      <c r="D346" s="61"/>
      <c r="E346" s="61" t="str">
        <v>Unresolved</v>
      </c>
      <c r="F346" s="61"/>
      <c r="G346" s="61" t="str">
        <v>Verify entity exemption and operative version; Q08</v>
      </c>
      <c r="H346" s="61" t="inlineStr">
        <is>
          <t xml:space="preserve">Candidate duty; applicability unresolved. Obtain exact required method and evidence from the controlling text. Context and definition rows explain control requirements.</t>
        </is>
      </c>
      <c r="I346" s="61" t="str">
        <v>D07</v>
      </c>
      <c r="J346" s="61"/>
      <c r="K346" s="61"/>
      <c r="L346" s="61" t="str">
        <v>Confirm entity/system coverage, obtain the current controlling instrument and map every applicable part before conclusions.</v>
      </c>
      <c r="M346" s="63" t="str">
        <f>IF(OR(EXACT(E346,"Unresolved"),EXACT(E346,"Applicable"),EXACT(E346,"Excluded with basis"),EXACT(E346,"Context only")),IF(E346="Unresolved","Applicability unresolved; assign an owner and next action",IF(LEN(IF(AND(LEN(UPPER(TRIM(CLEAN(SUBSTITUTE(C346,CHAR(160)," ")))))&gt;0,LEFT(UPPER(TRIM(C346)),10)&lt;&gt;"UNRESOLVED",ISERROR(MATCH(UPPER(TRIM(CLEAN(SUBSTITUTE(C346,CHAR(160)," ")))),Start!$H$6:$H$22,0))),"","Exact clause/version missing; ")&amp;IF(AND(LEN(UPPER(TRIM(CLEAN(SUBSTITUTE(D346,CHAR(160)," ")))))&gt;0,LEFT(UPPER(TRIM(D346)),10)&lt;&gt;"UNRESOLVED",ISERROR(MATCH(UPPER(TRIM(CLEAN(SUBSTITUTE(D346,CHAR(160)," ")))),Start!$H$6:$H$22,0))),"","Entity/system/period missing; ")&amp;IF(AND(LEN(UPPER(TRIM(CLEAN(SUBSTITUTE(F346,CHAR(160)," ")))))&gt;0,LEFT(UPPER(TRIM(F346)),10)&lt;&gt;"UNRESOLVED",ISERROR(MATCH(UPPER(TRIM(CLEAN(SUBSTITUTE(F346,CHAR(160)," ")))),Start!$H$6:$H$22,0))),"","Decision evidence/basis missing; ")&amp;IF(AND(LEN(UPPER(TRIM(CLEAN(SUBSTITUTE(G346,CHAR(160)," ")))))&gt;0,LEFT(UPPER(TRIM(G346)),10)&lt;&gt;"UNRESOLVED",ISERROR(MATCH(UPPER(TRIM(CLEAN(SUBSTITUTE(G346,CHAR(160)," ")))),Start!$H$6:$H$22,0))),"","Date/transition basis missing; ")&amp;IF(AND(LEN(UPPER(TRIM(CLEAN(SUBSTITUTE(H346,CHAR(160)," ")))))&gt;0,LEFT(UPPER(TRIM(H346)),10)&lt;&gt;"UNRESOLVED",ISERROR(MATCH(UPPER(TRIM(CLEAN(SUBSTITUTE(H346,CHAR(160)," ")))),Start!$H$6:$H$22,0))),"","Method/evidence basis missing; ")&amp;IF(AND(LEN(UPPER(TRIM(CLEAN(SUBSTITUTE(I346,CHAR(160)," ")))))&gt;0,LEFT(UPPER(TRIM(I346)),10)&lt;&gt;"UNRESOLVED",ISERROR(MATCH(UPPER(TRIM(CLEAN(SUBSTITUTE(I346,CHAR(160)," ")))),Start!$H$6:$H$22,0))),"","Mapping or justified exclusion missing; ")&amp;IF(AND(LEN(UPPER(TRIM(CLEAN(SUBSTITUTE(J346,CHAR(160)," ")))))&gt;0,LEFT(UPPER(TRIM(J346)),10)&lt;&gt;"UNRESOLVED",ISERROR(MATCH(UPPER(TRIM(CLEAN(SUBSTITUTE(J346,CHAR(160)," ")))),Start!$H$6:$H$22,0))),"","Conclusion/evidence missing; ")&amp;IF(AND(LEN(UPPER(TRIM(CLEAN(SUBSTITUTE(K346,CHAR(160)," ")))))&gt;0,LEFT(UPPER(TRIM(K346)),10)&lt;&gt;"UNRESOLVED",ISERROR(MATCH(UPPER(TRIM(CLEAN(SUBSTITUTE(K346,CHAR(160)," ")))),Start!$H$6:$H$22,0))),"","Reviewer/date missing; ")&amp;"")=0,"Documentation recorded; review required",IF(AND(LEN(UPPER(TRIM(CLEAN(SUBSTITUTE(C346,CHAR(160)," ")))))&gt;0,LEFT(UPPER(TRIM(C346)),10)&lt;&gt;"UNRESOLVED",ISERROR(MATCH(UPPER(TRIM(CLEAN(SUBSTITUTE(C346,CHAR(160)," ")))),Start!$H$6:$H$22,0))),"","Exact clause/version missing; ")&amp;IF(AND(LEN(UPPER(TRIM(CLEAN(SUBSTITUTE(D346,CHAR(160)," ")))))&gt;0,LEFT(UPPER(TRIM(D346)),10)&lt;&gt;"UNRESOLVED",ISERROR(MATCH(UPPER(TRIM(CLEAN(SUBSTITUTE(D346,CHAR(160)," ")))),Start!$H$6:$H$22,0))),"","Entity/system/period missing; ")&amp;IF(AND(LEN(UPPER(TRIM(CLEAN(SUBSTITUTE(F346,CHAR(160)," ")))))&gt;0,LEFT(UPPER(TRIM(F346)),10)&lt;&gt;"UNRESOLVED",ISERROR(MATCH(UPPER(TRIM(CLEAN(SUBSTITUTE(F346,CHAR(160)," ")))),Start!$H$6:$H$22,0))),"","Decision evidence/basis missing; ")&amp;IF(AND(LEN(UPPER(TRIM(CLEAN(SUBSTITUTE(G346,CHAR(160)," ")))))&gt;0,LEFT(UPPER(TRIM(G346)),10)&lt;&gt;"UNRESOLVED",ISERROR(MATCH(UPPER(TRIM(CLEAN(SUBSTITUTE(G346,CHAR(160)," ")))),Start!$H$6:$H$22,0))),"","Date/transition basis missing; ")&amp;IF(AND(LEN(UPPER(TRIM(CLEAN(SUBSTITUTE(H346,CHAR(160)," ")))))&gt;0,LEFT(UPPER(TRIM(H346)),10)&lt;&gt;"UNRESOLVED",ISERROR(MATCH(UPPER(TRIM(CLEAN(SUBSTITUTE(H346,CHAR(160)," ")))),Start!$H$6:$H$22,0))),"","Method/evidence basis missing; ")&amp;IF(AND(LEN(UPPER(TRIM(CLEAN(SUBSTITUTE(I346,CHAR(160)," ")))))&gt;0,LEFT(UPPER(TRIM(I346)),10)&lt;&gt;"UNRESOLVED",ISERROR(MATCH(UPPER(TRIM(CLEAN(SUBSTITUTE(I346,CHAR(160)," ")))),Start!$H$6:$H$22,0))),"","Mapping or justified exclusion missing; ")&amp;IF(AND(LEN(UPPER(TRIM(CLEAN(SUBSTITUTE(J346,CHAR(160)," ")))))&gt;0,LEFT(UPPER(TRIM(J346)),10)&lt;&gt;"UNRESOLVED",ISERROR(MATCH(UPPER(TRIM(CLEAN(SUBSTITUTE(J346,CHAR(160)," ")))),Start!$H$6:$H$22,0))),"","Conclusion/evidence missing; ")&amp;IF(AND(LEN(UPPER(TRIM(CLEAN(SUBSTITUTE(K346,CHAR(160)," ")))))&gt;0,LEFT(UPPER(TRIM(K346)),10)&lt;&gt;"UNRESOLVED",ISERROR(MATCH(UPPER(TRIM(CLEAN(SUBSTITUTE(K346,CHAR(160)," ")))),Start!$H$6:$H$22,0))),"","Reviewer/date missing; ")&amp;"")),"Invalid status; use a listed value")</f>
        <v>Applicability unresolved; assign an owner and next action</v>
      </c>
    </row>
    <row r="347" ht="70" customHeight="1">
      <c r="A347" s="56" t="str">
        <v>DFS-500.12</v>
      </c>
      <c r="B347" s="56" t="str">
        <v>DFS</v>
      </c>
      <c r="C347" s="61" t="str">
        <v>D01 | 500.12</v>
      </c>
      <c r="D347" s="61"/>
      <c r="E347" s="61" t="str">
        <v>Unresolved</v>
      </c>
      <c r="F347" s="61"/>
      <c r="G347" s="61" t="str">
        <v>Verify entity exemption and operative version; Q08</v>
      </c>
      <c r="H347" s="61" t="inlineStr">
        <is>
          <t xml:space="preserve">Section heading/context. Obtain exact required method and evidence from the controlling text. Context and definition rows explain control requirements.</t>
        </is>
      </c>
      <c r="I347" s="61" t="str">
        <v>D05</v>
      </c>
      <c r="J347" s="61"/>
      <c r="K347" s="61"/>
      <c r="L347" s="61" t="str">
        <v>Confirm entity/system coverage, obtain the current controlling instrument and map every applicable part before conclusions.</v>
      </c>
      <c r="M347" s="63" t="str">
        <f>IF(OR(EXACT(E347,"Unresolved"),EXACT(E347,"Applicable"),EXACT(E347,"Excluded with basis"),EXACT(E347,"Context only")),IF(E347="Unresolved","Applicability unresolved; assign an owner and next action",IF(LEN(IF(AND(LEN(UPPER(TRIM(CLEAN(SUBSTITUTE(C347,CHAR(160)," ")))))&gt;0,LEFT(UPPER(TRIM(C347)),10)&lt;&gt;"UNRESOLVED",ISERROR(MATCH(UPPER(TRIM(CLEAN(SUBSTITUTE(C347,CHAR(160)," ")))),Start!$H$6:$H$22,0))),"","Exact clause/version missing; ")&amp;IF(AND(LEN(UPPER(TRIM(CLEAN(SUBSTITUTE(D347,CHAR(160)," ")))))&gt;0,LEFT(UPPER(TRIM(D347)),10)&lt;&gt;"UNRESOLVED",ISERROR(MATCH(UPPER(TRIM(CLEAN(SUBSTITUTE(D347,CHAR(160)," ")))),Start!$H$6:$H$22,0))),"","Entity/system/period missing; ")&amp;IF(AND(LEN(UPPER(TRIM(CLEAN(SUBSTITUTE(F347,CHAR(160)," ")))))&gt;0,LEFT(UPPER(TRIM(F347)),10)&lt;&gt;"UNRESOLVED",ISERROR(MATCH(UPPER(TRIM(CLEAN(SUBSTITUTE(F347,CHAR(160)," ")))),Start!$H$6:$H$22,0))),"","Decision evidence/basis missing; ")&amp;IF(AND(LEN(UPPER(TRIM(CLEAN(SUBSTITUTE(G347,CHAR(160)," ")))))&gt;0,LEFT(UPPER(TRIM(G347)),10)&lt;&gt;"UNRESOLVED",ISERROR(MATCH(UPPER(TRIM(CLEAN(SUBSTITUTE(G347,CHAR(160)," ")))),Start!$H$6:$H$22,0))),"","Date/transition basis missing; ")&amp;IF(AND(LEN(UPPER(TRIM(CLEAN(SUBSTITUTE(H347,CHAR(160)," ")))))&gt;0,LEFT(UPPER(TRIM(H347)),10)&lt;&gt;"UNRESOLVED",ISERROR(MATCH(UPPER(TRIM(CLEAN(SUBSTITUTE(H347,CHAR(160)," ")))),Start!$H$6:$H$22,0))),"","Method/evidence basis missing; ")&amp;IF(AND(LEN(UPPER(TRIM(CLEAN(SUBSTITUTE(I347,CHAR(160)," ")))))&gt;0,LEFT(UPPER(TRIM(I347)),10)&lt;&gt;"UNRESOLVED",ISERROR(MATCH(UPPER(TRIM(CLEAN(SUBSTITUTE(I347,CHAR(160)," ")))),Start!$H$6:$H$22,0))),"","Mapping or justified exclusion missing; ")&amp;IF(AND(LEN(UPPER(TRIM(CLEAN(SUBSTITUTE(J347,CHAR(160)," ")))))&gt;0,LEFT(UPPER(TRIM(J347)),10)&lt;&gt;"UNRESOLVED",ISERROR(MATCH(UPPER(TRIM(CLEAN(SUBSTITUTE(J347,CHAR(160)," ")))),Start!$H$6:$H$22,0))),"","Conclusion/evidence missing; ")&amp;IF(AND(LEN(UPPER(TRIM(CLEAN(SUBSTITUTE(K347,CHAR(160)," ")))))&gt;0,LEFT(UPPER(TRIM(K347)),10)&lt;&gt;"UNRESOLVED",ISERROR(MATCH(UPPER(TRIM(CLEAN(SUBSTITUTE(K347,CHAR(160)," ")))),Start!$H$6:$H$22,0))),"","Reviewer/date missing; ")&amp;"")=0,"Documentation recorded; review required",IF(AND(LEN(UPPER(TRIM(CLEAN(SUBSTITUTE(C347,CHAR(160)," ")))))&gt;0,LEFT(UPPER(TRIM(C347)),10)&lt;&gt;"UNRESOLVED",ISERROR(MATCH(UPPER(TRIM(CLEAN(SUBSTITUTE(C347,CHAR(160)," ")))),Start!$H$6:$H$22,0))),"","Exact clause/version missing; ")&amp;IF(AND(LEN(UPPER(TRIM(CLEAN(SUBSTITUTE(D347,CHAR(160)," ")))))&gt;0,LEFT(UPPER(TRIM(D347)),10)&lt;&gt;"UNRESOLVED",ISERROR(MATCH(UPPER(TRIM(CLEAN(SUBSTITUTE(D347,CHAR(160)," ")))),Start!$H$6:$H$22,0))),"","Entity/system/period missing; ")&amp;IF(AND(LEN(UPPER(TRIM(CLEAN(SUBSTITUTE(F347,CHAR(160)," ")))))&gt;0,LEFT(UPPER(TRIM(F347)),10)&lt;&gt;"UNRESOLVED",ISERROR(MATCH(UPPER(TRIM(CLEAN(SUBSTITUTE(F347,CHAR(160)," ")))),Start!$H$6:$H$22,0))),"","Decision evidence/basis missing; ")&amp;IF(AND(LEN(UPPER(TRIM(CLEAN(SUBSTITUTE(G347,CHAR(160)," ")))))&gt;0,LEFT(UPPER(TRIM(G347)),10)&lt;&gt;"UNRESOLVED",ISERROR(MATCH(UPPER(TRIM(CLEAN(SUBSTITUTE(G347,CHAR(160)," ")))),Start!$H$6:$H$22,0))),"","Date/transition basis missing; ")&amp;IF(AND(LEN(UPPER(TRIM(CLEAN(SUBSTITUTE(H347,CHAR(160)," ")))))&gt;0,LEFT(UPPER(TRIM(H347)),10)&lt;&gt;"UNRESOLVED",ISERROR(MATCH(UPPER(TRIM(CLEAN(SUBSTITUTE(H347,CHAR(160)," ")))),Start!$H$6:$H$22,0))),"","Method/evidence basis missing; ")&amp;IF(AND(LEN(UPPER(TRIM(CLEAN(SUBSTITUTE(I347,CHAR(160)," ")))))&gt;0,LEFT(UPPER(TRIM(I347)),10)&lt;&gt;"UNRESOLVED",ISERROR(MATCH(UPPER(TRIM(CLEAN(SUBSTITUTE(I347,CHAR(160)," ")))),Start!$H$6:$H$22,0))),"","Mapping or justified exclusion missing; ")&amp;IF(AND(LEN(UPPER(TRIM(CLEAN(SUBSTITUTE(J347,CHAR(160)," ")))))&gt;0,LEFT(UPPER(TRIM(J347)),10)&lt;&gt;"UNRESOLVED",ISERROR(MATCH(UPPER(TRIM(CLEAN(SUBSTITUTE(J347,CHAR(160)," ")))),Start!$H$6:$H$22,0))),"","Conclusion/evidence missing; ")&amp;IF(AND(LEN(UPPER(TRIM(CLEAN(SUBSTITUTE(K347,CHAR(160)," ")))))&gt;0,LEFT(UPPER(TRIM(K347)),10)&lt;&gt;"UNRESOLVED",ISERROR(MATCH(UPPER(TRIM(CLEAN(SUBSTITUTE(K347,CHAR(160)," ")))),Start!$H$6:$H$22,0))),"","Reviewer/date missing; ")&amp;"")),"Invalid status; use a listed value")</f>
        <v>Applicability unresolved; assign an owner and next action</v>
      </c>
    </row>
    <row r="348" ht="70" customHeight="1">
      <c r="A348" s="58" t="str">
        <v>DFS-500.12(a)</v>
      </c>
      <c r="B348" s="58" t="str">
        <v>DFS</v>
      </c>
      <c r="C348" s="61" t="str">
        <v>D01 | 500.12(a)</v>
      </c>
      <c r="D348" s="61"/>
      <c r="E348" s="61" t="str">
        <v>Unresolved</v>
      </c>
      <c r="F348" s="61"/>
      <c r="G348" s="61" t="str">
        <v>Verify entity exemption and operative version; Q08</v>
      </c>
      <c r="H348" s="61" t="inlineStr">
        <is>
          <t xml:space="preserve">Candidate duty; applicability unresolved. Obtain exact required method and evidence from the controlling text. Context and definition rows explain control requirements.</t>
        </is>
      </c>
      <c r="I348" s="61" t="str">
        <v>D05</v>
      </c>
      <c r="J348" s="61"/>
      <c r="K348" s="61"/>
      <c r="L348" s="61" t="str">
        <v>Confirm entity/system coverage, obtain the current controlling instrument and map every applicable part before conclusions.</v>
      </c>
      <c r="M348" s="63" t="str">
        <f>IF(OR(EXACT(E348,"Unresolved"),EXACT(E348,"Applicable"),EXACT(E348,"Excluded with basis"),EXACT(E348,"Context only")),IF(E348="Unresolved","Applicability unresolved; assign an owner and next action",IF(LEN(IF(AND(LEN(UPPER(TRIM(CLEAN(SUBSTITUTE(C348,CHAR(160)," ")))))&gt;0,LEFT(UPPER(TRIM(C348)),10)&lt;&gt;"UNRESOLVED",ISERROR(MATCH(UPPER(TRIM(CLEAN(SUBSTITUTE(C348,CHAR(160)," ")))),Start!$H$6:$H$22,0))),"","Exact clause/version missing; ")&amp;IF(AND(LEN(UPPER(TRIM(CLEAN(SUBSTITUTE(D348,CHAR(160)," ")))))&gt;0,LEFT(UPPER(TRIM(D348)),10)&lt;&gt;"UNRESOLVED",ISERROR(MATCH(UPPER(TRIM(CLEAN(SUBSTITUTE(D348,CHAR(160)," ")))),Start!$H$6:$H$22,0))),"","Entity/system/period missing; ")&amp;IF(AND(LEN(UPPER(TRIM(CLEAN(SUBSTITUTE(F348,CHAR(160)," ")))))&gt;0,LEFT(UPPER(TRIM(F348)),10)&lt;&gt;"UNRESOLVED",ISERROR(MATCH(UPPER(TRIM(CLEAN(SUBSTITUTE(F348,CHAR(160)," ")))),Start!$H$6:$H$22,0))),"","Decision evidence/basis missing; ")&amp;IF(AND(LEN(UPPER(TRIM(CLEAN(SUBSTITUTE(G348,CHAR(160)," ")))))&gt;0,LEFT(UPPER(TRIM(G348)),10)&lt;&gt;"UNRESOLVED",ISERROR(MATCH(UPPER(TRIM(CLEAN(SUBSTITUTE(G348,CHAR(160)," ")))),Start!$H$6:$H$22,0))),"","Date/transition basis missing; ")&amp;IF(AND(LEN(UPPER(TRIM(CLEAN(SUBSTITUTE(H348,CHAR(160)," ")))))&gt;0,LEFT(UPPER(TRIM(H348)),10)&lt;&gt;"UNRESOLVED",ISERROR(MATCH(UPPER(TRIM(CLEAN(SUBSTITUTE(H348,CHAR(160)," ")))),Start!$H$6:$H$22,0))),"","Method/evidence basis missing; ")&amp;IF(AND(LEN(UPPER(TRIM(CLEAN(SUBSTITUTE(I348,CHAR(160)," ")))))&gt;0,LEFT(UPPER(TRIM(I348)),10)&lt;&gt;"UNRESOLVED",ISERROR(MATCH(UPPER(TRIM(CLEAN(SUBSTITUTE(I348,CHAR(160)," ")))),Start!$H$6:$H$22,0))),"","Mapping or justified exclusion missing; ")&amp;IF(AND(LEN(UPPER(TRIM(CLEAN(SUBSTITUTE(J348,CHAR(160)," ")))))&gt;0,LEFT(UPPER(TRIM(J348)),10)&lt;&gt;"UNRESOLVED",ISERROR(MATCH(UPPER(TRIM(CLEAN(SUBSTITUTE(J348,CHAR(160)," ")))),Start!$H$6:$H$22,0))),"","Conclusion/evidence missing; ")&amp;IF(AND(LEN(UPPER(TRIM(CLEAN(SUBSTITUTE(K348,CHAR(160)," ")))))&gt;0,LEFT(UPPER(TRIM(K348)),10)&lt;&gt;"UNRESOLVED",ISERROR(MATCH(UPPER(TRIM(CLEAN(SUBSTITUTE(K348,CHAR(160)," ")))),Start!$H$6:$H$22,0))),"","Reviewer/date missing; ")&amp;"")=0,"Documentation recorded; review required",IF(AND(LEN(UPPER(TRIM(CLEAN(SUBSTITUTE(C348,CHAR(160)," ")))))&gt;0,LEFT(UPPER(TRIM(C348)),10)&lt;&gt;"UNRESOLVED",ISERROR(MATCH(UPPER(TRIM(CLEAN(SUBSTITUTE(C348,CHAR(160)," ")))),Start!$H$6:$H$22,0))),"","Exact clause/version missing; ")&amp;IF(AND(LEN(UPPER(TRIM(CLEAN(SUBSTITUTE(D348,CHAR(160)," ")))))&gt;0,LEFT(UPPER(TRIM(D348)),10)&lt;&gt;"UNRESOLVED",ISERROR(MATCH(UPPER(TRIM(CLEAN(SUBSTITUTE(D348,CHAR(160)," ")))),Start!$H$6:$H$22,0))),"","Entity/system/period missing; ")&amp;IF(AND(LEN(UPPER(TRIM(CLEAN(SUBSTITUTE(F348,CHAR(160)," ")))))&gt;0,LEFT(UPPER(TRIM(F348)),10)&lt;&gt;"UNRESOLVED",ISERROR(MATCH(UPPER(TRIM(CLEAN(SUBSTITUTE(F348,CHAR(160)," ")))),Start!$H$6:$H$22,0))),"","Decision evidence/basis missing; ")&amp;IF(AND(LEN(UPPER(TRIM(CLEAN(SUBSTITUTE(G348,CHAR(160)," ")))))&gt;0,LEFT(UPPER(TRIM(G348)),10)&lt;&gt;"UNRESOLVED",ISERROR(MATCH(UPPER(TRIM(CLEAN(SUBSTITUTE(G348,CHAR(160)," ")))),Start!$H$6:$H$22,0))),"","Date/transition basis missing; ")&amp;IF(AND(LEN(UPPER(TRIM(CLEAN(SUBSTITUTE(H348,CHAR(160)," ")))))&gt;0,LEFT(UPPER(TRIM(H348)),10)&lt;&gt;"UNRESOLVED",ISERROR(MATCH(UPPER(TRIM(CLEAN(SUBSTITUTE(H348,CHAR(160)," ")))),Start!$H$6:$H$22,0))),"","Method/evidence basis missing; ")&amp;IF(AND(LEN(UPPER(TRIM(CLEAN(SUBSTITUTE(I348,CHAR(160)," ")))))&gt;0,LEFT(UPPER(TRIM(I348)),10)&lt;&gt;"UNRESOLVED",ISERROR(MATCH(UPPER(TRIM(CLEAN(SUBSTITUTE(I348,CHAR(160)," ")))),Start!$H$6:$H$22,0))),"","Mapping or justified exclusion missing; ")&amp;IF(AND(LEN(UPPER(TRIM(CLEAN(SUBSTITUTE(J348,CHAR(160)," ")))))&gt;0,LEFT(UPPER(TRIM(J348)),10)&lt;&gt;"UNRESOLVED",ISERROR(MATCH(UPPER(TRIM(CLEAN(SUBSTITUTE(J348,CHAR(160)," ")))),Start!$H$6:$H$22,0))),"","Conclusion/evidence missing; ")&amp;IF(AND(LEN(UPPER(TRIM(CLEAN(SUBSTITUTE(K348,CHAR(160)," ")))))&gt;0,LEFT(UPPER(TRIM(K348)),10)&lt;&gt;"UNRESOLVED",ISERROR(MATCH(UPPER(TRIM(CLEAN(SUBSTITUTE(K348,CHAR(160)," ")))),Start!$H$6:$H$22,0))),"","Reviewer/date missing; ")&amp;"")),"Invalid status; use a listed value")</f>
        <v>Applicability unresolved; assign an owner and next action</v>
      </c>
    </row>
    <row r="349" ht="70" customHeight="1">
      <c r="A349" s="56" t="str">
        <v>DFS-500.12(a)(1)</v>
      </c>
      <c r="B349" s="56" t="str">
        <v>DFS</v>
      </c>
      <c r="C349" s="61" t="str">
        <v>D01 | 500.12(a)(1)</v>
      </c>
      <c r="D349" s="61"/>
      <c r="E349" s="61" t="str">
        <v>Unresolved</v>
      </c>
      <c r="F349" s="61"/>
      <c r="G349" s="61" t="str">
        <v>Verify entity exemption and operative version; Q08</v>
      </c>
      <c r="H349" s="61" t="inlineStr">
        <is>
          <t xml:space="preserve">Candidate duty; applicability unresolved. Obtain exact required method and evidence from the controlling text. Context and definition rows explain control requirements.</t>
        </is>
      </c>
      <c r="I349" s="61" t="str">
        <v>D05</v>
      </c>
      <c r="J349" s="61"/>
      <c r="K349" s="61"/>
      <c r="L349" s="61" t="str">
        <v>Confirm entity/system coverage, obtain the current controlling instrument and map every applicable part before conclusions.</v>
      </c>
      <c r="M349" s="63" t="str">
        <f>IF(OR(EXACT(E349,"Unresolved"),EXACT(E349,"Applicable"),EXACT(E349,"Excluded with basis"),EXACT(E349,"Context only")),IF(E349="Unresolved","Applicability unresolved; assign an owner and next action",IF(LEN(IF(AND(LEN(UPPER(TRIM(CLEAN(SUBSTITUTE(C349,CHAR(160)," ")))))&gt;0,LEFT(UPPER(TRIM(C349)),10)&lt;&gt;"UNRESOLVED",ISERROR(MATCH(UPPER(TRIM(CLEAN(SUBSTITUTE(C349,CHAR(160)," ")))),Start!$H$6:$H$22,0))),"","Exact clause/version missing; ")&amp;IF(AND(LEN(UPPER(TRIM(CLEAN(SUBSTITUTE(D349,CHAR(160)," ")))))&gt;0,LEFT(UPPER(TRIM(D349)),10)&lt;&gt;"UNRESOLVED",ISERROR(MATCH(UPPER(TRIM(CLEAN(SUBSTITUTE(D349,CHAR(160)," ")))),Start!$H$6:$H$22,0))),"","Entity/system/period missing; ")&amp;IF(AND(LEN(UPPER(TRIM(CLEAN(SUBSTITUTE(F349,CHAR(160)," ")))))&gt;0,LEFT(UPPER(TRIM(F349)),10)&lt;&gt;"UNRESOLVED",ISERROR(MATCH(UPPER(TRIM(CLEAN(SUBSTITUTE(F349,CHAR(160)," ")))),Start!$H$6:$H$22,0))),"","Decision evidence/basis missing; ")&amp;IF(AND(LEN(UPPER(TRIM(CLEAN(SUBSTITUTE(G349,CHAR(160)," ")))))&gt;0,LEFT(UPPER(TRIM(G349)),10)&lt;&gt;"UNRESOLVED",ISERROR(MATCH(UPPER(TRIM(CLEAN(SUBSTITUTE(G349,CHAR(160)," ")))),Start!$H$6:$H$22,0))),"","Date/transition basis missing; ")&amp;IF(AND(LEN(UPPER(TRIM(CLEAN(SUBSTITUTE(H349,CHAR(160)," ")))))&gt;0,LEFT(UPPER(TRIM(H349)),10)&lt;&gt;"UNRESOLVED",ISERROR(MATCH(UPPER(TRIM(CLEAN(SUBSTITUTE(H349,CHAR(160)," ")))),Start!$H$6:$H$22,0))),"","Method/evidence basis missing; ")&amp;IF(AND(LEN(UPPER(TRIM(CLEAN(SUBSTITUTE(I349,CHAR(160)," ")))))&gt;0,LEFT(UPPER(TRIM(I349)),10)&lt;&gt;"UNRESOLVED",ISERROR(MATCH(UPPER(TRIM(CLEAN(SUBSTITUTE(I349,CHAR(160)," ")))),Start!$H$6:$H$22,0))),"","Mapping or justified exclusion missing; ")&amp;IF(AND(LEN(UPPER(TRIM(CLEAN(SUBSTITUTE(J349,CHAR(160)," ")))))&gt;0,LEFT(UPPER(TRIM(J349)),10)&lt;&gt;"UNRESOLVED",ISERROR(MATCH(UPPER(TRIM(CLEAN(SUBSTITUTE(J349,CHAR(160)," ")))),Start!$H$6:$H$22,0))),"","Conclusion/evidence missing; ")&amp;IF(AND(LEN(UPPER(TRIM(CLEAN(SUBSTITUTE(K349,CHAR(160)," ")))))&gt;0,LEFT(UPPER(TRIM(K349)),10)&lt;&gt;"UNRESOLVED",ISERROR(MATCH(UPPER(TRIM(CLEAN(SUBSTITUTE(K349,CHAR(160)," ")))),Start!$H$6:$H$22,0))),"","Reviewer/date missing; ")&amp;"")=0,"Documentation recorded; review required",IF(AND(LEN(UPPER(TRIM(CLEAN(SUBSTITUTE(C349,CHAR(160)," ")))))&gt;0,LEFT(UPPER(TRIM(C349)),10)&lt;&gt;"UNRESOLVED",ISERROR(MATCH(UPPER(TRIM(CLEAN(SUBSTITUTE(C349,CHAR(160)," ")))),Start!$H$6:$H$22,0))),"","Exact clause/version missing; ")&amp;IF(AND(LEN(UPPER(TRIM(CLEAN(SUBSTITUTE(D349,CHAR(160)," ")))))&gt;0,LEFT(UPPER(TRIM(D349)),10)&lt;&gt;"UNRESOLVED",ISERROR(MATCH(UPPER(TRIM(CLEAN(SUBSTITUTE(D349,CHAR(160)," ")))),Start!$H$6:$H$22,0))),"","Entity/system/period missing; ")&amp;IF(AND(LEN(UPPER(TRIM(CLEAN(SUBSTITUTE(F349,CHAR(160)," ")))))&gt;0,LEFT(UPPER(TRIM(F349)),10)&lt;&gt;"UNRESOLVED",ISERROR(MATCH(UPPER(TRIM(CLEAN(SUBSTITUTE(F349,CHAR(160)," ")))),Start!$H$6:$H$22,0))),"","Decision evidence/basis missing; ")&amp;IF(AND(LEN(UPPER(TRIM(CLEAN(SUBSTITUTE(G349,CHAR(160)," ")))))&gt;0,LEFT(UPPER(TRIM(G349)),10)&lt;&gt;"UNRESOLVED",ISERROR(MATCH(UPPER(TRIM(CLEAN(SUBSTITUTE(G349,CHAR(160)," ")))),Start!$H$6:$H$22,0))),"","Date/transition basis missing; ")&amp;IF(AND(LEN(UPPER(TRIM(CLEAN(SUBSTITUTE(H349,CHAR(160)," ")))))&gt;0,LEFT(UPPER(TRIM(H349)),10)&lt;&gt;"UNRESOLVED",ISERROR(MATCH(UPPER(TRIM(CLEAN(SUBSTITUTE(H349,CHAR(160)," ")))),Start!$H$6:$H$22,0))),"","Method/evidence basis missing; ")&amp;IF(AND(LEN(UPPER(TRIM(CLEAN(SUBSTITUTE(I349,CHAR(160)," ")))))&gt;0,LEFT(UPPER(TRIM(I349)),10)&lt;&gt;"UNRESOLVED",ISERROR(MATCH(UPPER(TRIM(CLEAN(SUBSTITUTE(I349,CHAR(160)," ")))),Start!$H$6:$H$22,0))),"","Mapping or justified exclusion missing; ")&amp;IF(AND(LEN(UPPER(TRIM(CLEAN(SUBSTITUTE(J349,CHAR(160)," ")))))&gt;0,LEFT(UPPER(TRIM(J349)),10)&lt;&gt;"UNRESOLVED",ISERROR(MATCH(UPPER(TRIM(CLEAN(SUBSTITUTE(J349,CHAR(160)," ")))),Start!$H$6:$H$22,0))),"","Conclusion/evidence missing; ")&amp;IF(AND(LEN(UPPER(TRIM(CLEAN(SUBSTITUTE(K349,CHAR(160)," ")))))&gt;0,LEFT(UPPER(TRIM(K349)),10)&lt;&gt;"UNRESOLVED",ISERROR(MATCH(UPPER(TRIM(CLEAN(SUBSTITUTE(K349,CHAR(160)," ")))),Start!$H$6:$H$22,0))),"","Reviewer/date missing; ")&amp;"")),"Invalid status; use a listed value")</f>
        <v>Applicability unresolved; assign an owner and next action</v>
      </c>
    </row>
    <row r="350" ht="70" customHeight="1">
      <c r="A350" s="58" t="str">
        <v>DFS-500.12(a)(2)</v>
      </c>
      <c r="B350" s="58" t="str">
        <v>DFS</v>
      </c>
      <c r="C350" s="61" t="str">
        <v>D01 | 500.12(a)(2)</v>
      </c>
      <c r="D350" s="61"/>
      <c r="E350" s="61" t="str">
        <v>Unresolved</v>
      </c>
      <c r="F350" s="61"/>
      <c r="G350" s="61" t="str">
        <v>Verify entity exemption and operative version; Q08</v>
      </c>
      <c r="H350" s="61" t="inlineStr">
        <is>
          <t xml:space="preserve">Candidate duty; applicability unresolved. Obtain exact required method and evidence from the controlling text. Context and definition rows explain control requirements.</t>
        </is>
      </c>
      <c r="I350" s="61" t="str">
        <v>D05</v>
      </c>
      <c r="J350" s="61"/>
      <c r="K350" s="61"/>
      <c r="L350" s="61" t="str">
        <v>Confirm entity/system coverage, obtain the current controlling instrument and map every applicable part before conclusions.</v>
      </c>
      <c r="M350" s="63" t="str">
        <f>IF(OR(EXACT(E350,"Unresolved"),EXACT(E350,"Applicable"),EXACT(E350,"Excluded with basis"),EXACT(E350,"Context only")),IF(E350="Unresolved","Applicability unresolved; assign an owner and next action",IF(LEN(IF(AND(LEN(UPPER(TRIM(CLEAN(SUBSTITUTE(C350,CHAR(160)," ")))))&gt;0,LEFT(UPPER(TRIM(C350)),10)&lt;&gt;"UNRESOLVED",ISERROR(MATCH(UPPER(TRIM(CLEAN(SUBSTITUTE(C350,CHAR(160)," ")))),Start!$H$6:$H$22,0))),"","Exact clause/version missing; ")&amp;IF(AND(LEN(UPPER(TRIM(CLEAN(SUBSTITUTE(D350,CHAR(160)," ")))))&gt;0,LEFT(UPPER(TRIM(D350)),10)&lt;&gt;"UNRESOLVED",ISERROR(MATCH(UPPER(TRIM(CLEAN(SUBSTITUTE(D350,CHAR(160)," ")))),Start!$H$6:$H$22,0))),"","Entity/system/period missing; ")&amp;IF(AND(LEN(UPPER(TRIM(CLEAN(SUBSTITUTE(F350,CHAR(160)," ")))))&gt;0,LEFT(UPPER(TRIM(F350)),10)&lt;&gt;"UNRESOLVED",ISERROR(MATCH(UPPER(TRIM(CLEAN(SUBSTITUTE(F350,CHAR(160)," ")))),Start!$H$6:$H$22,0))),"","Decision evidence/basis missing; ")&amp;IF(AND(LEN(UPPER(TRIM(CLEAN(SUBSTITUTE(G350,CHAR(160)," ")))))&gt;0,LEFT(UPPER(TRIM(G350)),10)&lt;&gt;"UNRESOLVED",ISERROR(MATCH(UPPER(TRIM(CLEAN(SUBSTITUTE(G350,CHAR(160)," ")))),Start!$H$6:$H$22,0))),"","Date/transition basis missing; ")&amp;IF(AND(LEN(UPPER(TRIM(CLEAN(SUBSTITUTE(H350,CHAR(160)," ")))))&gt;0,LEFT(UPPER(TRIM(H350)),10)&lt;&gt;"UNRESOLVED",ISERROR(MATCH(UPPER(TRIM(CLEAN(SUBSTITUTE(H350,CHAR(160)," ")))),Start!$H$6:$H$22,0))),"","Method/evidence basis missing; ")&amp;IF(AND(LEN(UPPER(TRIM(CLEAN(SUBSTITUTE(I350,CHAR(160)," ")))))&gt;0,LEFT(UPPER(TRIM(I350)),10)&lt;&gt;"UNRESOLVED",ISERROR(MATCH(UPPER(TRIM(CLEAN(SUBSTITUTE(I350,CHAR(160)," ")))),Start!$H$6:$H$22,0))),"","Mapping or justified exclusion missing; ")&amp;IF(AND(LEN(UPPER(TRIM(CLEAN(SUBSTITUTE(J350,CHAR(160)," ")))))&gt;0,LEFT(UPPER(TRIM(J350)),10)&lt;&gt;"UNRESOLVED",ISERROR(MATCH(UPPER(TRIM(CLEAN(SUBSTITUTE(J350,CHAR(160)," ")))),Start!$H$6:$H$22,0))),"","Conclusion/evidence missing; ")&amp;IF(AND(LEN(UPPER(TRIM(CLEAN(SUBSTITUTE(K350,CHAR(160)," ")))))&gt;0,LEFT(UPPER(TRIM(K350)),10)&lt;&gt;"UNRESOLVED",ISERROR(MATCH(UPPER(TRIM(CLEAN(SUBSTITUTE(K350,CHAR(160)," ")))),Start!$H$6:$H$22,0))),"","Reviewer/date missing; ")&amp;"")=0,"Documentation recorded; review required",IF(AND(LEN(UPPER(TRIM(CLEAN(SUBSTITUTE(C350,CHAR(160)," ")))))&gt;0,LEFT(UPPER(TRIM(C350)),10)&lt;&gt;"UNRESOLVED",ISERROR(MATCH(UPPER(TRIM(CLEAN(SUBSTITUTE(C350,CHAR(160)," ")))),Start!$H$6:$H$22,0))),"","Exact clause/version missing; ")&amp;IF(AND(LEN(UPPER(TRIM(CLEAN(SUBSTITUTE(D350,CHAR(160)," ")))))&gt;0,LEFT(UPPER(TRIM(D350)),10)&lt;&gt;"UNRESOLVED",ISERROR(MATCH(UPPER(TRIM(CLEAN(SUBSTITUTE(D350,CHAR(160)," ")))),Start!$H$6:$H$22,0))),"","Entity/system/period missing; ")&amp;IF(AND(LEN(UPPER(TRIM(CLEAN(SUBSTITUTE(F350,CHAR(160)," ")))))&gt;0,LEFT(UPPER(TRIM(F350)),10)&lt;&gt;"UNRESOLVED",ISERROR(MATCH(UPPER(TRIM(CLEAN(SUBSTITUTE(F350,CHAR(160)," ")))),Start!$H$6:$H$22,0))),"","Decision evidence/basis missing; ")&amp;IF(AND(LEN(UPPER(TRIM(CLEAN(SUBSTITUTE(G350,CHAR(160)," ")))))&gt;0,LEFT(UPPER(TRIM(G350)),10)&lt;&gt;"UNRESOLVED",ISERROR(MATCH(UPPER(TRIM(CLEAN(SUBSTITUTE(G350,CHAR(160)," ")))),Start!$H$6:$H$22,0))),"","Date/transition basis missing; ")&amp;IF(AND(LEN(UPPER(TRIM(CLEAN(SUBSTITUTE(H350,CHAR(160)," ")))))&gt;0,LEFT(UPPER(TRIM(H350)),10)&lt;&gt;"UNRESOLVED",ISERROR(MATCH(UPPER(TRIM(CLEAN(SUBSTITUTE(H350,CHAR(160)," ")))),Start!$H$6:$H$22,0))),"","Method/evidence basis missing; ")&amp;IF(AND(LEN(UPPER(TRIM(CLEAN(SUBSTITUTE(I350,CHAR(160)," ")))))&gt;0,LEFT(UPPER(TRIM(I350)),10)&lt;&gt;"UNRESOLVED",ISERROR(MATCH(UPPER(TRIM(CLEAN(SUBSTITUTE(I350,CHAR(160)," ")))),Start!$H$6:$H$22,0))),"","Mapping or justified exclusion missing; ")&amp;IF(AND(LEN(UPPER(TRIM(CLEAN(SUBSTITUTE(J350,CHAR(160)," ")))))&gt;0,LEFT(UPPER(TRIM(J350)),10)&lt;&gt;"UNRESOLVED",ISERROR(MATCH(UPPER(TRIM(CLEAN(SUBSTITUTE(J350,CHAR(160)," ")))),Start!$H$6:$H$22,0))),"","Conclusion/evidence missing; ")&amp;IF(AND(LEN(UPPER(TRIM(CLEAN(SUBSTITUTE(K350,CHAR(160)," ")))))&gt;0,LEFT(UPPER(TRIM(K350)),10)&lt;&gt;"UNRESOLVED",ISERROR(MATCH(UPPER(TRIM(CLEAN(SUBSTITUTE(K350,CHAR(160)," ")))),Start!$H$6:$H$22,0))),"","Reviewer/date missing; ")&amp;"")),"Invalid status; use a listed value")</f>
        <v>Applicability unresolved; assign an owner and next action</v>
      </c>
    </row>
    <row r="351" ht="70" customHeight="1">
      <c r="A351" s="56" t="str">
        <v>DFS-500.12(a)(3)</v>
      </c>
      <c r="B351" s="56" t="str">
        <v>DFS</v>
      </c>
      <c r="C351" s="61" t="str">
        <v>D01 | 500.12(a)(3)</v>
      </c>
      <c r="D351" s="61"/>
      <c r="E351" s="61" t="str">
        <v>Unresolved</v>
      </c>
      <c r="F351" s="61"/>
      <c r="G351" s="61" t="str">
        <v>Verify entity exemption and operative version; Q08</v>
      </c>
      <c r="H351" s="61" t="inlineStr">
        <is>
          <t xml:space="preserve">Candidate duty; applicability unresolved. Obtain exact required method and evidence from the controlling text. Context and definition rows explain control requirements.</t>
        </is>
      </c>
      <c r="I351" s="61" t="str">
        <v>D05</v>
      </c>
      <c r="J351" s="61"/>
      <c r="K351" s="61"/>
      <c r="L351" s="61" t="str">
        <v>Confirm entity/system coverage, obtain the current controlling instrument and map every applicable part before conclusions.</v>
      </c>
      <c r="M351" s="63" t="str">
        <f>IF(OR(EXACT(E351,"Unresolved"),EXACT(E351,"Applicable"),EXACT(E351,"Excluded with basis"),EXACT(E351,"Context only")),IF(E351="Unresolved","Applicability unresolved; assign an owner and next action",IF(LEN(IF(AND(LEN(UPPER(TRIM(CLEAN(SUBSTITUTE(C351,CHAR(160)," ")))))&gt;0,LEFT(UPPER(TRIM(C351)),10)&lt;&gt;"UNRESOLVED",ISERROR(MATCH(UPPER(TRIM(CLEAN(SUBSTITUTE(C351,CHAR(160)," ")))),Start!$H$6:$H$22,0))),"","Exact clause/version missing; ")&amp;IF(AND(LEN(UPPER(TRIM(CLEAN(SUBSTITUTE(D351,CHAR(160)," ")))))&gt;0,LEFT(UPPER(TRIM(D351)),10)&lt;&gt;"UNRESOLVED",ISERROR(MATCH(UPPER(TRIM(CLEAN(SUBSTITUTE(D351,CHAR(160)," ")))),Start!$H$6:$H$22,0))),"","Entity/system/period missing; ")&amp;IF(AND(LEN(UPPER(TRIM(CLEAN(SUBSTITUTE(F351,CHAR(160)," ")))))&gt;0,LEFT(UPPER(TRIM(F351)),10)&lt;&gt;"UNRESOLVED",ISERROR(MATCH(UPPER(TRIM(CLEAN(SUBSTITUTE(F351,CHAR(160)," ")))),Start!$H$6:$H$22,0))),"","Decision evidence/basis missing; ")&amp;IF(AND(LEN(UPPER(TRIM(CLEAN(SUBSTITUTE(G351,CHAR(160)," ")))))&gt;0,LEFT(UPPER(TRIM(G351)),10)&lt;&gt;"UNRESOLVED",ISERROR(MATCH(UPPER(TRIM(CLEAN(SUBSTITUTE(G351,CHAR(160)," ")))),Start!$H$6:$H$22,0))),"","Date/transition basis missing; ")&amp;IF(AND(LEN(UPPER(TRIM(CLEAN(SUBSTITUTE(H351,CHAR(160)," ")))))&gt;0,LEFT(UPPER(TRIM(H351)),10)&lt;&gt;"UNRESOLVED",ISERROR(MATCH(UPPER(TRIM(CLEAN(SUBSTITUTE(H351,CHAR(160)," ")))),Start!$H$6:$H$22,0))),"","Method/evidence basis missing; ")&amp;IF(AND(LEN(UPPER(TRIM(CLEAN(SUBSTITUTE(I351,CHAR(160)," ")))))&gt;0,LEFT(UPPER(TRIM(I351)),10)&lt;&gt;"UNRESOLVED",ISERROR(MATCH(UPPER(TRIM(CLEAN(SUBSTITUTE(I351,CHAR(160)," ")))),Start!$H$6:$H$22,0))),"","Mapping or justified exclusion missing; ")&amp;IF(AND(LEN(UPPER(TRIM(CLEAN(SUBSTITUTE(J351,CHAR(160)," ")))))&gt;0,LEFT(UPPER(TRIM(J351)),10)&lt;&gt;"UNRESOLVED",ISERROR(MATCH(UPPER(TRIM(CLEAN(SUBSTITUTE(J351,CHAR(160)," ")))),Start!$H$6:$H$22,0))),"","Conclusion/evidence missing; ")&amp;IF(AND(LEN(UPPER(TRIM(CLEAN(SUBSTITUTE(K351,CHAR(160)," ")))))&gt;0,LEFT(UPPER(TRIM(K351)),10)&lt;&gt;"UNRESOLVED",ISERROR(MATCH(UPPER(TRIM(CLEAN(SUBSTITUTE(K351,CHAR(160)," ")))),Start!$H$6:$H$22,0))),"","Reviewer/date missing; ")&amp;"")=0,"Documentation recorded; review required",IF(AND(LEN(UPPER(TRIM(CLEAN(SUBSTITUTE(C351,CHAR(160)," ")))))&gt;0,LEFT(UPPER(TRIM(C351)),10)&lt;&gt;"UNRESOLVED",ISERROR(MATCH(UPPER(TRIM(CLEAN(SUBSTITUTE(C351,CHAR(160)," ")))),Start!$H$6:$H$22,0))),"","Exact clause/version missing; ")&amp;IF(AND(LEN(UPPER(TRIM(CLEAN(SUBSTITUTE(D351,CHAR(160)," ")))))&gt;0,LEFT(UPPER(TRIM(D351)),10)&lt;&gt;"UNRESOLVED",ISERROR(MATCH(UPPER(TRIM(CLEAN(SUBSTITUTE(D351,CHAR(160)," ")))),Start!$H$6:$H$22,0))),"","Entity/system/period missing; ")&amp;IF(AND(LEN(UPPER(TRIM(CLEAN(SUBSTITUTE(F351,CHAR(160)," ")))))&gt;0,LEFT(UPPER(TRIM(F351)),10)&lt;&gt;"UNRESOLVED",ISERROR(MATCH(UPPER(TRIM(CLEAN(SUBSTITUTE(F351,CHAR(160)," ")))),Start!$H$6:$H$22,0))),"","Decision evidence/basis missing; ")&amp;IF(AND(LEN(UPPER(TRIM(CLEAN(SUBSTITUTE(G351,CHAR(160)," ")))))&gt;0,LEFT(UPPER(TRIM(G351)),10)&lt;&gt;"UNRESOLVED",ISERROR(MATCH(UPPER(TRIM(CLEAN(SUBSTITUTE(G351,CHAR(160)," ")))),Start!$H$6:$H$22,0))),"","Date/transition basis missing; ")&amp;IF(AND(LEN(UPPER(TRIM(CLEAN(SUBSTITUTE(H351,CHAR(160)," ")))))&gt;0,LEFT(UPPER(TRIM(H351)),10)&lt;&gt;"UNRESOLVED",ISERROR(MATCH(UPPER(TRIM(CLEAN(SUBSTITUTE(H351,CHAR(160)," ")))),Start!$H$6:$H$22,0))),"","Method/evidence basis missing; ")&amp;IF(AND(LEN(UPPER(TRIM(CLEAN(SUBSTITUTE(I351,CHAR(160)," ")))))&gt;0,LEFT(UPPER(TRIM(I351)),10)&lt;&gt;"UNRESOLVED",ISERROR(MATCH(UPPER(TRIM(CLEAN(SUBSTITUTE(I351,CHAR(160)," ")))),Start!$H$6:$H$22,0))),"","Mapping or justified exclusion missing; ")&amp;IF(AND(LEN(UPPER(TRIM(CLEAN(SUBSTITUTE(J351,CHAR(160)," ")))))&gt;0,LEFT(UPPER(TRIM(J351)),10)&lt;&gt;"UNRESOLVED",ISERROR(MATCH(UPPER(TRIM(CLEAN(SUBSTITUTE(J351,CHAR(160)," ")))),Start!$H$6:$H$22,0))),"","Conclusion/evidence missing; ")&amp;IF(AND(LEN(UPPER(TRIM(CLEAN(SUBSTITUTE(K351,CHAR(160)," ")))))&gt;0,LEFT(UPPER(TRIM(K351)),10)&lt;&gt;"UNRESOLVED",ISERROR(MATCH(UPPER(TRIM(CLEAN(SUBSTITUTE(K351,CHAR(160)," ")))),Start!$H$6:$H$22,0))),"","Reviewer/date missing; ")&amp;"")),"Invalid status; use a listed value")</f>
        <v>Applicability unresolved; assign an owner and next action</v>
      </c>
    </row>
    <row r="352" ht="70" customHeight="1">
      <c r="A352" s="58" t="str">
        <v>DFS-500.12(b)</v>
      </c>
      <c r="B352" s="58" t="str">
        <v>DFS</v>
      </c>
      <c r="C352" s="61" t="str">
        <v>D01 | 500.12(b)</v>
      </c>
      <c r="D352" s="61"/>
      <c r="E352" s="61" t="str">
        <v>Unresolved</v>
      </c>
      <c r="F352" s="61"/>
      <c r="G352" s="61" t="str">
        <v>Verify entity exemption and operative version; Q08</v>
      </c>
      <c r="H352" s="61" t="inlineStr">
        <is>
          <t xml:space="preserve">Candidate duty; applicability unresolved. Obtain exact required method and evidence from the controlling text. Context and definition rows explain control requirements.</t>
        </is>
      </c>
      <c r="I352" s="61" t="str">
        <v>D05</v>
      </c>
      <c r="J352" s="61"/>
      <c r="K352" s="61"/>
      <c r="L352" s="61" t="str">
        <v>Confirm entity/system coverage, obtain the current controlling instrument and map every applicable part before conclusions.</v>
      </c>
      <c r="M352" s="63" t="str">
        <f>IF(OR(EXACT(E352,"Unresolved"),EXACT(E352,"Applicable"),EXACT(E352,"Excluded with basis"),EXACT(E352,"Context only")),IF(E352="Unresolved","Applicability unresolved; assign an owner and next action",IF(LEN(IF(AND(LEN(UPPER(TRIM(CLEAN(SUBSTITUTE(C352,CHAR(160)," ")))))&gt;0,LEFT(UPPER(TRIM(C352)),10)&lt;&gt;"UNRESOLVED",ISERROR(MATCH(UPPER(TRIM(CLEAN(SUBSTITUTE(C352,CHAR(160)," ")))),Start!$H$6:$H$22,0))),"","Exact clause/version missing; ")&amp;IF(AND(LEN(UPPER(TRIM(CLEAN(SUBSTITUTE(D352,CHAR(160)," ")))))&gt;0,LEFT(UPPER(TRIM(D352)),10)&lt;&gt;"UNRESOLVED",ISERROR(MATCH(UPPER(TRIM(CLEAN(SUBSTITUTE(D352,CHAR(160)," ")))),Start!$H$6:$H$22,0))),"","Entity/system/period missing; ")&amp;IF(AND(LEN(UPPER(TRIM(CLEAN(SUBSTITUTE(F352,CHAR(160)," ")))))&gt;0,LEFT(UPPER(TRIM(F352)),10)&lt;&gt;"UNRESOLVED",ISERROR(MATCH(UPPER(TRIM(CLEAN(SUBSTITUTE(F352,CHAR(160)," ")))),Start!$H$6:$H$22,0))),"","Decision evidence/basis missing; ")&amp;IF(AND(LEN(UPPER(TRIM(CLEAN(SUBSTITUTE(G352,CHAR(160)," ")))))&gt;0,LEFT(UPPER(TRIM(G352)),10)&lt;&gt;"UNRESOLVED",ISERROR(MATCH(UPPER(TRIM(CLEAN(SUBSTITUTE(G352,CHAR(160)," ")))),Start!$H$6:$H$22,0))),"","Date/transition basis missing; ")&amp;IF(AND(LEN(UPPER(TRIM(CLEAN(SUBSTITUTE(H352,CHAR(160)," ")))))&gt;0,LEFT(UPPER(TRIM(H352)),10)&lt;&gt;"UNRESOLVED",ISERROR(MATCH(UPPER(TRIM(CLEAN(SUBSTITUTE(H352,CHAR(160)," ")))),Start!$H$6:$H$22,0))),"","Method/evidence basis missing; ")&amp;IF(AND(LEN(UPPER(TRIM(CLEAN(SUBSTITUTE(I352,CHAR(160)," ")))))&gt;0,LEFT(UPPER(TRIM(I352)),10)&lt;&gt;"UNRESOLVED",ISERROR(MATCH(UPPER(TRIM(CLEAN(SUBSTITUTE(I352,CHAR(160)," ")))),Start!$H$6:$H$22,0))),"","Mapping or justified exclusion missing; ")&amp;IF(AND(LEN(UPPER(TRIM(CLEAN(SUBSTITUTE(J352,CHAR(160)," ")))))&gt;0,LEFT(UPPER(TRIM(J352)),10)&lt;&gt;"UNRESOLVED",ISERROR(MATCH(UPPER(TRIM(CLEAN(SUBSTITUTE(J352,CHAR(160)," ")))),Start!$H$6:$H$22,0))),"","Conclusion/evidence missing; ")&amp;IF(AND(LEN(UPPER(TRIM(CLEAN(SUBSTITUTE(K352,CHAR(160)," ")))))&gt;0,LEFT(UPPER(TRIM(K352)),10)&lt;&gt;"UNRESOLVED",ISERROR(MATCH(UPPER(TRIM(CLEAN(SUBSTITUTE(K352,CHAR(160)," ")))),Start!$H$6:$H$22,0))),"","Reviewer/date missing; ")&amp;"")=0,"Documentation recorded; review required",IF(AND(LEN(UPPER(TRIM(CLEAN(SUBSTITUTE(C352,CHAR(160)," ")))))&gt;0,LEFT(UPPER(TRIM(C352)),10)&lt;&gt;"UNRESOLVED",ISERROR(MATCH(UPPER(TRIM(CLEAN(SUBSTITUTE(C352,CHAR(160)," ")))),Start!$H$6:$H$22,0))),"","Exact clause/version missing; ")&amp;IF(AND(LEN(UPPER(TRIM(CLEAN(SUBSTITUTE(D352,CHAR(160)," ")))))&gt;0,LEFT(UPPER(TRIM(D352)),10)&lt;&gt;"UNRESOLVED",ISERROR(MATCH(UPPER(TRIM(CLEAN(SUBSTITUTE(D352,CHAR(160)," ")))),Start!$H$6:$H$22,0))),"","Entity/system/period missing; ")&amp;IF(AND(LEN(UPPER(TRIM(CLEAN(SUBSTITUTE(F352,CHAR(160)," ")))))&gt;0,LEFT(UPPER(TRIM(F352)),10)&lt;&gt;"UNRESOLVED",ISERROR(MATCH(UPPER(TRIM(CLEAN(SUBSTITUTE(F352,CHAR(160)," ")))),Start!$H$6:$H$22,0))),"","Decision evidence/basis missing; ")&amp;IF(AND(LEN(UPPER(TRIM(CLEAN(SUBSTITUTE(G352,CHAR(160)," ")))))&gt;0,LEFT(UPPER(TRIM(G352)),10)&lt;&gt;"UNRESOLVED",ISERROR(MATCH(UPPER(TRIM(CLEAN(SUBSTITUTE(G352,CHAR(160)," ")))),Start!$H$6:$H$22,0))),"","Date/transition basis missing; ")&amp;IF(AND(LEN(UPPER(TRIM(CLEAN(SUBSTITUTE(H352,CHAR(160)," ")))))&gt;0,LEFT(UPPER(TRIM(H352)),10)&lt;&gt;"UNRESOLVED",ISERROR(MATCH(UPPER(TRIM(CLEAN(SUBSTITUTE(H352,CHAR(160)," ")))),Start!$H$6:$H$22,0))),"","Method/evidence basis missing; ")&amp;IF(AND(LEN(UPPER(TRIM(CLEAN(SUBSTITUTE(I352,CHAR(160)," ")))))&gt;0,LEFT(UPPER(TRIM(I352)),10)&lt;&gt;"UNRESOLVED",ISERROR(MATCH(UPPER(TRIM(CLEAN(SUBSTITUTE(I352,CHAR(160)," ")))),Start!$H$6:$H$22,0))),"","Mapping or justified exclusion missing; ")&amp;IF(AND(LEN(UPPER(TRIM(CLEAN(SUBSTITUTE(J352,CHAR(160)," ")))))&gt;0,LEFT(UPPER(TRIM(J352)),10)&lt;&gt;"UNRESOLVED",ISERROR(MATCH(UPPER(TRIM(CLEAN(SUBSTITUTE(J352,CHAR(160)," ")))),Start!$H$6:$H$22,0))),"","Conclusion/evidence missing; ")&amp;IF(AND(LEN(UPPER(TRIM(CLEAN(SUBSTITUTE(K352,CHAR(160)," ")))))&gt;0,LEFT(UPPER(TRIM(K352)),10)&lt;&gt;"UNRESOLVED",ISERROR(MATCH(UPPER(TRIM(CLEAN(SUBSTITUTE(K352,CHAR(160)," ")))),Start!$H$6:$H$22,0))),"","Reviewer/date missing; ")&amp;"")),"Invalid status; use a listed value")</f>
        <v>Applicability unresolved; assign an owner and next action</v>
      </c>
    </row>
    <row r="353" ht="70" customHeight="1">
      <c r="A353" s="56" t="str">
        <v>DFS-500.13</v>
      </c>
      <c r="B353" s="56" t="str">
        <v>DFS</v>
      </c>
      <c r="C353" s="61" t="str">
        <v>D01 | 500.13</v>
      </c>
      <c r="D353" s="61"/>
      <c r="E353" s="61" t="str">
        <v>Unresolved</v>
      </c>
      <c r="F353" s="61"/>
      <c r="G353" s="61" t="str">
        <v>Verify entity exemption and operative version; Q08</v>
      </c>
      <c r="H353" s="61" t="inlineStr">
        <is>
          <t xml:space="preserve">Section heading/context. Obtain exact required method and evidence from the controlling text. Context and definition rows explain control requirements.</t>
        </is>
      </c>
      <c r="I353" s="61" t="str">
        <v>D05,C07</v>
      </c>
      <c r="J353" s="61"/>
      <c r="K353" s="61"/>
      <c r="L353" s="61" t="str">
        <v>Confirm entity/system coverage, obtain the current controlling instrument and map every applicable part before conclusions.</v>
      </c>
      <c r="M353" s="63" t="str">
        <f>IF(OR(EXACT(E353,"Unresolved"),EXACT(E353,"Applicable"),EXACT(E353,"Excluded with basis"),EXACT(E353,"Context only")),IF(E353="Unresolved","Applicability unresolved; assign an owner and next action",IF(LEN(IF(AND(LEN(UPPER(TRIM(CLEAN(SUBSTITUTE(C353,CHAR(160)," ")))))&gt;0,LEFT(UPPER(TRIM(C353)),10)&lt;&gt;"UNRESOLVED",ISERROR(MATCH(UPPER(TRIM(CLEAN(SUBSTITUTE(C353,CHAR(160)," ")))),Start!$H$6:$H$22,0))),"","Exact clause/version missing; ")&amp;IF(AND(LEN(UPPER(TRIM(CLEAN(SUBSTITUTE(D353,CHAR(160)," ")))))&gt;0,LEFT(UPPER(TRIM(D353)),10)&lt;&gt;"UNRESOLVED",ISERROR(MATCH(UPPER(TRIM(CLEAN(SUBSTITUTE(D353,CHAR(160)," ")))),Start!$H$6:$H$22,0))),"","Entity/system/period missing; ")&amp;IF(AND(LEN(UPPER(TRIM(CLEAN(SUBSTITUTE(F353,CHAR(160)," ")))))&gt;0,LEFT(UPPER(TRIM(F353)),10)&lt;&gt;"UNRESOLVED",ISERROR(MATCH(UPPER(TRIM(CLEAN(SUBSTITUTE(F353,CHAR(160)," ")))),Start!$H$6:$H$22,0))),"","Decision evidence/basis missing; ")&amp;IF(AND(LEN(UPPER(TRIM(CLEAN(SUBSTITUTE(G353,CHAR(160)," ")))))&gt;0,LEFT(UPPER(TRIM(G353)),10)&lt;&gt;"UNRESOLVED",ISERROR(MATCH(UPPER(TRIM(CLEAN(SUBSTITUTE(G353,CHAR(160)," ")))),Start!$H$6:$H$22,0))),"","Date/transition basis missing; ")&amp;IF(AND(LEN(UPPER(TRIM(CLEAN(SUBSTITUTE(H353,CHAR(160)," ")))))&gt;0,LEFT(UPPER(TRIM(H353)),10)&lt;&gt;"UNRESOLVED",ISERROR(MATCH(UPPER(TRIM(CLEAN(SUBSTITUTE(H353,CHAR(160)," ")))),Start!$H$6:$H$22,0))),"","Method/evidence basis missing; ")&amp;IF(AND(LEN(UPPER(TRIM(CLEAN(SUBSTITUTE(I353,CHAR(160)," ")))))&gt;0,LEFT(UPPER(TRIM(I353)),10)&lt;&gt;"UNRESOLVED",ISERROR(MATCH(UPPER(TRIM(CLEAN(SUBSTITUTE(I353,CHAR(160)," ")))),Start!$H$6:$H$22,0))),"","Mapping or justified exclusion missing; ")&amp;IF(AND(LEN(UPPER(TRIM(CLEAN(SUBSTITUTE(J353,CHAR(160)," ")))))&gt;0,LEFT(UPPER(TRIM(J353)),10)&lt;&gt;"UNRESOLVED",ISERROR(MATCH(UPPER(TRIM(CLEAN(SUBSTITUTE(J353,CHAR(160)," ")))),Start!$H$6:$H$22,0))),"","Conclusion/evidence missing; ")&amp;IF(AND(LEN(UPPER(TRIM(CLEAN(SUBSTITUTE(K353,CHAR(160)," ")))))&gt;0,LEFT(UPPER(TRIM(K353)),10)&lt;&gt;"UNRESOLVED",ISERROR(MATCH(UPPER(TRIM(CLEAN(SUBSTITUTE(K353,CHAR(160)," ")))),Start!$H$6:$H$22,0))),"","Reviewer/date missing; ")&amp;"")=0,"Documentation recorded; review required",IF(AND(LEN(UPPER(TRIM(CLEAN(SUBSTITUTE(C353,CHAR(160)," ")))))&gt;0,LEFT(UPPER(TRIM(C353)),10)&lt;&gt;"UNRESOLVED",ISERROR(MATCH(UPPER(TRIM(CLEAN(SUBSTITUTE(C353,CHAR(160)," ")))),Start!$H$6:$H$22,0))),"","Exact clause/version missing; ")&amp;IF(AND(LEN(UPPER(TRIM(CLEAN(SUBSTITUTE(D353,CHAR(160)," ")))))&gt;0,LEFT(UPPER(TRIM(D353)),10)&lt;&gt;"UNRESOLVED",ISERROR(MATCH(UPPER(TRIM(CLEAN(SUBSTITUTE(D353,CHAR(160)," ")))),Start!$H$6:$H$22,0))),"","Entity/system/period missing; ")&amp;IF(AND(LEN(UPPER(TRIM(CLEAN(SUBSTITUTE(F353,CHAR(160)," ")))))&gt;0,LEFT(UPPER(TRIM(F353)),10)&lt;&gt;"UNRESOLVED",ISERROR(MATCH(UPPER(TRIM(CLEAN(SUBSTITUTE(F353,CHAR(160)," ")))),Start!$H$6:$H$22,0))),"","Decision evidence/basis missing; ")&amp;IF(AND(LEN(UPPER(TRIM(CLEAN(SUBSTITUTE(G353,CHAR(160)," ")))))&gt;0,LEFT(UPPER(TRIM(G353)),10)&lt;&gt;"UNRESOLVED",ISERROR(MATCH(UPPER(TRIM(CLEAN(SUBSTITUTE(G353,CHAR(160)," ")))),Start!$H$6:$H$22,0))),"","Date/transition basis missing; ")&amp;IF(AND(LEN(UPPER(TRIM(CLEAN(SUBSTITUTE(H353,CHAR(160)," ")))))&gt;0,LEFT(UPPER(TRIM(H353)),10)&lt;&gt;"UNRESOLVED",ISERROR(MATCH(UPPER(TRIM(CLEAN(SUBSTITUTE(H353,CHAR(160)," ")))),Start!$H$6:$H$22,0))),"","Method/evidence basis missing; ")&amp;IF(AND(LEN(UPPER(TRIM(CLEAN(SUBSTITUTE(I353,CHAR(160)," ")))))&gt;0,LEFT(UPPER(TRIM(I353)),10)&lt;&gt;"UNRESOLVED",ISERROR(MATCH(UPPER(TRIM(CLEAN(SUBSTITUTE(I353,CHAR(160)," ")))),Start!$H$6:$H$22,0))),"","Mapping or justified exclusion missing; ")&amp;IF(AND(LEN(UPPER(TRIM(CLEAN(SUBSTITUTE(J353,CHAR(160)," ")))))&gt;0,LEFT(UPPER(TRIM(J353)),10)&lt;&gt;"UNRESOLVED",ISERROR(MATCH(UPPER(TRIM(CLEAN(SUBSTITUTE(J353,CHAR(160)," ")))),Start!$H$6:$H$22,0))),"","Conclusion/evidence missing; ")&amp;IF(AND(LEN(UPPER(TRIM(CLEAN(SUBSTITUTE(K353,CHAR(160)," ")))))&gt;0,LEFT(UPPER(TRIM(K353)),10)&lt;&gt;"UNRESOLVED",ISERROR(MATCH(UPPER(TRIM(CLEAN(SUBSTITUTE(K353,CHAR(160)," ")))),Start!$H$6:$H$22,0))),"","Reviewer/date missing; ")&amp;"")),"Invalid status; use a listed value")</f>
        <v>Applicability unresolved; assign an owner and next action</v>
      </c>
    </row>
    <row r="354" ht="70" customHeight="1">
      <c r="A354" s="58" t="str">
        <v>DFS-500.13(a)</v>
      </c>
      <c r="B354" s="58" t="str">
        <v>DFS</v>
      </c>
      <c r="C354" s="61" t="str">
        <v>D01 | 500.13(a)</v>
      </c>
      <c r="D354" s="61"/>
      <c r="E354" s="61" t="str">
        <v>Unresolved</v>
      </c>
      <c r="F354" s="61"/>
      <c r="G354" s="61" t="str">
        <v>Verify entity exemption and operative version; Q08</v>
      </c>
      <c r="H354" s="61" t="inlineStr">
        <is>
          <t xml:space="preserve">Candidate duty; applicability unresolved. Obtain exact required method and evidence from the controlling text. Context and definition rows explain control requirements.</t>
        </is>
      </c>
      <c r="I354" s="61" t="str">
        <v>D05,C07</v>
      </c>
      <c r="J354" s="61"/>
      <c r="K354" s="61"/>
      <c r="L354" s="61" t="str">
        <v>Confirm entity/system coverage, obtain the current controlling instrument and map every applicable part before conclusions.</v>
      </c>
      <c r="M354" s="63" t="str">
        <f>IF(OR(EXACT(E354,"Unresolved"),EXACT(E354,"Applicable"),EXACT(E354,"Excluded with basis"),EXACT(E354,"Context only")),IF(E354="Unresolved","Applicability unresolved; assign an owner and next action",IF(LEN(IF(AND(LEN(UPPER(TRIM(CLEAN(SUBSTITUTE(C354,CHAR(160)," ")))))&gt;0,LEFT(UPPER(TRIM(C354)),10)&lt;&gt;"UNRESOLVED",ISERROR(MATCH(UPPER(TRIM(CLEAN(SUBSTITUTE(C354,CHAR(160)," ")))),Start!$H$6:$H$22,0))),"","Exact clause/version missing; ")&amp;IF(AND(LEN(UPPER(TRIM(CLEAN(SUBSTITUTE(D354,CHAR(160)," ")))))&gt;0,LEFT(UPPER(TRIM(D354)),10)&lt;&gt;"UNRESOLVED",ISERROR(MATCH(UPPER(TRIM(CLEAN(SUBSTITUTE(D354,CHAR(160)," ")))),Start!$H$6:$H$22,0))),"","Entity/system/period missing; ")&amp;IF(AND(LEN(UPPER(TRIM(CLEAN(SUBSTITUTE(F354,CHAR(160)," ")))))&gt;0,LEFT(UPPER(TRIM(F354)),10)&lt;&gt;"UNRESOLVED",ISERROR(MATCH(UPPER(TRIM(CLEAN(SUBSTITUTE(F354,CHAR(160)," ")))),Start!$H$6:$H$22,0))),"","Decision evidence/basis missing; ")&amp;IF(AND(LEN(UPPER(TRIM(CLEAN(SUBSTITUTE(G354,CHAR(160)," ")))))&gt;0,LEFT(UPPER(TRIM(G354)),10)&lt;&gt;"UNRESOLVED",ISERROR(MATCH(UPPER(TRIM(CLEAN(SUBSTITUTE(G354,CHAR(160)," ")))),Start!$H$6:$H$22,0))),"","Date/transition basis missing; ")&amp;IF(AND(LEN(UPPER(TRIM(CLEAN(SUBSTITUTE(H354,CHAR(160)," ")))))&gt;0,LEFT(UPPER(TRIM(H354)),10)&lt;&gt;"UNRESOLVED",ISERROR(MATCH(UPPER(TRIM(CLEAN(SUBSTITUTE(H354,CHAR(160)," ")))),Start!$H$6:$H$22,0))),"","Method/evidence basis missing; ")&amp;IF(AND(LEN(UPPER(TRIM(CLEAN(SUBSTITUTE(I354,CHAR(160)," ")))))&gt;0,LEFT(UPPER(TRIM(I354)),10)&lt;&gt;"UNRESOLVED",ISERROR(MATCH(UPPER(TRIM(CLEAN(SUBSTITUTE(I354,CHAR(160)," ")))),Start!$H$6:$H$22,0))),"","Mapping or justified exclusion missing; ")&amp;IF(AND(LEN(UPPER(TRIM(CLEAN(SUBSTITUTE(J354,CHAR(160)," ")))))&gt;0,LEFT(UPPER(TRIM(J354)),10)&lt;&gt;"UNRESOLVED",ISERROR(MATCH(UPPER(TRIM(CLEAN(SUBSTITUTE(J354,CHAR(160)," ")))),Start!$H$6:$H$22,0))),"","Conclusion/evidence missing; ")&amp;IF(AND(LEN(UPPER(TRIM(CLEAN(SUBSTITUTE(K354,CHAR(160)," ")))))&gt;0,LEFT(UPPER(TRIM(K354)),10)&lt;&gt;"UNRESOLVED",ISERROR(MATCH(UPPER(TRIM(CLEAN(SUBSTITUTE(K354,CHAR(160)," ")))),Start!$H$6:$H$22,0))),"","Reviewer/date missing; ")&amp;"")=0,"Documentation recorded; review required",IF(AND(LEN(UPPER(TRIM(CLEAN(SUBSTITUTE(C354,CHAR(160)," ")))))&gt;0,LEFT(UPPER(TRIM(C354)),10)&lt;&gt;"UNRESOLVED",ISERROR(MATCH(UPPER(TRIM(CLEAN(SUBSTITUTE(C354,CHAR(160)," ")))),Start!$H$6:$H$22,0))),"","Exact clause/version missing; ")&amp;IF(AND(LEN(UPPER(TRIM(CLEAN(SUBSTITUTE(D354,CHAR(160)," ")))))&gt;0,LEFT(UPPER(TRIM(D354)),10)&lt;&gt;"UNRESOLVED",ISERROR(MATCH(UPPER(TRIM(CLEAN(SUBSTITUTE(D354,CHAR(160)," ")))),Start!$H$6:$H$22,0))),"","Entity/system/period missing; ")&amp;IF(AND(LEN(UPPER(TRIM(CLEAN(SUBSTITUTE(F354,CHAR(160)," ")))))&gt;0,LEFT(UPPER(TRIM(F354)),10)&lt;&gt;"UNRESOLVED",ISERROR(MATCH(UPPER(TRIM(CLEAN(SUBSTITUTE(F354,CHAR(160)," ")))),Start!$H$6:$H$22,0))),"","Decision evidence/basis missing; ")&amp;IF(AND(LEN(UPPER(TRIM(CLEAN(SUBSTITUTE(G354,CHAR(160)," ")))))&gt;0,LEFT(UPPER(TRIM(G354)),10)&lt;&gt;"UNRESOLVED",ISERROR(MATCH(UPPER(TRIM(CLEAN(SUBSTITUTE(G354,CHAR(160)," ")))),Start!$H$6:$H$22,0))),"","Date/transition basis missing; ")&amp;IF(AND(LEN(UPPER(TRIM(CLEAN(SUBSTITUTE(H354,CHAR(160)," ")))))&gt;0,LEFT(UPPER(TRIM(H354)),10)&lt;&gt;"UNRESOLVED",ISERROR(MATCH(UPPER(TRIM(CLEAN(SUBSTITUTE(H354,CHAR(160)," ")))),Start!$H$6:$H$22,0))),"","Method/evidence basis missing; ")&amp;IF(AND(LEN(UPPER(TRIM(CLEAN(SUBSTITUTE(I354,CHAR(160)," ")))))&gt;0,LEFT(UPPER(TRIM(I354)),10)&lt;&gt;"UNRESOLVED",ISERROR(MATCH(UPPER(TRIM(CLEAN(SUBSTITUTE(I354,CHAR(160)," ")))),Start!$H$6:$H$22,0))),"","Mapping or justified exclusion missing; ")&amp;IF(AND(LEN(UPPER(TRIM(CLEAN(SUBSTITUTE(J354,CHAR(160)," ")))))&gt;0,LEFT(UPPER(TRIM(J354)),10)&lt;&gt;"UNRESOLVED",ISERROR(MATCH(UPPER(TRIM(CLEAN(SUBSTITUTE(J354,CHAR(160)," ")))),Start!$H$6:$H$22,0))),"","Conclusion/evidence missing; ")&amp;IF(AND(LEN(UPPER(TRIM(CLEAN(SUBSTITUTE(K354,CHAR(160)," ")))))&gt;0,LEFT(UPPER(TRIM(K354)),10)&lt;&gt;"UNRESOLVED",ISERROR(MATCH(UPPER(TRIM(CLEAN(SUBSTITUTE(K354,CHAR(160)," ")))),Start!$H$6:$H$22,0))),"","Reviewer/date missing; ")&amp;"")),"Invalid status; use a listed value")</f>
        <v>Applicability unresolved; assign an owner and next action</v>
      </c>
    </row>
    <row r="355" ht="70" customHeight="1">
      <c r="A355" s="56" t="str">
        <v>DFS-500.13(a)(1)</v>
      </c>
      <c r="B355" s="56" t="str">
        <v>DFS</v>
      </c>
      <c r="C355" s="61" t="str">
        <v>D01 | 500.13(a)(1)</v>
      </c>
      <c r="D355" s="61"/>
      <c r="E355" s="61" t="str">
        <v>Unresolved</v>
      </c>
      <c r="F355" s="61"/>
      <c r="G355" s="61" t="str">
        <v>Verify entity exemption and operative version; Q08</v>
      </c>
      <c r="H355" s="61" t="inlineStr">
        <is>
          <t xml:space="preserve">Candidate duty; applicability unresolved. Obtain exact required method and evidence from the controlling text. Context and definition rows explain control requirements.</t>
        </is>
      </c>
      <c r="I355" s="61" t="str">
        <v>D05,C07</v>
      </c>
      <c r="J355" s="61"/>
      <c r="K355" s="61"/>
      <c r="L355" s="61" t="str">
        <v>Confirm entity/system coverage, obtain the current controlling instrument and map every applicable part before conclusions.</v>
      </c>
      <c r="M355" s="63" t="str">
        <f>IF(OR(EXACT(E355,"Unresolved"),EXACT(E355,"Applicable"),EXACT(E355,"Excluded with basis"),EXACT(E355,"Context only")),IF(E355="Unresolved","Applicability unresolved; assign an owner and next action",IF(LEN(IF(AND(LEN(UPPER(TRIM(CLEAN(SUBSTITUTE(C355,CHAR(160)," ")))))&gt;0,LEFT(UPPER(TRIM(C355)),10)&lt;&gt;"UNRESOLVED",ISERROR(MATCH(UPPER(TRIM(CLEAN(SUBSTITUTE(C355,CHAR(160)," ")))),Start!$H$6:$H$22,0))),"","Exact clause/version missing; ")&amp;IF(AND(LEN(UPPER(TRIM(CLEAN(SUBSTITUTE(D355,CHAR(160)," ")))))&gt;0,LEFT(UPPER(TRIM(D355)),10)&lt;&gt;"UNRESOLVED",ISERROR(MATCH(UPPER(TRIM(CLEAN(SUBSTITUTE(D355,CHAR(160)," ")))),Start!$H$6:$H$22,0))),"","Entity/system/period missing; ")&amp;IF(AND(LEN(UPPER(TRIM(CLEAN(SUBSTITUTE(F355,CHAR(160)," ")))))&gt;0,LEFT(UPPER(TRIM(F355)),10)&lt;&gt;"UNRESOLVED",ISERROR(MATCH(UPPER(TRIM(CLEAN(SUBSTITUTE(F355,CHAR(160)," ")))),Start!$H$6:$H$22,0))),"","Decision evidence/basis missing; ")&amp;IF(AND(LEN(UPPER(TRIM(CLEAN(SUBSTITUTE(G355,CHAR(160)," ")))))&gt;0,LEFT(UPPER(TRIM(G355)),10)&lt;&gt;"UNRESOLVED",ISERROR(MATCH(UPPER(TRIM(CLEAN(SUBSTITUTE(G355,CHAR(160)," ")))),Start!$H$6:$H$22,0))),"","Date/transition basis missing; ")&amp;IF(AND(LEN(UPPER(TRIM(CLEAN(SUBSTITUTE(H355,CHAR(160)," ")))))&gt;0,LEFT(UPPER(TRIM(H355)),10)&lt;&gt;"UNRESOLVED",ISERROR(MATCH(UPPER(TRIM(CLEAN(SUBSTITUTE(H355,CHAR(160)," ")))),Start!$H$6:$H$22,0))),"","Method/evidence basis missing; ")&amp;IF(AND(LEN(UPPER(TRIM(CLEAN(SUBSTITUTE(I355,CHAR(160)," ")))))&gt;0,LEFT(UPPER(TRIM(I355)),10)&lt;&gt;"UNRESOLVED",ISERROR(MATCH(UPPER(TRIM(CLEAN(SUBSTITUTE(I355,CHAR(160)," ")))),Start!$H$6:$H$22,0))),"","Mapping or justified exclusion missing; ")&amp;IF(AND(LEN(UPPER(TRIM(CLEAN(SUBSTITUTE(J355,CHAR(160)," ")))))&gt;0,LEFT(UPPER(TRIM(J355)),10)&lt;&gt;"UNRESOLVED",ISERROR(MATCH(UPPER(TRIM(CLEAN(SUBSTITUTE(J355,CHAR(160)," ")))),Start!$H$6:$H$22,0))),"","Conclusion/evidence missing; ")&amp;IF(AND(LEN(UPPER(TRIM(CLEAN(SUBSTITUTE(K355,CHAR(160)," ")))))&gt;0,LEFT(UPPER(TRIM(K355)),10)&lt;&gt;"UNRESOLVED",ISERROR(MATCH(UPPER(TRIM(CLEAN(SUBSTITUTE(K355,CHAR(160)," ")))),Start!$H$6:$H$22,0))),"","Reviewer/date missing; ")&amp;"")=0,"Documentation recorded; review required",IF(AND(LEN(UPPER(TRIM(CLEAN(SUBSTITUTE(C355,CHAR(160)," ")))))&gt;0,LEFT(UPPER(TRIM(C355)),10)&lt;&gt;"UNRESOLVED",ISERROR(MATCH(UPPER(TRIM(CLEAN(SUBSTITUTE(C355,CHAR(160)," ")))),Start!$H$6:$H$22,0))),"","Exact clause/version missing; ")&amp;IF(AND(LEN(UPPER(TRIM(CLEAN(SUBSTITUTE(D355,CHAR(160)," ")))))&gt;0,LEFT(UPPER(TRIM(D355)),10)&lt;&gt;"UNRESOLVED",ISERROR(MATCH(UPPER(TRIM(CLEAN(SUBSTITUTE(D355,CHAR(160)," ")))),Start!$H$6:$H$22,0))),"","Entity/system/period missing; ")&amp;IF(AND(LEN(UPPER(TRIM(CLEAN(SUBSTITUTE(F355,CHAR(160)," ")))))&gt;0,LEFT(UPPER(TRIM(F355)),10)&lt;&gt;"UNRESOLVED",ISERROR(MATCH(UPPER(TRIM(CLEAN(SUBSTITUTE(F355,CHAR(160)," ")))),Start!$H$6:$H$22,0))),"","Decision evidence/basis missing; ")&amp;IF(AND(LEN(UPPER(TRIM(CLEAN(SUBSTITUTE(G355,CHAR(160)," ")))))&gt;0,LEFT(UPPER(TRIM(G355)),10)&lt;&gt;"UNRESOLVED",ISERROR(MATCH(UPPER(TRIM(CLEAN(SUBSTITUTE(G355,CHAR(160)," ")))),Start!$H$6:$H$22,0))),"","Date/transition basis missing; ")&amp;IF(AND(LEN(UPPER(TRIM(CLEAN(SUBSTITUTE(H355,CHAR(160)," ")))))&gt;0,LEFT(UPPER(TRIM(H355)),10)&lt;&gt;"UNRESOLVED",ISERROR(MATCH(UPPER(TRIM(CLEAN(SUBSTITUTE(H355,CHAR(160)," ")))),Start!$H$6:$H$22,0))),"","Method/evidence basis missing; ")&amp;IF(AND(LEN(UPPER(TRIM(CLEAN(SUBSTITUTE(I355,CHAR(160)," ")))))&gt;0,LEFT(UPPER(TRIM(I355)),10)&lt;&gt;"UNRESOLVED",ISERROR(MATCH(UPPER(TRIM(CLEAN(SUBSTITUTE(I355,CHAR(160)," ")))),Start!$H$6:$H$22,0))),"","Mapping or justified exclusion missing; ")&amp;IF(AND(LEN(UPPER(TRIM(CLEAN(SUBSTITUTE(J355,CHAR(160)," ")))))&gt;0,LEFT(UPPER(TRIM(J355)),10)&lt;&gt;"UNRESOLVED",ISERROR(MATCH(UPPER(TRIM(CLEAN(SUBSTITUTE(J355,CHAR(160)," ")))),Start!$H$6:$H$22,0))),"","Conclusion/evidence missing; ")&amp;IF(AND(LEN(UPPER(TRIM(CLEAN(SUBSTITUTE(K355,CHAR(160)," ")))))&gt;0,LEFT(UPPER(TRIM(K355)),10)&lt;&gt;"UNRESOLVED",ISERROR(MATCH(UPPER(TRIM(CLEAN(SUBSTITUTE(K355,CHAR(160)," ")))),Start!$H$6:$H$22,0))),"","Reviewer/date missing; ")&amp;"")),"Invalid status; use a listed value")</f>
        <v>Applicability unresolved; assign an owner and next action</v>
      </c>
    </row>
    <row r="356" ht="70" customHeight="1">
      <c r="A356" s="58" t="str">
        <v>DFS-500.13(a)(1)(iii)</v>
      </c>
      <c r="B356" s="58" t="str">
        <v>DFS</v>
      </c>
      <c r="C356" s="61" t="str">
        <v>D01 | 500.13(a)(1)(iii)</v>
      </c>
      <c r="D356" s="61"/>
      <c r="E356" s="61" t="str">
        <v>Unresolved</v>
      </c>
      <c r="F356" s="61"/>
      <c r="G356" s="61" t="str">
        <v>Verify entity exemption and operative version; Q08</v>
      </c>
      <c r="H356" s="61" t="inlineStr">
        <is>
          <t xml:space="preserve">Candidate duty; applicability unresolved. Obtain exact required method and evidence from the controlling text. Context and definition rows explain control requirements.</t>
        </is>
      </c>
      <c r="I356" s="61" t="str">
        <v>D05,C07</v>
      </c>
      <c r="J356" s="61"/>
      <c r="K356" s="61"/>
      <c r="L356" s="61" t="str">
        <v>Confirm entity/system coverage, obtain the current controlling instrument and map every applicable part before conclusions.</v>
      </c>
      <c r="M356" s="63" t="str">
        <f>IF(OR(EXACT(E356,"Unresolved"),EXACT(E356,"Applicable"),EXACT(E356,"Excluded with basis"),EXACT(E356,"Context only")),IF(E356="Unresolved","Applicability unresolved; assign an owner and next action",IF(LEN(IF(AND(LEN(UPPER(TRIM(CLEAN(SUBSTITUTE(C356,CHAR(160)," ")))))&gt;0,LEFT(UPPER(TRIM(C356)),10)&lt;&gt;"UNRESOLVED",ISERROR(MATCH(UPPER(TRIM(CLEAN(SUBSTITUTE(C356,CHAR(160)," ")))),Start!$H$6:$H$22,0))),"","Exact clause/version missing; ")&amp;IF(AND(LEN(UPPER(TRIM(CLEAN(SUBSTITUTE(D356,CHAR(160)," ")))))&gt;0,LEFT(UPPER(TRIM(D356)),10)&lt;&gt;"UNRESOLVED",ISERROR(MATCH(UPPER(TRIM(CLEAN(SUBSTITUTE(D356,CHAR(160)," ")))),Start!$H$6:$H$22,0))),"","Entity/system/period missing; ")&amp;IF(AND(LEN(UPPER(TRIM(CLEAN(SUBSTITUTE(F356,CHAR(160)," ")))))&gt;0,LEFT(UPPER(TRIM(F356)),10)&lt;&gt;"UNRESOLVED",ISERROR(MATCH(UPPER(TRIM(CLEAN(SUBSTITUTE(F356,CHAR(160)," ")))),Start!$H$6:$H$22,0))),"","Decision evidence/basis missing; ")&amp;IF(AND(LEN(UPPER(TRIM(CLEAN(SUBSTITUTE(G356,CHAR(160)," ")))))&gt;0,LEFT(UPPER(TRIM(G356)),10)&lt;&gt;"UNRESOLVED",ISERROR(MATCH(UPPER(TRIM(CLEAN(SUBSTITUTE(G356,CHAR(160)," ")))),Start!$H$6:$H$22,0))),"","Date/transition basis missing; ")&amp;IF(AND(LEN(UPPER(TRIM(CLEAN(SUBSTITUTE(H356,CHAR(160)," ")))))&gt;0,LEFT(UPPER(TRIM(H356)),10)&lt;&gt;"UNRESOLVED",ISERROR(MATCH(UPPER(TRIM(CLEAN(SUBSTITUTE(H356,CHAR(160)," ")))),Start!$H$6:$H$22,0))),"","Method/evidence basis missing; ")&amp;IF(AND(LEN(UPPER(TRIM(CLEAN(SUBSTITUTE(I356,CHAR(160)," ")))))&gt;0,LEFT(UPPER(TRIM(I356)),10)&lt;&gt;"UNRESOLVED",ISERROR(MATCH(UPPER(TRIM(CLEAN(SUBSTITUTE(I356,CHAR(160)," ")))),Start!$H$6:$H$22,0))),"","Mapping or justified exclusion missing; ")&amp;IF(AND(LEN(UPPER(TRIM(CLEAN(SUBSTITUTE(J356,CHAR(160)," ")))))&gt;0,LEFT(UPPER(TRIM(J356)),10)&lt;&gt;"UNRESOLVED",ISERROR(MATCH(UPPER(TRIM(CLEAN(SUBSTITUTE(J356,CHAR(160)," ")))),Start!$H$6:$H$22,0))),"","Conclusion/evidence missing; ")&amp;IF(AND(LEN(UPPER(TRIM(CLEAN(SUBSTITUTE(K356,CHAR(160)," ")))))&gt;0,LEFT(UPPER(TRIM(K356)),10)&lt;&gt;"UNRESOLVED",ISERROR(MATCH(UPPER(TRIM(CLEAN(SUBSTITUTE(K356,CHAR(160)," ")))),Start!$H$6:$H$22,0))),"","Reviewer/date missing; ")&amp;"")=0,"Documentation recorded; review required",IF(AND(LEN(UPPER(TRIM(CLEAN(SUBSTITUTE(C356,CHAR(160)," ")))))&gt;0,LEFT(UPPER(TRIM(C356)),10)&lt;&gt;"UNRESOLVED",ISERROR(MATCH(UPPER(TRIM(CLEAN(SUBSTITUTE(C356,CHAR(160)," ")))),Start!$H$6:$H$22,0))),"","Exact clause/version missing; ")&amp;IF(AND(LEN(UPPER(TRIM(CLEAN(SUBSTITUTE(D356,CHAR(160)," ")))))&gt;0,LEFT(UPPER(TRIM(D356)),10)&lt;&gt;"UNRESOLVED",ISERROR(MATCH(UPPER(TRIM(CLEAN(SUBSTITUTE(D356,CHAR(160)," ")))),Start!$H$6:$H$22,0))),"","Entity/system/period missing; ")&amp;IF(AND(LEN(UPPER(TRIM(CLEAN(SUBSTITUTE(F356,CHAR(160)," ")))))&gt;0,LEFT(UPPER(TRIM(F356)),10)&lt;&gt;"UNRESOLVED",ISERROR(MATCH(UPPER(TRIM(CLEAN(SUBSTITUTE(F356,CHAR(160)," ")))),Start!$H$6:$H$22,0))),"","Decision evidence/basis missing; ")&amp;IF(AND(LEN(UPPER(TRIM(CLEAN(SUBSTITUTE(G356,CHAR(160)," ")))))&gt;0,LEFT(UPPER(TRIM(G356)),10)&lt;&gt;"UNRESOLVED",ISERROR(MATCH(UPPER(TRIM(CLEAN(SUBSTITUTE(G356,CHAR(160)," ")))),Start!$H$6:$H$22,0))),"","Date/transition basis missing; ")&amp;IF(AND(LEN(UPPER(TRIM(CLEAN(SUBSTITUTE(H356,CHAR(160)," ")))))&gt;0,LEFT(UPPER(TRIM(H356)),10)&lt;&gt;"UNRESOLVED",ISERROR(MATCH(UPPER(TRIM(CLEAN(SUBSTITUTE(H356,CHAR(160)," ")))),Start!$H$6:$H$22,0))),"","Method/evidence basis missing; ")&amp;IF(AND(LEN(UPPER(TRIM(CLEAN(SUBSTITUTE(I356,CHAR(160)," ")))))&gt;0,LEFT(UPPER(TRIM(I356)),10)&lt;&gt;"UNRESOLVED",ISERROR(MATCH(UPPER(TRIM(CLEAN(SUBSTITUTE(I356,CHAR(160)," ")))),Start!$H$6:$H$22,0))),"","Mapping or justified exclusion missing; ")&amp;IF(AND(LEN(UPPER(TRIM(CLEAN(SUBSTITUTE(J356,CHAR(160)," ")))))&gt;0,LEFT(UPPER(TRIM(J356)),10)&lt;&gt;"UNRESOLVED",ISERROR(MATCH(UPPER(TRIM(CLEAN(SUBSTITUTE(J356,CHAR(160)," ")))),Start!$H$6:$H$22,0))),"","Conclusion/evidence missing; ")&amp;IF(AND(LEN(UPPER(TRIM(CLEAN(SUBSTITUTE(K356,CHAR(160)," ")))))&gt;0,LEFT(UPPER(TRIM(K356)),10)&lt;&gt;"UNRESOLVED",ISERROR(MATCH(UPPER(TRIM(CLEAN(SUBSTITUTE(K356,CHAR(160)," ")))),Start!$H$6:$H$22,0))),"","Reviewer/date missing; ")&amp;"")),"Invalid status; use a listed value")</f>
        <v>Applicability unresolved; assign an owner and next action</v>
      </c>
    </row>
    <row r="357" ht="70" customHeight="1">
      <c r="A357" s="56" t="str">
        <v>DFS-500.13(a)(1)(iv)</v>
      </c>
      <c r="B357" s="56" t="str">
        <v>DFS</v>
      </c>
      <c r="C357" s="61" t="str">
        <v>D01 | 500.13(a)(1)(iv)</v>
      </c>
      <c r="D357" s="61"/>
      <c r="E357" s="61" t="str">
        <v>Unresolved</v>
      </c>
      <c r="F357" s="61"/>
      <c r="G357" s="61" t="str">
        <v>Verify entity exemption and operative version; Q08</v>
      </c>
      <c r="H357" s="61" t="inlineStr">
        <is>
          <t xml:space="preserve">Candidate duty; applicability unresolved. Obtain exact required method and evidence from the controlling text. Context and definition rows explain control requirements.</t>
        </is>
      </c>
      <c r="I357" s="61" t="str">
        <v>D05,C07</v>
      </c>
      <c r="J357" s="61"/>
      <c r="K357" s="61"/>
      <c r="L357" s="61" t="str">
        <v>Confirm entity/system coverage, obtain the current controlling instrument and map every applicable part before conclusions.</v>
      </c>
      <c r="M357" s="63" t="str">
        <f>IF(OR(EXACT(E357,"Unresolved"),EXACT(E357,"Applicable"),EXACT(E357,"Excluded with basis"),EXACT(E357,"Context only")),IF(E357="Unresolved","Applicability unresolved; assign an owner and next action",IF(LEN(IF(AND(LEN(UPPER(TRIM(CLEAN(SUBSTITUTE(C357,CHAR(160)," ")))))&gt;0,LEFT(UPPER(TRIM(C357)),10)&lt;&gt;"UNRESOLVED",ISERROR(MATCH(UPPER(TRIM(CLEAN(SUBSTITUTE(C357,CHAR(160)," ")))),Start!$H$6:$H$22,0))),"","Exact clause/version missing; ")&amp;IF(AND(LEN(UPPER(TRIM(CLEAN(SUBSTITUTE(D357,CHAR(160)," ")))))&gt;0,LEFT(UPPER(TRIM(D357)),10)&lt;&gt;"UNRESOLVED",ISERROR(MATCH(UPPER(TRIM(CLEAN(SUBSTITUTE(D357,CHAR(160)," ")))),Start!$H$6:$H$22,0))),"","Entity/system/period missing; ")&amp;IF(AND(LEN(UPPER(TRIM(CLEAN(SUBSTITUTE(F357,CHAR(160)," ")))))&gt;0,LEFT(UPPER(TRIM(F357)),10)&lt;&gt;"UNRESOLVED",ISERROR(MATCH(UPPER(TRIM(CLEAN(SUBSTITUTE(F357,CHAR(160)," ")))),Start!$H$6:$H$22,0))),"","Decision evidence/basis missing; ")&amp;IF(AND(LEN(UPPER(TRIM(CLEAN(SUBSTITUTE(G357,CHAR(160)," ")))))&gt;0,LEFT(UPPER(TRIM(G357)),10)&lt;&gt;"UNRESOLVED",ISERROR(MATCH(UPPER(TRIM(CLEAN(SUBSTITUTE(G357,CHAR(160)," ")))),Start!$H$6:$H$22,0))),"","Date/transition basis missing; ")&amp;IF(AND(LEN(UPPER(TRIM(CLEAN(SUBSTITUTE(H357,CHAR(160)," ")))))&gt;0,LEFT(UPPER(TRIM(H357)),10)&lt;&gt;"UNRESOLVED",ISERROR(MATCH(UPPER(TRIM(CLEAN(SUBSTITUTE(H357,CHAR(160)," ")))),Start!$H$6:$H$22,0))),"","Method/evidence basis missing; ")&amp;IF(AND(LEN(UPPER(TRIM(CLEAN(SUBSTITUTE(I357,CHAR(160)," ")))))&gt;0,LEFT(UPPER(TRIM(I357)),10)&lt;&gt;"UNRESOLVED",ISERROR(MATCH(UPPER(TRIM(CLEAN(SUBSTITUTE(I357,CHAR(160)," ")))),Start!$H$6:$H$22,0))),"","Mapping or justified exclusion missing; ")&amp;IF(AND(LEN(UPPER(TRIM(CLEAN(SUBSTITUTE(J357,CHAR(160)," ")))))&gt;0,LEFT(UPPER(TRIM(J357)),10)&lt;&gt;"UNRESOLVED",ISERROR(MATCH(UPPER(TRIM(CLEAN(SUBSTITUTE(J357,CHAR(160)," ")))),Start!$H$6:$H$22,0))),"","Conclusion/evidence missing; ")&amp;IF(AND(LEN(UPPER(TRIM(CLEAN(SUBSTITUTE(K357,CHAR(160)," ")))))&gt;0,LEFT(UPPER(TRIM(K357)),10)&lt;&gt;"UNRESOLVED",ISERROR(MATCH(UPPER(TRIM(CLEAN(SUBSTITUTE(K357,CHAR(160)," ")))),Start!$H$6:$H$22,0))),"","Reviewer/date missing; ")&amp;"")=0,"Documentation recorded; review required",IF(AND(LEN(UPPER(TRIM(CLEAN(SUBSTITUTE(C357,CHAR(160)," ")))))&gt;0,LEFT(UPPER(TRIM(C357)),10)&lt;&gt;"UNRESOLVED",ISERROR(MATCH(UPPER(TRIM(CLEAN(SUBSTITUTE(C357,CHAR(160)," ")))),Start!$H$6:$H$22,0))),"","Exact clause/version missing; ")&amp;IF(AND(LEN(UPPER(TRIM(CLEAN(SUBSTITUTE(D357,CHAR(160)," ")))))&gt;0,LEFT(UPPER(TRIM(D357)),10)&lt;&gt;"UNRESOLVED",ISERROR(MATCH(UPPER(TRIM(CLEAN(SUBSTITUTE(D357,CHAR(160)," ")))),Start!$H$6:$H$22,0))),"","Entity/system/period missing; ")&amp;IF(AND(LEN(UPPER(TRIM(CLEAN(SUBSTITUTE(F357,CHAR(160)," ")))))&gt;0,LEFT(UPPER(TRIM(F357)),10)&lt;&gt;"UNRESOLVED",ISERROR(MATCH(UPPER(TRIM(CLEAN(SUBSTITUTE(F357,CHAR(160)," ")))),Start!$H$6:$H$22,0))),"","Decision evidence/basis missing; ")&amp;IF(AND(LEN(UPPER(TRIM(CLEAN(SUBSTITUTE(G357,CHAR(160)," ")))))&gt;0,LEFT(UPPER(TRIM(G357)),10)&lt;&gt;"UNRESOLVED",ISERROR(MATCH(UPPER(TRIM(CLEAN(SUBSTITUTE(G357,CHAR(160)," ")))),Start!$H$6:$H$22,0))),"","Date/transition basis missing; ")&amp;IF(AND(LEN(UPPER(TRIM(CLEAN(SUBSTITUTE(H357,CHAR(160)," ")))))&gt;0,LEFT(UPPER(TRIM(H357)),10)&lt;&gt;"UNRESOLVED",ISERROR(MATCH(UPPER(TRIM(CLEAN(SUBSTITUTE(H357,CHAR(160)," ")))),Start!$H$6:$H$22,0))),"","Method/evidence basis missing; ")&amp;IF(AND(LEN(UPPER(TRIM(CLEAN(SUBSTITUTE(I357,CHAR(160)," ")))))&gt;0,LEFT(UPPER(TRIM(I357)),10)&lt;&gt;"UNRESOLVED",ISERROR(MATCH(UPPER(TRIM(CLEAN(SUBSTITUTE(I357,CHAR(160)," ")))),Start!$H$6:$H$22,0))),"","Mapping or justified exclusion missing; ")&amp;IF(AND(LEN(UPPER(TRIM(CLEAN(SUBSTITUTE(J357,CHAR(160)," ")))))&gt;0,LEFT(UPPER(TRIM(J357)),10)&lt;&gt;"UNRESOLVED",ISERROR(MATCH(UPPER(TRIM(CLEAN(SUBSTITUTE(J357,CHAR(160)," ")))),Start!$H$6:$H$22,0))),"","Conclusion/evidence missing; ")&amp;IF(AND(LEN(UPPER(TRIM(CLEAN(SUBSTITUTE(K357,CHAR(160)," ")))))&gt;0,LEFT(UPPER(TRIM(K357)),10)&lt;&gt;"UNRESOLVED",ISERROR(MATCH(UPPER(TRIM(CLEAN(SUBSTITUTE(K357,CHAR(160)," ")))),Start!$H$6:$H$22,0))),"","Reviewer/date missing; ")&amp;"")),"Invalid status; use a listed value")</f>
        <v>Applicability unresolved; assign an owner and next action</v>
      </c>
    </row>
    <row r="358" ht="70" customHeight="1">
      <c r="A358" s="58" t="str">
        <v>DFS-500.13(a)(1)(v)</v>
      </c>
      <c r="B358" s="58" t="str">
        <v>DFS</v>
      </c>
      <c r="C358" s="61" t="str">
        <v>D01 | 500.13(a)(1)(v)</v>
      </c>
      <c r="D358" s="61"/>
      <c r="E358" s="61" t="str">
        <v>Unresolved</v>
      </c>
      <c r="F358" s="61"/>
      <c r="G358" s="61" t="str">
        <v>Verify entity exemption and operative version; Q08</v>
      </c>
      <c r="H358" s="61" t="inlineStr">
        <is>
          <t xml:space="preserve">Candidate duty; applicability unresolved. Obtain exact required method and evidence from the controlling text. Context and definition rows explain control requirements.</t>
        </is>
      </c>
      <c r="I358" s="61" t="str">
        <v>D05,C07</v>
      </c>
      <c r="J358" s="61"/>
      <c r="K358" s="61"/>
      <c r="L358" s="61" t="str">
        <v>Confirm entity/system coverage, obtain the current controlling instrument and map every applicable part before conclusions.</v>
      </c>
      <c r="M358" s="63" t="str">
        <f>IF(OR(EXACT(E358,"Unresolved"),EXACT(E358,"Applicable"),EXACT(E358,"Excluded with basis"),EXACT(E358,"Context only")),IF(E358="Unresolved","Applicability unresolved; assign an owner and next action",IF(LEN(IF(AND(LEN(UPPER(TRIM(CLEAN(SUBSTITUTE(C358,CHAR(160)," ")))))&gt;0,LEFT(UPPER(TRIM(C358)),10)&lt;&gt;"UNRESOLVED",ISERROR(MATCH(UPPER(TRIM(CLEAN(SUBSTITUTE(C358,CHAR(160)," ")))),Start!$H$6:$H$22,0))),"","Exact clause/version missing; ")&amp;IF(AND(LEN(UPPER(TRIM(CLEAN(SUBSTITUTE(D358,CHAR(160)," ")))))&gt;0,LEFT(UPPER(TRIM(D358)),10)&lt;&gt;"UNRESOLVED",ISERROR(MATCH(UPPER(TRIM(CLEAN(SUBSTITUTE(D358,CHAR(160)," ")))),Start!$H$6:$H$22,0))),"","Entity/system/period missing; ")&amp;IF(AND(LEN(UPPER(TRIM(CLEAN(SUBSTITUTE(F358,CHAR(160)," ")))))&gt;0,LEFT(UPPER(TRIM(F358)),10)&lt;&gt;"UNRESOLVED",ISERROR(MATCH(UPPER(TRIM(CLEAN(SUBSTITUTE(F358,CHAR(160)," ")))),Start!$H$6:$H$22,0))),"","Decision evidence/basis missing; ")&amp;IF(AND(LEN(UPPER(TRIM(CLEAN(SUBSTITUTE(G358,CHAR(160)," ")))))&gt;0,LEFT(UPPER(TRIM(G358)),10)&lt;&gt;"UNRESOLVED",ISERROR(MATCH(UPPER(TRIM(CLEAN(SUBSTITUTE(G358,CHAR(160)," ")))),Start!$H$6:$H$22,0))),"","Date/transition basis missing; ")&amp;IF(AND(LEN(UPPER(TRIM(CLEAN(SUBSTITUTE(H358,CHAR(160)," ")))))&gt;0,LEFT(UPPER(TRIM(H358)),10)&lt;&gt;"UNRESOLVED",ISERROR(MATCH(UPPER(TRIM(CLEAN(SUBSTITUTE(H358,CHAR(160)," ")))),Start!$H$6:$H$22,0))),"","Method/evidence basis missing; ")&amp;IF(AND(LEN(UPPER(TRIM(CLEAN(SUBSTITUTE(I358,CHAR(160)," ")))))&gt;0,LEFT(UPPER(TRIM(I358)),10)&lt;&gt;"UNRESOLVED",ISERROR(MATCH(UPPER(TRIM(CLEAN(SUBSTITUTE(I358,CHAR(160)," ")))),Start!$H$6:$H$22,0))),"","Mapping or justified exclusion missing; ")&amp;IF(AND(LEN(UPPER(TRIM(CLEAN(SUBSTITUTE(J358,CHAR(160)," ")))))&gt;0,LEFT(UPPER(TRIM(J358)),10)&lt;&gt;"UNRESOLVED",ISERROR(MATCH(UPPER(TRIM(CLEAN(SUBSTITUTE(J358,CHAR(160)," ")))),Start!$H$6:$H$22,0))),"","Conclusion/evidence missing; ")&amp;IF(AND(LEN(UPPER(TRIM(CLEAN(SUBSTITUTE(K358,CHAR(160)," ")))))&gt;0,LEFT(UPPER(TRIM(K358)),10)&lt;&gt;"UNRESOLVED",ISERROR(MATCH(UPPER(TRIM(CLEAN(SUBSTITUTE(K358,CHAR(160)," ")))),Start!$H$6:$H$22,0))),"","Reviewer/date missing; ")&amp;"")=0,"Documentation recorded; review required",IF(AND(LEN(UPPER(TRIM(CLEAN(SUBSTITUTE(C358,CHAR(160)," ")))))&gt;0,LEFT(UPPER(TRIM(C358)),10)&lt;&gt;"UNRESOLVED",ISERROR(MATCH(UPPER(TRIM(CLEAN(SUBSTITUTE(C358,CHAR(160)," ")))),Start!$H$6:$H$22,0))),"","Exact clause/version missing; ")&amp;IF(AND(LEN(UPPER(TRIM(CLEAN(SUBSTITUTE(D358,CHAR(160)," ")))))&gt;0,LEFT(UPPER(TRIM(D358)),10)&lt;&gt;"UNRESOLVED",ISERROR(MATCH(UPPER(TRIM(CLEAN(SUBSTITUTE(D358,CHAR(160)," ")))),Start!$H$6:$H$22,0))),"","Entity/system/period missing; ")&amp;IF(AND(LEN(UPPER(TRIM(CLEAN(SUBSTITUTE(F358,CHAR(160)," ")))))&gt;0,LEFT(UPPER(TRIM(F358)),10)&lt;&gt;"UNRESOLVED",ISERROR(MATCH(UPPER(TRIM(CLEAN(SUBSTITUTE(F358,CHAR(160)," ")))),Start!$H$6:$H$22,0))),"","Decision evidence/basis missing; ")&amp;IF(AND(LEN(UPPER(TRIM(CLEAN(SUBSTITUTE(G358,CHAR(160)," ")))))&gt;0,LEFT(UPPER(TRIM(G358)),10)&lt;&gt;"UNRESOLVED",ISERROR(MATCH(UPPER(TRIM(CLEAN(SUBSTITUTE(G358,CHAR(160)," ")))),Start!$H$6:$H$22,0))),"","Date/transition basis missing; ")&amp;IF(AND(LEN(UPPER(TRIM(CLEAN(SUBSTITUTE(H358,CHAR(160)," ")))))&gt;0,LEFT(UPPER(TRIM(H358)),10)&lt;&gt;"UNRESOLVED",ISERROR(MATCH(UPPER(TRIM(CLEAN(SUBSTITUTE(H358,CHAR(160)," ")))),Start!$H$6:$H$22,0))),"","Method/evidence basis missing; ")&amp;IF(AND(LEN(UPPER(TRIM(CLEAN(SUBSTITUTE(I358,CHAR(160)," ")))))&gt;0,LEFT(UPPER(TRIM(I358)),10)&lt;&gt;"UNRESOLVED",ISERROR(MATCH(UPPER(TRIM(CLEAN(SUBSTITUTE(I358,CHAR(160)," ")))),Start!$H$6:$H$22,0))),"","Mapping or justified exclusion missing; ")&amp;IF(AND(LEN(UPPER(TRIM(CLEAN(SUBSTITUTE(J358,CHAR(160)," ")))))&gt;0,LEFT(UPPER(TRIM(J358)),10)&lt;&gt;"UNRESOLVED",ISERROR(MATCH(UPPER(TRIM(CLEAN(SUBSTITUTE(J358,CHAR(160)," ")))),Start!$H$6:$H$22,0))),"","Conclusion/evidence missing; ")&amp;IF(AND(LEN(UPPER(TRIM(CLEAN(SUBSTITUTE(K358,CHAR(160)," ")))))&gt;0,LEFT(UPPER(TRIM(K358)),10)&lt;&gt;"UNRESOLVED",ISERROR(MATCH(UPPER(TRIM(CLEAN(SUBSTITUTE(K358,CHAR(160)," ")))),Start!$H$6:$H$22,0))),"","Reviewer/date missing; ")&amp;"")),"Invalid status; use a listed value")</f>
        <v>Applicability unresolved; assign an owner and next action</v>
      </c>
    </row>
    <row r="359" ht="70" customHeight="1">
      <c r="A359" s="56" t="str">
        <v>DFS-500.13(a)(2)</v>
      </c>
      <c r="B359" s="56" t="str">
        <v>DFS</v>
      </c>
      <c r="C359" s="61" t="str">
        <v>D01 | 500.13(a)(2)</v>
      </c>
      <c r="D359" s="61"/>
      <c r="E359" s="61" t="str">
        <v>Unresolved</v>
      </c>
      <c r="F359" s="61"/>
      <c r="G359" s="61" t="str">
        <v>Verify entity exemption and operative version; Q08</v>
      </c>
      <c r="H359" s="61" t="inlineStr">
        <is>
          <t xml:space="preserve">Candidate duty; applicability unresolved. Obtain exact required method and evidence from the controlling text. Context and definition rows explain control requirements.</t>
        </is>
      </c>
      <c r="I359" s="61" t="str">
        <v>D05,C07</v>
      </c>
      <c r="J359" s="61"/>
      <c r="K359" s="61"/>
      <c r="L359" s="61" t="str">
        <v>Confirm entity/system coverage, obtain the current controlling instrument and map every applicable part before conclusions.</v>
      </c>
      <c r="M359" s="63" t="str">
        <f>IF(OR(EXACT(E359,"Unresolved"),EXACT(E359,"Applicable"),EXACT(E359,"Excluded with basis"),EXACT(E359,"Context only")),IF(E359="Unresolved","Applicability unresolved; assign an owner and next action",IF(LEN(IF(AND(LEN(UPPER(TRIM(CLEAN(SUBSTITUTE(C359,CHAR(160)," ")))))&gt;0,LEFT(UPPER(TRIM(C359)),10)&lt;&gt;"UNRESOLVED",ISERROR(MATCH(UPPER(TRIM(CLEAN(SUBSTITUTE(C359,CHAR(160)," ")))),Start!$H$6:$H$22,0))),"","Exact clause/version missing; ")&amp;IF(AND(LEN(UPPER(TRIM(CLEAN(SUBSTITUTE(D359,CHAR(160)," ")))))&gt;0,LEFT(UPPER(TRIM(D359)),10)&lt;&gt;"UNRESOLVED",ISERROR(MATCH(UPPER(TRIM(CLEAN(SUBSTITUTE(D359,CHAR(160)," ")))),Start!$H$6:$H$22,0))),"","Entity/system/period missing; ")&amp;IF(AND(LEN(UPPER(TRIM(CLEAN(SUBSTITUTE(F359,CHAR(160)," ")))))&gt;0,LEFT(UPPER(TRIM(F359)),10)&lt;&gt;"UNRESOLVED",ISERROR(MATCH(UPPER(TRIM(CLEAN(SUBSTITUTE(F359,CHAR(160)," ")))),Start!$H$6:$H$22,0))),"","Decision evidence/basis missing; ")&amp;IF(AND(LEN(UPPER(TRIM(CLEAN(SUBSTITUTE(G359,CHAR(160)," ")))))&gt;0,LEFT(UPPER(TRIM(G359)),10)&lt;&gt;"UNRESOLVED",ISERROR(MATCH(UPPER(TRIM(CLEAN(SUBSTITUTE(G359,CHAR(160)," ")))),Start!$H$6:$H$22,0))),"","Date/transition basis missing; ")&amp;IF(AND(LEN(UPPER(TRIM(CLEAN(SUBSTITUTE(H359,CHAR(160)," ")))))&gt;0,LEFT(UPPER(TRIM(H359)),10)&lt;&gt;"UNRESOLVED",ISERROR(MATCH(UPPER(TRIM(CLEAN(SUBSTITUTE(H359,CHAR(160)," ")))),Start!$H$6:$H$22,0))),"","Method/evidence basis missing; ")&amp;IF(AND(LEN(UPPER(TRIM(CLEAN(SUBSTITUTE(I359,CHAR(160)," ")))))&gt;0,LEFT(UPPER(TRIM(I359)),10)&lt;&gt;"UNRESOLVED",ISERROR(MATCH(UPPER(TRIM(CLEAN(SUBSTITUTE(I359,CHAR(160)," ")))),Start!$H$6:$H$22,0))),"","Mapping or justified exclusion missing; ")&amp;IF(AND(LEN(UPPER(TRIM(CLEAN(SUBSTITUTE(J359,CHAR(160)," ")))))&gt;0,LEFT(UPPER(TRIM(J359)),10)&lt;&gt;"UNRESOLVED",ISERROR(MATCH(UPPER(TRIM(CLEAN(SUBSTITUTE(J359,CHAR(160)," ")))),Start!$H$6:$H$22,0))),"","Conclusion/evidence missing; ")&amp;IF(AND(LEN(UPPER(TRIM(CLEAN(SUBSTITUTE(K359,CHAR(160)," ")))))&gt;0,LEFT(UPPER(TRIM(K359)),10)&lt;&gt;"UNRESOLVED",ISERROR(MATCH(UPPER(TRIM(CLEAN(SUBSTITUTE(K359,CHAR(160)," ")))),Start!$H$6:$H$22,0))),"","Reviewer/date missing; ")&amp;"")=0,"Documentation recorded; review required",IF(AND(LEN(UPPER(TRIM(CLEAN(SUBSTITUTE(C359,CHAR(160)," ")))))&gt;0,LEFT(UPPER(TRIM(C359)),10)&lt;&gt;"UNRESOLVED",ISERROR(MATCH(UPPER(TRIM(CLEAN(SUBSTITUTE(C359,CHAR(160)," ")))),Start!$H$6:$H$22,0))),"","Exact clause/version missing; ")&amp;IF(AND(LEN(UPPER(TRIM(CLEAN(SUBSTITUTE(D359,CHAR(160)," ")))))&gt;0,LEFT(UPPER(TRIM(D359)),10)&lt;&gt;"UNRESOLVED",ISERROR(MATCH(UPPER(TRIM(CLEAN(SUBSTITUTE(D359,CHAR(160)," ")))),Start!$H$6:$H$22,0))),"","Entity/system/period missing; ")&amp;IF(AND(LEN(UPPER(TRIM(CLEAN(SUBSTITUTE(F359,CHAR(160)," ")))))&gt;0,LEFT(UPPER(TRIM(F359)),10)&lt;&gt;"UNRESOLVED",ISERROR(MATCH(UPPER(TRIM(CLEAN(SUBSTITUTE(F359,CHAR(160)," ")))),Start!$H$6:$H$22,0))),"","Decision evidence/basis missing; ")&amp;IF(AND(LEN(UPPER(TRIM(CLEAN(SUBSTITUTE(G359,CHAR(160)," ")))))&gt;0,LEFT(UPPER(TRIM(G359)),10)&lt;&gt;"UNRESOLVED",ISERROR(MATCH(UPPER(TRIM(CLEAN(SUBSTITUTE(G359,CHAR(160)," ")))),Start!$H$6:$H$22,0))),"","Date/transition basis missing; ")&amp;IF(AND(LEN(UPPER(TRIM(CLEAN(SUBSTITUTE(H359,CHAR(160)," ")))))&gt;0,LEFT(UPPER(TRIM(H359)),10)&lt;&gt;"UNRESOLVED",ISERROR(MATCH(UPPER(TRIM(CLEAN(SUBSTITUTE(H359,CHAR(160)," ")))),Start!$H$6:$H$22,0))),"","Method/evidence basis missing; ")&amp;IF(AND(LEN(UPPER(TRIM(CLEAN(SUBSTITUTE(I359,CHAR(160)," ")))))&gt;0,LEFT(UPPER(TRIM(I359)),10)&lt;&gt;"UNRESOLVED",ISERROR(MATCH(UPPER(TRIM(CLEAN(SUBSTITUTE(I359,CHAR(160)," ")))),Start!$H$6:$H$22,0))),"","Mapping or justified exclusion missing; ")&amp;IF(AND(LEN(UPPER(TRIM(CLEAN(SUBSTITUTE(J359,CHAR(160)," ")))))&gt;0,LEFT(UPPER(TRIM(J359)),10)&lt;&gt;"UNRESOLVED",ISERROR(MATCH(UPPER(TRIM(CLEAN(SUBSTITUTE(J359,CHAR(160)," ")))),Start!$H$6:$H$22,0))),"","Conclusion/evidence missing; ")&amp;IF(AND(LEN(UPPER(TRIM(CLEAN(SUBSTITUTE(K359,CHAR(160)," ")))))&gt;0,LEFT(UPPER(TRIM(K359)),10)&lt;&gt;"UNRESOLVED",ISERROR(MATCH(UPPER(TRIM(CLEAN(SUBSTITUTE(K359,CHAR(160)," ")))),Start!$H$6:$H$22,0))),"","Reviewer/date missing; ")&amp;"")),"Invalid status; use a listed value")</f>
        <v>Applicability unresolved; assign an owner and next action</v>
      </c>
    </row>
    <row r="360" ht="70" customHeight="1">
      <c r="A360" s="58" t="str">
        <v>DFS-500.13(b)</v>
      </c>
      <c r="B360" s="58" t="str">
        <v>DFS</v>
      </c>
      <c r="C360" s="61" t="str">
        <v>D01 | 500.13(b)</v>
      </c>
      <c r="D360" s="61"/>
      <c r="E360" s="61" t="str">
        <v>Unresolved</v>
      </c>
      <c r="F360" s="61"/>
      <c r="G360" s="61" t="str">
        <v>Verify entity exemption and operative version; Q08</v>
      </c>
      <c r="H360" s="61" t="inlineStr">
        <is>
          <t xml:space="preserve">Candidate duty; applicability unresolved. Obtain exact required method and evidence from the controlling text. Context and definition rows explain control requirements.</t>
        </is>
      </c>
      <c r="I360" s="61" t="str">
        <v>D05,C07</v>
      </c>
      <c r="J360" s="61"/>
      <c r="K360" s="61"/>
      <c r="L360" s="61" t="str">
        <v>Confirm entity/system coverage, obtain the current controlling instrument and map every applicable part before conclusions.</v>
      </c>
      <c r="M360" s="63" t="str">
        <f>IF(OR(EXACT(E360,"Unresolved"),EXACT(E360,"Applicable"),EXACT(E360,"Excluded with basis"),EXACT(E360,"Context only")),IF(E360="Unresolved","Applicability unresolved; assign an owner and next action",IF(LEN(IF(AND(LEN(UPPER(TRIM(CLEAN(SUBSTITUTE(C360,CHAR(160)," ")))))&gt;0,LEFT(UPPER(TRIM(C360)),10)&lt;&gt;"UNRESOLVED",ISERROR(MATCH(UPPER(TRIM(CLEAN(SUBSTITUTE(C360,CHAR(160)," ")))),Start!$H$6:$H$22,0))),"","Exact clause/version missing; ")&amp;IF(AND(LEN(UPPER(TRIM(CLEAN(SUBSTITUTE(D360,CHAR(160)," ")))))&gt;0,LEFT(UPPER(TRIM(D360)),10)&lt;&gt;"UNRESOLVED",ISERROR(MATCH(UPPER(TRIM(CLEAN(SUBSTITUTE(D360,CHAR(160)," ")))),Start!$H$6:$H$22,0))),"","Entity/system/period missing; ")&amp;IF(AND(LEN(UPPER(TRIM(CLEAN(SUBSTITUTE(F360,CHAR(160)," ")))))&gt;0,LEFT(UPPER(TRIM(F360)),10)&lt;&gt;"UNRESOLVED",ISERROR(MATCH(UPPER(TRIM(CLEAN(SUBSTITUTE(F360,CHAR(160)," ")))),Start!$H$6:$H$22,0))),"","Decision evidence/basis missing; ")&amp;IF(AND(LEN(UPPER(TRIM(CLEAN(SUBSTITUTE(G360,CHAR(160)," ")))))&gt;0,LEFT(UPPER(TRIM(G360)),10)&lt;&gt;"UNRESOLVED",ISERROR(MATCH(UPPER(TRIM(CLEAN(SUBSTITUTE(G360,CHAR(160)," ")))),Start!$H$6:$H$22,0))),"","Date/transition basis missing; ")&amp;IF(AND(LEN(UPPER(TRIM(CLEAN(SUBSTITUTE(H360,CHAR(160)," ")))))&gt;0,LEFT(UPPER(TRIM(H360)),10)&lt;&gt;"UNRESOLVED",ISERROR(MATCH(UPPER(TRIM(CLEAN(SUBSTITUTE(H360,CHAR(160)," ")))),Start!$H$6:$H$22,0))),"","Method/evidence basis missing; ")&amp;IF(AND(LEN(UPPER(TRIM(CLEAN(SUBSTITUTE(I360,CHAR(160)," ")))))&gt;0,LEFT(UPPER(TRIM(I360)),10)&lt;&gt;"UNRESOLVED",ISERROR(MATCH(UPPER(TRIM(CLEAN(SUBSTITUTE(I360,CHAR(160)," ")))),Start!$H$6:$H$22,0))),"","Mapping or justified exclusion missing; ")&amp;IF(AND(LEN(UPPER(TRIM(CLEAN(SUBSTITUTE(J360,CHAR(160)," ")))))&gt;0,LEFT(UPPER(TRIM(J360)),10)&lt;&gt;"UNRESOLVED",ISERROR(MATCH(UPPER(TRIM(CLEAN(SUBSTITUTE(J360,CHAR(160)," ")))),Start!$H$6:$H$22,0))),"","Conclusion/evidence missing; ")&amp;IF(AND(LEN(UPPER(TRIM(CLEAN(SUBSTITUTE(K360,CHAR(160)," ")))))&gt;0,LEFT(UPPER(TRIM(K360)),10)&lt;&gt;"UNRESOLVED",ISERROR(MATCH(UPPER(TRIM(CLEAN(SUBSTITUTE(K360,CHAR(160)," ")))),Start!$H$6:$H$22,0))),"","Reviewer/date missing; ")&amp;"")=0,"Documentation recorded; review required",IF(AND(LEN(UPPER(TRIM(CLEAN(SUBSTITUTE(C360,CHAR(160)," ")))))&gt;0,LEFT(UPPER(TRIM(C360)),10)&lt;&gt;"UNRESOLVED",ISERROR(MATCH(UPPER(TRIM(CLEAN(SUBSTITUTE(C360,CHAR(160)," ")))),Start!$H$6:$H$22,0))),"","Exact clause/version missing; ")&amp;IF(AND(LEN(UPPER(TRIM(CLEAN(SUBSTITUTE(D360,CHAR(160)," ")))))&gt;0,LEFT(UPPER(TRIM(D360)),10)&lt;&gt;"UNRESOLVED",ISERROR(MATCH(UPPER(TRIM(CLEAN(SUBSTITUTE(D360,CHAR(160)," ")))),Start!$H$6:$H$22,0))),"","Entity/system/period missing; ")&amp;IF(AND(LEN(UPPER(TRIM(CLEAN(SUBSTITUTE(F360,CHAR(160)," ")))))&gt;0,LEFT(UPPER(TRIM(F360)),10)&lt;&gt;"UNRESOLVED",ISERROR(MATCH(UPPER(TRIM(CLEAN(SUBSTITUTE(F360,CHAR(160)," ")))),Start!$H$6:$H$22,0))),"","Decision evidence/basis missing; ")&amp;IF(AND(LEN(UPPER(TRIM(CLEAN(SUBSTITUTE(G360,CHAR(160)," ")))))&gt;0,LEFT(UPPER(TRIM(G360)),10)&lt;&gt;"UNRESOLVED",ISERROR(MATCH(UPPER(TRIM(CLEAN(SUBSTITUTE(G360,CHAR(160)," ")))),Start!$H$6:$H$22,0))),"","Date/transition basis missing; ")&amp;IF(AND(LEN(UPPER(TRIM(CLEAN(SUBSTITUTE(H360,CHAR(160)," ")))))&gt;0,LEFT(UPPER(TRIM(H360)),10)&lt;&gt;"UNRESOLVED",ISERROR(MATCH(UPPER(TRIM(CLEAN(SUBSTITUTE(H360,CHAR(160)," ")))),Start!$H$6:$H$22,0))),"","Method/evidence basis missing; ")&amp;IF(AND(LEN(UPPER(TRIM(CLEAN(SUBSTITUTE(I360,CHAR(160)," ")))))&gt;0,LEFT(UPPER(TRIM(I360)),10)&lt;&gt;"UNRESOLVED",ISERROR(MATCH(UPPER(TRIM(CLEAN(SUBSTITUTE(I360,CHAR(160)," ")))),Start!$H$6:$H$22,0))),"","Mapping or justified exclusion missing; ")&amp;IF(AND(LEN(UPPER(TRIM(CLEAN(SUBSTITUTE(J360,CHAR(160)," ")))))&gt;0,LEFT(UPPER(TRIM(J360)),10)&lt;&gt;"UNRESOLVED",ISERROR(MATCH(UPPER(TRIM(CLEAN(SUBSTITUTE(J360,CHAR(160)," ")))),Start!$H$6:$H$22,0))),"","Conclusion/evidence missing; ")&amp;IF(AND(LEN(UPPER(TRIM(CLEAN(SUBSTITUTE(K360,CHAR(160)," ")))))&gt;0,LEFT(UPPER(TRIM(K360)),10)&lt;&gt;"UNRESOLVED",ISERROR(MATCH(UPPER(TRIM(CLEAN(SUBSTITUTE(K360,CHAR(160)," ")))),Start!$H$6:$H$22,0))),"","Reviewer/date missing; ")&amp;"")),"Invalid status; use a listed value")</f>
        <v>Applicability unresolved; assign an owner and next action</v>
      </c>
    </row>
    <row r="361" ht="70" customHeight="1">
      <c r="A361" s="56" t="str">
        <v>DFS-500.14</v>
      </c>
      <c r="B361" s="56" t="str">
        <v>DFS</v>
      </c>
      <c r="C361" s="61" t="str">
        <v>D01 | 500.14</v>
      </c>
      <c r="D361" s="61"/>
      <c r="E361" s="61" t="str">
        <v>Unresolved</v>
      </c>
      <c r="F361" s="61"/>
      <c r="G361" s="61" t="str">
        <v>Verify entity exemption and operative version; Q08</v>
      </c>
      <c r="H361" s="61" t="inlineStr">
        <is>
          <t xml:space="preserve">Section heading/context. Obtain exact required method and evidence from the controlling text. Context and definition rows explain control requirements.</t>
        </is>
      </c>
      <c r="I361" s="61" t="str">
        <v>D06,D08</v>
      </c>
      <c r="J361" s="61"/>
      <c r="K361" s="61"/>
      <c r="L361" s="61" t="str">
        <v>Confirm entity/system coverage, obtain the current controlling instrument and map every applicable part before conclusions.</v>
      </c>
      <c r="M361" s="63" t="str">
        <f>IF(OR(EXACT(E361,"Unresolved"),EXACT(E361,"Applicable"),EXACT(E361,"Excluded with basis"),EXACT(E361,"Context only")),IF(E361="Unresolved","Applicability unresolved; assign an owner and next action",IF(LEN(IF(AND(LEN(UPPER(TRIM(CLEAN(SUBSTITUTE(C361,CHAR(160)," ")))))&gt;0,LEFT(UPPER(TRIM(C361)),10)&lt;&gt;"UNRESOLVED",ISERROR(MATCH(UPPER(TRIM(CLEAN(SUBSTITUTE(C361,CHAR(160)," ")))),Start!$H$6:$H$22,0))),"","Exact clause/version missing; ")&amp;IF(AND(LEN(UPPER(TRIM(CLEAN(SUBSTITUTE(D361,CHAR(160)," ")))))&gt;0,LEFT(UPPER(TRIM(D361)),10)&lt;&gt;"UNRESOLVED",ISERROR(MATCH(UPPER(TRIM(CLEAN(SUBSTITUTE(D361,CHAR(160)," ")))),Start!$H$6:$H$22,0))),"","Entity/system/period missing; ")&amp;IF(AND(LEN(UPPER(TRIM(CLEAN(SUBSTITUTE(F361,CHAR(160)," ")))))&gt;0,LEFT(UPPER(TRIM(F361)),10)&lt;&gt;"UNRESOLVED",ISERROR(MATCH(UPPER(TRIM(CLEAN(SUBSTITUTE(F361,CHAR(160)," ")))),Start!$H$6:$H$22,0))),"","Decision evidence/basis missing; ")&amp;IF(AND(LEN(UPPER(TRIM(CLEAN(SUBSTITUTE(G361,CHAR(160)," ")))))&gt;0,LEFT(UPPER(TRIM(G361)),10)&lt;&gt;"UNRESOLVED",ISERROR(MATCH(UPPER(TRIM(CLEAN(SUBSTITUTE(G361,CHAR(160)," ")))),Start!$H$6:$H$22,0))),"","Date/transition basis missing; ")&amp;IF(AND(LEN(UPPER(TRIM(CLEAN(SUBSTITUTE(H361,CHAR(160)," ")))))&gt;0,LEFT(UPPER(TRIM(H361)),10)&lt;&gt;"UNRESOLVED",ISERROR(MATCH(UPPER(TRIM(CLEAN(SUBSTITUTE(H361,CHAR(160)," ")))),Start!$H$6:$H$22,0))),"","Method/evidence basis missing; ")&amp;IF(AND(LEN(UPPER(TRIM(CLEAN(SUBSTITUTE(I361,CHAR(160)," ")))))&gt;0,LEFT(UPPER(TRIM(I361)),10)&lt;&gt;"UNRESOLVED",ISERROR(MATCH(UPPER(TRIM(CLEAN(SUBSTITUTE(I361,CHAR(160)," ")))),Start!$H$6:$H$22,0))),"","Mapping or justified exclusion missing; ")&amp;IF(AND(LEN(UPPER(TRIM(CLEAN(SUBSTITUTE(J361,CHAR(160)," ")))))&gt;0,LEFT(UPPER(TRIM(J361)),10)&lt;&gt;"UNRESOLVED",ISERROR(MATCH(UPPER(TRIM(CLEAN(SUBSTITUTE(J361,CHAR(160)," ")))),Start!$H$6:$H$22,0))),"","Conclusion/evidence missing; ")&amp;IF(AND(LEN(UPPER(TRIM(CLEAN(SUBSTITUTE(K361,CHAR(160)," ")))))&gt;0,LEFT(UPPER(TRIM(K361)),10)&lt;&gt;"UNRESOLVED",ISERROR(MATCH(UPPER(TRIM(CLEAN(SUBSTITUTE(K361,CHAR(160)," ")))),Start!$H$6:$H$22,0))),"","Reviewer/date missing; ")&amp;"")=0,"Documentation recorded; review required",IF(AND(LEN(UPPER(TRIM(CLEAN(SUBSTITUTE(C361,CHAR(160)," ")))))&gt;0,LEFT(UPPER(TRIM(C361)),10)&lt;&gt;"UNRESOLVED",ISERROR(MATCH(UPPER(TRIM(CLEAN(SUBSTITUTE(C361,CHAR(160)," ")))),Start!$H$6:$H$22,0))),"","Exact clause/version missing; ")&amp;IF(AND(LEN(UPPER(TRIM(CLEAN(SUBSTITUTE(D361,CHAR(160)," ")))))&gt;0,LEFT(UPPER(TRIM(D361)),10)&lt;&gt;"UNRESOLVED",ISERROR(MATCH(UPPER(TRIM(CLEAN(SUBSTITUTE(D361,CHAR(160)," ")))),Start!$H$6:$H$22,0))),"","Entity/system/period missing; ")&amp;IF(AND(LEN(UPPER(TRIM(CLEAN(SUBSTITUTE(F361,CHAR(160)," ")))))&gt;0,LEFT(UPPER(TRIM(F361)),10)&lt;&gt;"UNRESOLVED",ISERROR(MATCH(UPPER(TRIM(CLEAN(SUBSTITUTE(F361,CHAR(160)," ")))),Start!$H$6:$H$22,0))),"","Decision evidence/basis missing; ")&amp;IF(AND(LEN(UPPER(TRIM(CLEAN(SUBSTITUTE(G361,CHAR(160)," ")))))&gt;0,LEFT(UPPER(TRIM(G361)),10)&lt;&gt;"UNRESOLVED",ISERROR(MATCH(UPPER(TRIM(CLEAN(SUBSTITUTE(G361,CHAR(160)," ")))),Start!$H$6:$H$22,0))),"","Date/transition basis missing; ")&amp;IF(AND(LEN(UPPER(TRIM(CLEAN(SUBSTITUTE(H361,CHAR(160)," ")))))&gt;0,LEFT(UPPER(TRIM(H361)),10)&lt;&gt;"UNRESOLVED",ISERROR(MATCH(UPPER(TRIM(CLEAN(SUBSTITUTE(H361,CHAR(160)," ")))),Start!$H$6:$H$22,0))),"","Method/evidence basis missing; ")&amp;IF(AND(LEN(UPPER(TRIM(CLEAN(SUBSTITUTE(I361,CHAR(160)," ")))))&gt;0,LEFT(UPPER(TRIM(I361)),10)&lt;&gt;"UNRESOLVED",ISERROR(MATCH(UPPER(TRIM(CLEAN(SUBSTITUTE(I361,CHAR(160)," ")))),Start!$H$6:$H$22,0))),"","Mapping or justified exclusion missing; ")&amp;IF(AND(LEN(UPPER(TRIM(CLEAN(SUBSTITUTE(J361,CHAR(160)," ")))))&gt;0,LEFT(UPPER(TRIM(J361)),10)&lt;&gt;"UNRESOLVED",ISERROR(MATCH(UPPER(TRIM(CLEAN(SUBSTITUTE(J361,CHAR(160)," ")))),Start!$H$6:$H$22,0))),"","Conclusion/evidence missing; ")&amp;IF(AND(LEN(UPPER(TRIM(CLEAN(SUBSTITUTE(K361,CHAR(160)," ")))))&gt;0,LEFT(UPPER(TRIM(K361)),10)&lt;&gt;"UNRESOLVED",ISERROR(MATCH(UPPER(TRIM(CLEAN(SUBSTITUTE(K361,CHAR(160)," ")))),Start!$H$6:$H$22,0))),"","Reviewer/date missing; ")&amp;"")),"Invalid status; use a listed value")</f>
        <v>Applicability unresolved; assign an owner and next action</v>
      </c>
    </row>
    <row r="362" ht="70" customHeight="1">
      <c r="A362" s="58" t="str">
        <v>DFS-500.14(a)</v>
      </c>
      <c r="B362" s="58" t="str">
        <v>DFS</v>
      </c>
      <c r="C362" s="61" t="str">
        <v>D01 | 500.14(a)</v>
      </c>
      <c r="D362" s="61"/>
      <c r="E362" s="61" t="str">
        <v>Unresolved</v>
      </c>
      <c r="F362" s="61"/>
      <c r="G362" s="61" t="str">
        <v>Verify entity exemption and operative version; Q08</v>
      </c>
      <c r="H362" s="61" t="inlineStr">
        <is>
          <t xml:space="preserve">Candidate duty; applicability unresolved. Obtain exact required method and evidence from the controlling text. Context and definition rows explain control requirements.</t>
        </is>
      </c>
      <c r="I362" s="61" t="str">
        <v>D06,D08</v>
      </c>
      <c r="J362" s="61"/>
      <c r="K362" s="61"/>
      <c r="L362" s="61" t="str">
        <v>Confirm entity/system coverage, obtain the current controlling instrument and map every applicable part before conclusions.</v>
      </c>
      <c r="M362" s="63" t="str">
        <f>IF(OR(EXACT(E362,"Unresolved"),EXACT(E362,"Applicable"),EXACT(E362,"Excluded with basis"),EXACT(E362,"Context only")),IF(E362="Unresolved","Applicability unresolved; assign an owner and next action",IF(LEN(IF(AND(LEN(UPPER(TRIM(CLEAN(SUBSTITUTE(C362,CHAR(160)," ")))))&gt;0,LEFT(UPPER(TRIM(C362)),10)&lt;&gt;"UNRESOLVED",ISERROR(MATCH(UPPER(TRIM(CLEAN(SUBSTITUTE(C362,CHAR(160)," ")))),Start!$H$6:$H$22,0))),"","Exact clause/version missing; ")&amp;IF(AND(LEN(UPPER(TRIM(CLEAN(SUBSTITUTE(D362,CHAR(160)," ")))))&gt;0,LEFT(UPPER(TRIM(D362)),10)&lt;&gt;"UNRESOLVED",ISERROR(MATCH(UPPER(TRIM(CLEAN(SUBSTITUTE(D362,CHAR(160)," ")))),Start!$H$6:$H$22,0))),"","Entity/system/period missing; ")&amp;IF(AND(LEN(UPPER(TRIM(CLEAN(SUBSTITUTE(F362,CHAR(160)," ")))))&gt;0,LEFT(UPPER(TRIM(F362)),10)&lt;&gt;"UNRESOLVED",ISERROR(MATCH(UPPER(TRIM(CLEAN(SUBSTITUTE(F362,CHAR(160)," ")))),Start!$H$6:$H$22,0))),"","Decision evidence/basis missing; ")&amp;IF(AND(LEN(UPPER(TRIM(CLEAN(SUBSTITUTE(G362,CHAR(160)," ")))))&gt;0,LEFT(UPPER(TRIM(G362)),10)&lt;&gt;"UNRESOLVED",ISERROR(MATCH(UPPER(TRIM(CLEAN(SUBSTITUTE(G362,CHAR(160)," ")))),Start!$H$6:$H$22,0))),"","Date/transition basis missing; ")&amp;IF(AND(LEN(UPPER(TRIM(CLEAN(SUBSTITUTE(H362,CHAR(160)," ")))))&gt;0,LEFT(UPPER(TRIM(H362)),10)&lt;&gt;"UNRESOLVED",ISERROR(MATCH(UPPER(TRIM(CLEAN(SUBSTITUTE(H362,CHAR(160)," ")))),Start!$H$6:$H$22,0))),"","Method/evidence basis missing; ")&amp;IF(AND(LEN(UPPER(TRIM(CLEAN(SUBSTITUTE(I362,CHAR(160)," ")))))&gt;0,LEFT(UPPER(TRIM(I362)),10)&lt;&gt;"UNRESOLVED",ISERROR(MATCH(UPPER(TRIM(CLEAN(SUBSTITUTE(I362,CHAR(160)," ")))),Start!$H$6:$H$22,0))),"","Mapping or justified exclusion missing; ")&amp;IF(AND(LEN(UPPER(TRIM(CLEAN(SUBSTITUTE(J362,CHAR(160)," ")))))&gt;0,LEFT(UPPER(TRIM(J362)),10)&lt;&gt;"UNRESOLVED",ISERROR(MATCH(UPPER(TRIM(CLEAN(SUBSTITUTE(J362,CHAR(160)," ")))),Start!$H$6:$H$22,0))),"","Conclusion/evidence missing; ")&amp;IF(AND(LEN(UPPER(TRIM(CLEAN(SUBSTITUTE(K362,CHAR(160)," ")))))&gt;0,LEFT(UPPER(TRIM(K362)),10)&lt;&gt;"UNRESOLVED",ISERROR(MATCH(UPPER(TRIM(CLEAN(SUBSTITUTE(K362,CHAR(160)," ")))),Start!$H$6:$H$22,0))),"","Reviewer/date missing; ")&amp;"")=0,"Documentation recorded; review required",IF(AND(LEN(UPPER(TRIM(CLEAN(SUBSTITUTE(C362,CHAR(160)," ")))))&gt;0,LEFT(UPPER(TRIM(C362)),10)&lt;&gt;"UNRESOLVED",ISERROR(MATCH(UPPER(TRIM(CLEAN(SUBSTITUTE(C362,CHAR(160)," ")))),Start!$H$6:$H$22,0))),"","Exact clause/version missing; ")&amp;IF(AND(LEN(UPPER(TRIM(CLEAN(SUBSTITUTE(D362,CHAR(160)," ")))))&gt;0,LEFT(UPPER(TRIM(D362)),10)&lt;&gt;"UNRESOLVED",ISERROR(MATCH(UPPER(TRIM(CLEAN(SUBSTITUTE(D362,CHAR(160)," ")))),Start!$H$6:$H$22,0))),"","Entity/system/period missing; ")&amp;IF(AND(LEN(UPPER(TRIM(CLEAN(SUBSTITUTE(F362,CHAR(160)," ")))))&gt;0,LEFT(UPPER(TRIM(F362)),10)&lt;&gt;"UNRESOLVED",ISERROR(MATCH(UPPER(TRIM(CLEAN(SUBSTITUTE(F362,CHAR(160)," ")))),Start!$H$6:$H$22,0))),"","Decision evidence/basis missing; ")&amp;IF(AND(LEN(UPPER(TRIM(CLEAN(SUBSTITUTE(G362,CHAR(160)," ")))))&gt;0,LEFT(UPPER(TRIM(G362)),10)&lt;&gt;"UNRESOLVED",ISERROR(MATCH(UPPER(TRIM(CLEAN(SUBSTITUTE(G362,CHAR(160)," ")))),Start!$H$6:$H$22,0))),"","Date/transition basis missing; ")&amp;IF(AND(LEN(UPPER(TRIM(CLEAN(SUBSTITUTE(H362,CHAR(160)," ")))))&gt;0,LEFT(UPPER(TRIM(H362)),10)&lt;&gt;"UNRESOLVED",ISERROR(MATCH(UPPER(TRIM(CLEAN(SUBSTITUTE(H362,CHAR(160)," ")))),Start!$H$6:$H$22,0))),"","Method/evidence basis missing; ")&amp;IF(AND(LEN(UPPER(TRIM(CLEAN(SUBSTITUTE(I362,CHAR(160)," ")))))&gt;0,LEFT(UPPER(TRIM(I362)),10)&lt;&gt;"UNRESOLVED",ISERROR(MATCH(UPPER(TRIM(CLEAN(SUBSTITUTE(I362,CHAR(160)," ")))),Start!$H$6:$H$22,0))),"","Mapping or justified exclusion missing; ")&amp;IF(AND(LEN(UPPER(TRIM(CLEAN(SUBSTITUTE(J362,CHAR(160)," ")))))&gt;0,LEFT(UPPER(TRIM(J362)),10)&lt;&gt;"UNRESOLVED",ISERROR(MATCH(UPPER(TRIM(CLEAN(SUBSTITUTE(J362,CHAR(160)," ")))),Start!$H$6:$H$22,0))),"","Conclusion/evidence missing; ")&amp;IF(AND(LEN(UPPER(TRIM(CLEAN(SUBSTITUTE(K362,CHAR(160)," ")))))&gt;0,LEFT(UPPER(TRIM(K362)),10)&lt;&gt;"UNRESOLVED",ISERROR(MATCH(UPPER(TRIM(CLEAN(SUBSTITUTE(K362,CHAR(160)," ")))),Start!$H$6:$H$22,0))),"","Reviewer/date missing; ")&amp;"")),"Invalid status; use a listed value")</f>
        <v>Applicability unresolved; assign an owner and next action</v>
      </c>
    </row>
    <row r="363" ht="70" customHeight="1">
      <c r="A363" s="56" t="str">
        <v>DFS-500.14(a)(1)</v>
      </c>
      <c r="B363" s="56" t="str">
        <v>DFS</v>
      </c>
      <c r="C363" s="61" t="str">
        <v>D01 | 500.14(a)(1)</v>
      </c>
      <c r="D363" s="61"/>
      <c r="E363" s="61" t="str">
        <v>Unresolved</v>
      </c>
      <c r="F363" s="61"/>
      <c r="G363" s="61" t="str">
        <v>Verify entity exemption and operative version; Q08</v>
      </c>
      <c r="H363" s="61" t="inlineStr">
        <is>
          <t xml:space="preserve">Candidate duty; applicability unresolved. Obtain exact required method and evidence from the controlling text. Context and definition rows explain control requirements.</t>
        </is>
      </c>
      <c r="I363" s="61" t="str">
        <v>D06,D08</v>
      </c>
      <c r="J363" s="61"/>
      <c r="K363" s="61"/>
      <c r="L363" s="61" t="str">
        <v>Confirm entity/system coverage, obtain the current controlling instrument and map every applicable part before conclusions.</v>
      </c>
      <c r="M363" s="63" t="str">
        <f>IF(OR(EXACT(E363,"Unresolved"),EXACT(E363,"Applicable"),EXACT(E363,"Excluded with basis"),EXACT(E363,"Context only")),IF(E363="Unresolved","Applicability unresolved; assign an owner and next action",IF(LEN(IF(AND(LEN(UPPER(TRIM(CLEAN(SUBSTITUTE(C363,CHAR(160)," ")))))&gt;0,LEFT(UPPER(TRIM(C363)),10)&lt;&gt;"UNRESOLVED",ISERROR(MATCH(UPPER(TRIM(CLEAN(SUBSTITUTE(C363,CHAR(160)," ")))),Start!$H$6:$H$22,0))),"","Exact clause/version missing; ")&amp;IF(AND(LEN(UPPER(TRIM(CLEAN(SUBSTITUTE(D363,CHAR(160)," ")))))&gt;0,LEFT(UPPER(TRIM(D363)),10)&lt;&gt;"UNRESOLVED",ISERROR(MATCH(UPPER(TRIM(CLEAN(SUBSTITUTE(D363,CHAR(160)," ")))),Start!$H$6:$H$22,0))),"","Entity/system/period missing; ")&amp;IF(AND(LEN(UPPER(TRIM(CLEAN(SUBSTITUTE(F363,CHAR(160)," ")))))&gt;0,LEFT(UPPER(TRIM(F363)),10)&lt;&gt;"UNRESOLVED",ISERROR(MATCH(UPPER(TRIM(CLEAN(SUBSTITUTE(F363,CHAR(160)," ")))),Start!$H$6:$H$22,0))),"","Decision evidence/basis missing; ")&amp;IF(AND(LEN(UPPER(TRIM(CLEAN(SUBSTITUTE(G363,CHAR(160)," ")))))&gt;0,LEFT(UPPER(TRIM(G363)),10)&lt;&gt;"UNRESOLVED",ISERROR(MATCH(UPPER(TRIM(CLEAN(SUBSTITUTE(G363,CHAR(160)," ")))),Start!$H$6:$H$22,0))),"","Date/transition basis missing; ")&amp;IF(AND(LEN(UPPER(TRIM(CLEAN(SUBSTITUTE(H363,CHAR(160)," ")))))&gt;0,LEFT(UPPER(TRIM(H363)),10)&lt;&gt;"UNRESOLVED",ISERROR(MATCH(UPPER(TRIM(CLEAN(SUBSTITUTE(H363,CHAR(160)," ")))),Start!$H$6:$H$22,0))),"","Method/evidence basis missing; ")&amp;IF(AND(LEN(UPPER(TRIM(CLEAN(SUBSTITUTE(I363,CHAR(160)," ")))))&gt;0,LEFT(UPPER(TRIM(I363)),10)&lt;&gt;"UNRESOLVED",ISERROR(MATCH(UPPER(TRIM(CLEAN(SUBSTITUTE(I363,CHAR(160)," ")))),Start!$H$6:$H$22,0))),"","Mapping or justified exclusion missing; ")&amp;IF(AND(LEN(UPPER(TRIM(CLEAN(SUBSTITUTE(J363,CHAR(160)," ")))))&gt;0,LEFT(UPPER(TRIM(J363)),10)&lt;&gt;"UNRESOLVED",ISERROR(MATCH(UPPER(TRIM(CLEAN(SUBSTITUTE(J363,CHAR(160)," ")))),Start!$H$6:$H$22,0))),"","Conclusion/evidence missing; ")&amp;IF(AND(LEN(UPPER(TRIM(CLEAN(SUBSTITUTE(K363,CHAR(160)," ")))))&gt;0,LEFT(UPPER(TRIM(K363)),10)&lt;&gt;"UNRESOLVED",ISERROR(MATCH(UPPER(TRIM(CLEAN(SUBSTITUTE(K363,CHAR(160)," ")))),Start!$H$6:$H$22,0))),"","Reviewer/date missing; ")&amp;"")=0,"Documentation recorded; review required",IF(AND(LEN(UPPER(TRIM(CLEAN(SUBSTITUTE(C363,CHAR(160)," ")))))&gt;0,LEFT(UPPER(TRIM(C363)),10)&lt;&gt;"UNRESOLVED",ISERROR(MATCH(UPPER(TRIM(CLEAN(SUBSTITUTE(C363,CHAR(160)," ")))),Start!$H$6:$H$22,0))),"","Exact clause/version missing; ")&amp;IF(AND(LEN(UPPER(TRIM(CLEAN(SUBSTITUTE(D363,CHAR(160)," ")))))&gt;0,LEFT(UPPER(TRIM(D363)),10)&lt;&gt;"UNRESOLVED",ISERROR(MATCH(UPPER(TRIM(CLEAN(SUBSTITUTE(D363,CHAR(160)," ")))),Start!$H$6:$H$22,0))),"","Entity/system/period missing; ")&amp;IF(AND(LEN(UPPER(TRIM(CLEAN(SUBSTITUTE(F363,CHAR(160)," ")))))&gt;0,LEFT(UPPER(TRIM(F363)),10)&lt;&gt;"UNRESOLVED",ISERROR(MATCH(UPPER(TRIM(CLEAN(SUBSTITUTE(F363,CHAR(160)," ")))),Start!$H$6:$H$22,0))),"","Decision evidence/basis missing; ")&amp;IF(AND(LEN(UPPER(TRIM(CLEAN(SUBSTITUTE(G363,CHAR(160)," ")))))&gt;0,LEFT(UPPER(TRIM(G363)),10)&lt;&gt;"UNRESOLVED",ISERROR(MATCH(UPPER(TRIM(CLEAN(SUBSTITUTE(G363,CHAR(160)," ")))),Start!$H$6:$H$22,0))),"","Date/transition basis missing; ")&amp;IF(AND(LEN(UPPER(TRIM(CLEAN(SUBSTITUTE(H363,CHAR(160)," ")))))&gt;0,LEFT(UPPER(TRIM(H363)),10)&lt;&gt;"UNRESOLVED",ISERROR(MATCH(UPPER(TRIM(CLEAN(SUBSTITUTE(H363,CHAR(160)," ")))),Start!$H$6:$H$22,0))),"","Method/evidence basis missing; ")&amp;IF(AND(LEN(UPPER(TRIM(CLEAN(SUBSTITUTE(I363,CHAR(160)," ")))))&gt;0,LEFT(UPPER(TRIM(I363)),10)&lt;&gt;"UNRESOLVED",ISERROR(MATCH(UPPER(TRIM(CLEAN(SUBSTITUTE(I363,CHAR(160)," ")))),Start!$H$6:$H$22,0))),"","Mapping or justified exclusion missing; ")&amp;IF(AND(LEN(UPPER(TRIM(CLEAN(SUBSTITUTE(J363,CHAR(160)," ")))))&gt;0,LEFT(UPPER(TRIM(J363)),10)&lt;&gt;"UNRESOLVED",ISERROR(MATCH(UPPER(TRIM(CLEAN(SUBSTITUTE(J363,CHAR(160)," ")))),Start!$H$6:$H$22,0))),"","Conclusion/evidence missing; ")&amp;IF(AND(LEN(UPPER(TRIM(CLEAN(SUBSTITUTE(K363,CHAR(160)," ")))))&gt;0,LEFT(UPPER(TRIM(K363)),10)&lt;&gt;"UNRESOLVED",ISERROR(MATCH(UPPER(TRIM(CLEAN(SUBSTITUTE(K363,CHAR(160)," ")))),Start!$H$6:$H$22,0))),"","Reviewer/date missing; ")&amp;"")),"Invalid status; use a listed value")</f>
        <v>Applicability unresolved; assign an owner and next action</v>
      </c>
    </row>
    <row r="364" ht="70" customHeight="1">
      <c r="A364" s="58" t="str">
        <v>DFS-500.14(a)(2)</v>
      </c>
      <c r="B364" s="58" t="str">
        <v>DFS</v>
      </c>
      <c r="C364" s="61" t="str">
        <v>D01 | 500.14(a)(2)</v>
      </c>
      <c r="D364" s="61"/>
      <c r="E364" s="61" t="str">
        <v>Unresolved</v>
      </c>
      <c r="F364" s="61"/>
      <c r="G364" s="61" t="str">
        <v>Verify entity exemption and operative version; Q08</v>
      </c>
      <c r="H364" s="61" t="inlineStr">
        <is>
          <t xml:space="preserve">Candidate duty; applicability unresolved. Obtain exact required method and evidence from the controlling text. Context and definition rows explain control requirements.</t>
        </is>
      </c>
      <c r="I364" s="61" t="str">
        <v>D06,D08</v>
      </c>
      <c r="J364" s="61"/>
      <c r="K364" s="61"/>
      <c r="L364" s="61" t="str">
        <v>Confirm entity/system coverage, obtain the current controlling instrument and map every applicable part before conclusions.</v>
      </c>
      <c r="M364" s="63" t="str">
        <f>IF(OR(EXACT(E364,"Unresolved"),EXACT(E364,"Applicable"),EXACT(E364,"Excluded with basis"),EXACT(E364,"Context only")),IF(E364="Unresolved","Applicability unresolved; assign an owner and next action",IF(LEN(IF(AND(LEN(UPPER(TRIM(CLEAN(SUBSTITUTE(C364,CHAR(160)," ")))))&gt;0,LEFT(UPPER(TRIM(C364)),10)&lt;&gt;"UNRESOLVED",ISERROR(MATCH(UPPER(TRIM(CLEAN(SUBSTITUTE(C364,CHAR(160)," ")))),Start!$H$6:$H$22,0))),"","Exact clause/version missing; ")&amp;IF(AND(LEN(UPPER(TRIM(CLEAN(SUBSTITUTE(D364,CHAR(160)," ")))))&gt;0,LEFT(UPPER(TRIM(D364)),10)&lt;&gt;"UNRESOLVED",ISERROR(MATCH(UPPER(TRIM(CLEAN(SUBSTITUTE(D364,CHAR(160)," ")))),Start!$H$6:$H$22,0))),"","Entity/system/period missing; ")&amp;IF(AND(LEN(UPPER(TRIM(CLEAN(SUBSTITUTE(F364,CHAR(160)," ")))))&gt;0,LEFT(UPPER(TRIM(F364)),10)&lt;&gt;"UNRESOLVED",ISERROR(MATCH(UPPER(TRIM(CLEAN(SUBSTITUTE(F364,CHAR(160)," ")))),Start!$H$6:$H$22,0))),"","Decision evidence/basis missing; ")&amp;IF(AND(LEN(UPPER(TRIM(CLEAN(SUBSTITUTE(G364,CHAR(160)," ")))))&gt;0,LEFT(UPPER(TRIM(G364)),10)&lt;&gt;"UNRESOLVED",ISERROR(MATCH(UPPER(TRIM(CLEAN(SUBSTITUTE(G364,CHAR(160)," ")))),Start!$H$6:$H$22,0))),"","Date/transition basis missing; ")&amp;IF(AND(LEN(UPPER(TRIM(CLEAN(SUBSTITUTE(H364,CHAR(160)," ")))))&gt;0,LEFT(UPPER(TRIM(H364)),10)&lt;&gt;"UNRESOLVED",ISERROR(MATCH(UPPER(TRIM(CLEAN(SUBSTITUTE(H364,CHAR(160)," ")))),Start!$H$6:$H$22,0))),"","Method/evidence basis missing; ")&amp;IF(AND(LEN(UPPER(TRIM(CLEAN(SUBSTITUTE(I364,CHAR(160)," ")))))&gt;0,LEFT(UPPER(TRIM(I364)),10)&lt;&gt;"UNRESOLVED",ISERROR(MATCH(UPPER(TRIM(CLEAN(SUBSTITUTE(I364,CHAR(160)," ")))),Start!$H$6:$H$22,0))),"","Mapping or justified exclusion missing; ")&amp;IF(AND(LEN(UPPER(TRIM(CLEAN(SUBSTITUTE(J364,CHAR(160)," ")))))&gt;0,LEFT(UPPER(TRIM(J364)),10)&lt;&gt;"UNRESOLVED",ISERROR(MATCH(UPPER(TRIM(CLEAN(SUBSTITUTE(J364,CHAR(160)," ")))),Start!$H$6:$H$22,0))),"","Conclusion/evidence missing; ")&amp;IF(AND(LEN(UPPER(TRIM(CLEAN(SUBSTITUTE(K364,CHAR(160)," ")))))&gt;0,LEFT(UPPER(TRIM(K364)),10)&lt;&gt;"UNRESOLVED",ISERROR(MATCH(UPPER(TRIM(CLEAN(SUBSTITUTE(K364,CHAR(160)," ")))),Start!$H$6:$H$22,0))),"","Reviewer/date missing; ")&amp;"")=0,"Documentation recorded; review required",IF(AND(LEN(UPPER(TRIM(CLEAN(SUBSTITUTE(C364,CHAR(160)," ")))))&gt;0,LEFT(UPPER(TRIM(C364)),10)&lt;&gt;"UNRESOLVED",ISERROR(MATCH(UPPER(TRIM(CLEAN(SUBSTITUTE(C364,CHAR(160)," ")))),Start!$H$6:$H$22,0))),"","Exact clause/version missing; ")&amp;IF(AND(LEN(UPPER(TRIM(CLEAN(SUBSTITUTE(D364,CHAR(160)," ")))))&gt;0,LEFT(UPPER(TRIM(D364)),10)&lt;&gt;"UNRESOLVED",ISERROR(MATCH(UPPER(TRIM(CLEAN(SUBSTITUTE(D364,CHAR(160)," ")))),Start!$H$6:$H$22,0))),"","Entity/system/period missing; ")&amp;IF(AND(LEN(UPPER(TRIM(CLEAN(SUBSTITUTE(F364,CHAR(160)," ")))))&gt;0,LEFT(UPPER(TRIM(F364)),10)&lt;&gt;"UNRESOLVED",ISERROR(MATCH(UPPER(TRIM(CLEAN(SUBSTITUTE(F364,CHAR(160)," ")))),Start!$H$6:$H$22,0))),"","Decision evidence/basis missing; ")&amp;IF(AND(LEN(UPPER(TRIM(CLEAN(SUBSTITUTE(G364,CHAR(160)," ")))))&gt;0,LEFT(UPPER(TRIM(G364)),10)&lt;&gt;"UNRESOLVED",ISERROR(MATCH(UPPER(TRIM(CLEAN(SUBSTITUTE(G364,CHAR(160)," ")))),Start!$H$6:$H$22,0))),"","Date/transition basis missing; ")&amp;IF(AND(LEN(UPPER(TRIM(CLEAN(SUBSTITUTE(H364,CHAR(160)," ")))))&gt;0,LEFT(UPPER(TRIM(H364)),10)&lt;&gt;"UNRESOLVED",ISERROR(MATCH(UPPER(TRIM(CLEAN(SUBSTITUTE(H364,CHAR(160)," ")))),Start!$H$6:$H$22,0))),"","Method/evidence basis missing; ")&amp;IF(AND(LEN(UPPER(TRIM(CLEAN(SUBSTITUTE(I364,CHAR(160)," ")))))&gt;0,LEFT(UPPER(TRIM(I364)),10)&lt;&gt;"UNRESOLVED",ISERROR(MATCH(UPPER(TRIM(CLEAN(SUBSTITUTE(I364,CHAR(160)," ")))),Start!$H$6:$H$22,0))),"","Mapping or justified exclusion missing; ")&amp;IF(AND(LEN(UPPER(TRIM(CLEAN(SUBSTITUTE(J364,CHAR(160)," ")))))&gt;0,LEFT(UPPER(TRIM(J364)),10)&lt;&gt;"UNRESOLVED",ISERROR(MATCH(UPPER(TRIM(CLEAN(SUBSTITUTE(J364,CHAR(160)," ")))),Start!$H$6:$H$22,0))),"","Conclusion/evidence missing; ")&amp;IF(AND(LEN(UPPER(TRIM(CLEAN(SUBSTITUTE(K364,CHAR(160)," ")))))&gt;0,LEFT(UPPER(TRIM(K364)),10)&lt;&gt;"UNRESOLVED",ISERROR(MATCH(UPPER(TRIM(CLEAN(SUBSTITUTE(K364,CHAR(160)," ")))),Start!$H$6:$H$22,0))),"","Reviewer/date missing; ")&amp;"")),"Invalid status; use a listed value")</f>
        <v>Applicability unresolved; assign an owner and next action</v>
      </c>
    </row>
    <row r="365" ht="70" customHeight="1">
      <c r="A365" s="56" t="str">
        <v>DFS-500.14(a)(3)</v>
      </c>
      <c r="B365" s="56" t="str">
        <v>DFS</v>
      </c>
      <c r="C365" s="61" t="str">
        <v>D01 | 500.14(a)(3)</v>
      </c>
      <c r="D365" s="61"/>
      <c r="E365" s="61" t="str">
        <v>Unresolved</v>
      </c>
      <c r="F365" s="61"/>
      <c r="G365" s="61" t="str">
        <v>Verify entity exemption and operative version; Q08</v>
      </c>
      <c r="H365" s="61" t="inlineStr">
        <is>
          <t xml:space="preserve">Candidate duty; applicability unresolved. Obtain exact required method and evidence from the controlling text. Context and definition rows explain control requirements.</t>
        </is>
      </c>
      <c r="I365" s="61" t="str">
        <v>D06,D08</v>
      </c>
      <c r="J365" s="61"/>
      <c r="K365" s="61"/>
      <c r="L365" s="61" t="str">
        <v>Confirm entity/system coverage, obtain the current controlling instrument and map every applicable part before conclusions.</v>
      </c>
      <c r="M365" s="63" t="str">
        <f>IF(OR(EXACT(E365,"Unresolved"),EXACT(E365,"Applicable"),EXACT(E365,"Excluded with basis"),EXACT(E365,"Context only")),IF(E365="Unresolved","Applicability unresolved; assign an owner and next action",IF(LEN(IF(AND(LEN(UPPER(TRIM(CLEAN(SUBSTITUTE(C365,CHAR(160)," ")))))&gt;0,LEFT(UPPER(TRIM(C365)),10)&lt;&gt;"UNRESOLVED",ISERROR(MATCH(UPPER(TRIM(CLEAN(SUBSTITUTE(C365,CHAR(160)," ")))),Start!$H$6:$H$22,0))),"","Exact clause/version missing; ")&amp;IF(AND(LEN(UPPER(TRIM(CLEAN(SUBSTITUTE(D365,CHAR(160)," ")))))&gt;0,LEFT(UPPER(TRIM(D365)),10)&lt;&gt;"UNRESOLVED",ISERROR(MATCH(UPPER(TRIM(CLEAN(SUBSTITUTE(D365,CHAR(160)," ")))),Start!$H$6:$H$22,0))),"","Entity/system/period missing; ")&amp;IF(AND(LEN(UPPER(TRIM(CLEAN(SUBSTITUTE(F365,CHAR(160)," ")))))&gt;0,LEFT(UPPER(TRIM(F365)),10)&lt;&gt;"UNRESOLVED",ISERROR(MATCH(UPPER(TRIM(CLEAN(SUBSTITUTE(F365,CHAR(160)," ")))),Start!$H$6:$H$22,0))),"","Decision evidence/basis missing; ")&amp;IF(AND(LEN(UPPER(TRIM(CLEAN(SUBSTITUTE(G365,CHAR(160)," ")))))&gt;0,LEFT(UPPER(TRIM(G365)),10)&lt;&gt;"UNRESOLVED",ISERROR(MATCH(UPPER(TRIM(CLEAN(SUBSTITUTE(G365,CHAR(160)," ")))),Start!$H$6:$H$22,0))),"","Date/transition basis missing; ")&amp;IF(AND(LEN(UPPER(TRIM(CLEAN(SUBSTITUTE(H365,CHAR(160)," ")))))&gt;0,LEFT(UPPER(TRIM(H365)),10)&lt;&gt;"UNRESOLVED",ISERROR(MATCH(UPPER(TRIM(CLEAN(SUBSTITUTE(H365,CHAR(160)," ")))),Start!$H$6:$H$22,0))),"","Method/evidence basis missing; ")&amp;IF(AND(LEN(UPPER(TRIM(CLEAN(SUBSTITUTE(I365,CHAR(160)," ")))))&gt;0,LEFT(UPPER(TRIM(I365)),10)&lt;&gt;"UNRESOLVED",ISERROR(MATCH(UPPER(TRIM(CLEAN(SUBSTITUTE(I365,CHAR(160)," ")))),Start!$H$6:$H$22,0))),"","Mapping or justified exclusion missing; ")&amp;IF(AND(LEN(UPPER(TRIM(CLEAN(SUBSTITUTE(J365,CHAR(160)," ")))))&gt;0,LEFT(UPPER(TRIM(J365)),10)&lt;&gt;"UNRESOLVED",ISERROR(MATCH(UPPER(TRIM(CLEAN(SUBSTITUTE(J365,CHAR(160)," ")))),Start!$H$6:$H$22,0))),"","Conclusion/evidence missing; ")&amp;IF(AND(LEN(UPPER(TRIM(CLEAN(SUBSTITUTE(K365,CHAR(160)," ")))))&gt;0,LEFT(UPPER(TRIM(K365)),10)&lt;&gt;"UNRESOLVED",ISERROR(MATCH(UPPER(TRIM(CLEAN(SUBSTITUTE(K365,CHAR(160)," ")))),Start!$H$6:$H$22,0))),"","Reviewer/date missing; ")&amp;"")=0,"Documentation recorded; review required",IF(AND(LEN(UPPER(TRIM(CLEAN(SUBSTITUTE(C365,CHAR(160)," ")))))&gt;0,LEFT(UPPER(TRIM(C365)),10)&lt;&gt;"UNRESOLVED",ISERROR(MATCH(UPPER(TRIM(CLEAN(SUBSTITUTE(C365,CHAR(160)," ")))),Start!$H$6:$H$22,0))),"","Exact clause/version missing; ")&amp;IF(AND(LEN(UPPER(TRIM(CLEAN(SUBSTITUTE(D365,CHAR(160)," ")))))&gt;0,LEFT(UPPER(TRIM(D365)),10)&lt;&gt;"UNRESOLVED",ISERROR(MATCH(UPPER(TRIM(CLEAN(SUBSTITUTE(D365,CHAR(160)," ")))),Start!$H$6:$H$22,0))),"","Entity/system/period missing; ")&amp;IF(AND(LEN(UPPER(TRIM(CLEAN(SUBSTITUTE(F365,CHAR(160)," ")))))&gt;0,LEFT(UPPER(TRIM(F365)),10)&lt;&gt;"UNRESOLVED",ISERROR(MATCH(UPPER(TRIM(CLEAN(SUBSTITUTE(F365,CHAR(160)," ")))),Start!$H$6:$H$22,0))),"","Decision evidence/basis missing; ")&amp;IF(AND(LEN(UPPER(TRIM(CLEAN(SUBSTITUTE(G365,CHAR(160)," ")))))&gt;0,LEFT(UPPER(TRIM(G365)),10)&lt;&gt;"UNRESOLVED",ISERROR(MATCH(UPPER(TRIM(CLEAN(SUBSTITUTE(G365,CHAR(160)," ")))),Start!$H$6:$H$22,0))),"","Date/transition basis missing; ")&amp;IF(AND(LEN(UPPER(TRIM(CLEAN(SUBSTITUTE(H365,CHAR(160)," ")))))&gt;0,LEFT(UPPER(TRIM(H365)),10)&lt;&gt;"UNRESOLVED",ISERROR(MATCH(UPPER(TRIM(CLEAN(SUBSTITUTE(H365,CHAR(160)," ")))),Start!$H$6:$H$22,0))),"","Method/evidence basis missing; ")&amp;IF(AND(LEN(UPPER(TRIM(CLEAN(SUBSTITUTE(I365,CHAR(160)," ")))))&gt;0,LEFT(UPPER(TRIM(I365)),10)&lt;&gt;"UNRESOLVED",ISERROR(MATCH(UPPER(TRIM(CLEAN(SUBSTITUTE(I365,CHAR(160)," ")))),Start!$H$6:$H$22,0))),"","Mapping or justified exclusion missing; ")&amp;IF(AND(LEN(UPPER(TRIM(CLEAN(SUBSTITUTE(J365,CHAR(160)," ")))))&gt;0,LEFT(UPPER(TRIM(J365)),10)&lt;&gt;"UNRESOLVED",ISERROR(MATCH(UPPER(TRIM(CLEAN(SUBSTITUTE(J365,CHAR(160)," ")))),Start!$H$6:$H$22,0))),"","Conclusion/evidence missing; ")&amp;IF(AND(LEN(UPPER(TRIM(CLEAN(SUBSTITUTE(K365,CHAR(160)," ")))))&gt;0,LEFT(UPPER(TRIM(K365)),10)&lt;&gt;"UNRESOLVED",ISERROR(MATCH(UPPER(TRIM(CLEAN(SUBSTITUTE(K365,CHAR(160)," ")))),Start!$H$6:$H$22,0))),"","Reviewer/date missing; ")&amp;"")),"Invalid status; use a listed value")</f>
        <v>Applicability unresolved; assign an owner and next action</v>
      </c>
    </row>
    <row r="366" ht="70" customHeight="1">
      <c r="A366" s="58" t="str">
        <v>DFS-500.14(b)</v>
      </c>
      <c r="B366" s="58" t="str">
        <v>DFS</v>
      </c>
      <c r="C366" s="61" t="str">
        <v>D01 | 500.14(b)</v>
      </c>
      <c r="D366" s="61"/>
      <c r="E366" s="61" t="str">
        <v>Unresolved</v>
      </c>
      <c r="F366" s="61"/>
      <c r="G366" s="61" t="str">
        <v>Verify entity exemption and operative version; Q08</v>
      </c>
      <c r="H366" s="61" t="inlineStr">
        <is>
          <t xml:space="preserve">Candidate duty; applicability unresolved. Obtain exact required method and evidence from the controlling text. Context and definition rows explain control requirements.</t>
        </is>
      </c>
      <c r="I366" s="61" t="str">
        <v>D06,D08</v>
      </c>
      <c r="J366" s="61"/>
      <c r="K366" s="61"/>
      <c r="L366" s="61" t="str">
        <v>Confirm entity/system coverage, obtain the current controlling instrument and map every applicable part before conclusions.</v>
      </c>
      <c r="M366" s="63" t="str">
        <f>IF(OR(EXACT(E366,"Unresolved"),EXACT(E366,"Applicable"),EXACT(E366,"Excluded with basis"),EXACT(E366,"Context only")),IF(E366="Unresolved","Applicability unresolved; assign an owner and next action",IF(LEN(IF(AND(LEN(UPPER(TRIM(CLEAN(SUBSTITUTE(C366,CHAR(160)," ")))))&gt;0,LEFT(UPPER(TRIM(C366)),10)&lt;&gt;"UNRESOLVED",ISERROR(MATCH(UPPER(TRIM(CLEAN(SUBSTITUTE(C366,CHAR(160)," ")))),Start!$H$6:$H$22,0))),"","Exact clause/version missing; ")&amp;IF(AND(LEN(UPPER(TRIM(CLEAN(SUBSTITUTE(D366,CHAR(160)," ")))))&gt;0,LEFT(UPPER(TRIM(D366)),10)&lt;&gt;"UNRESOLVED",ISERROR(MATCH(UPPER(TRIM(CLEAN(SUBSTITUTE(D366,CHAR(160)," ")))),Start!$H$6:$H$22,0))),"","Entity/system/period missing; ")&amp;IF(AND(LEN(UPPER(TRIM(CLEAN(SUBSTITUTE(F366,CHAR(160)," ")))))&gt;0,LEFT(UPPER(TRIM(F366)),10)&lt;&gt;"UNRESOLVED",ISERROR(MATCH(UPPER(TRIM(CLEAN(SUBSTITUTE(F366,CHAR(160)," ")))),Start!$H$6:$H$22,0))),"","Decision evidence/basis missing; ")&amp;IF(AND(LEN(UPPER(TRIM(CLEAN(SUBSTITUTE(G366,CHAR(160)," ")))))&gt;0,LEFT(UPPER(TRIM(G366)),10)&lt;&gt;"UNRESOLVED",ISERROR(MATCH(UPPER(TRIM(CLEAN(SUBSTITUTE(G366,CHAR(160)," ")))),Start!$H$6:$H$22,0))),"","Date/transition basis missing; ")&amp;IF(AND(LEN(UPPER(TRIM(CLEAN(SUBSTITUTE(H366,CHAR(160)," ")))))&gt;0,LEFT(UPPER(TRIM(H366)),10)&lt;&gt;"UNRESOLVED",ISERROR(MATCH(UPPER(TRIM(CLEAN(SUBSTITUTE(H366,CHAR(160)," ")))),Start!$H$6:$H$22,0))),"","Method/evidence basis missing; ")&amp;IF(AND(LEN(UPPER(TRIM(CLEAN(SUBSTITUTE(I366,CHAR(160)," ")))))&gt;0,LEFT(UPPER(TRIM(I366)),10)&lt;&gt;"UNRESOLVED",ISERROR(MATCH(UPPER(TRIM(CLEAN(SUBSTITUTE(I366,CHAR(160)," ")))),Start!$H$6:$H$22,0))),"","Mapping or justified exclusion missing; ")&amp;IF(AND(LEN(UPPER(TRIM(CLEAN(SUBSTITUTE(J366,CHAR(160)," ")))))&gt;0,LEFT(UPPER(TRIM(J366)),10)&lt;&gt;"UNRESOLVED",ISERROR(MATCH(UPPER(TRIM(CLEAN(SUBSTITUTE(J366,CHAR(160)," ")))),Start!$H$6:$H$22,0))),"","Conclusion/evidence missing; ")&amp;IF(AND(LEN(UPPER(TRIM(CLEAN(SUBSTITUTE(K366,CHAR(160)," ")))))&gt;0,LEFT(UPPER(TRIM(K366)),10)&lt;&gt;"UNRESOLVED",ISERROR(MATCH(UPPER(TRIM(CLEAN(SUBSTITUTE(K366,CHAR(160)," ")))),Start!$H$6:$H$22,0))),"","Reviewer/date missing; ")&amp;"")=0,"Documentation recorded; review required",IF(AND(LEN(UPPER(TRIM(CLEAN(SUBSTITUTE(C366,CHAR(160)," ")))))&gt;0,LEFT(UPPER(TRIM(C366)),10)&lt;&gt;"UNRESOLVED",ISERROR(MATCH(UPPER(TRIM(CLEAN(SUBSTITUTE(C366,CHAR(160)," ")))),Start!$H$6:$H$22,0))),"","Exact clause/version missing; ")&amp;IF(AND(LEN(UPPER(TRIM(CLEAN(SUBSTITUTE(D366,CHAR(160)," ")))))&gt;0,LEFT(UPPER(TRIM(D366)),10)&lt;&gt;"UNRESOLVED",ISERROR(MATCH(UPPER(TRIM(CLEAN(SUBSTITUTE(D366,CHAR(160)," ")))),Start!$H$6:$H$22,0))),"","Entity/system/period missing; ")&amp;IF(AND(LEN(UPPER(TRIM(CLEAN(SUBSTITUTE(F366,CHAR(160)," ")))))&gt;0,LEFT(UPPER(TRIM(F366)),10)&lt;&gt;"UNRESOLVED",ISERROR(MATCH(UPPER(TRIM(CLEAN(SUBSTITUTE(F366,CHAR(160)," ")))),Start!$H$6:$H$22,0))),"","Decision evidence/basis missing; ")&amp;IF(AND(LEN(UPPER(TRIM(CLEAN(SUBSTITUTE(G366,CHAR(160)," ")))))&gt;0,LEFT(UPPER(TRIM(G366)),10)&lt;&gt;"UNRESOLVED",ISERROR(MATCH(UPPER(TRIM(CLEAN(SUBSTITUTE(G366,CHAR(160)," ")))),Start!$H$6:$H$22,0))),"","Date/transition basis missing; ")&amp;IF(AND(LEN(UPPER(TRIM(CLEAN(SUBSTITUTE(H366,CHAR(160)," ")))))&gt;0,LEFT(UPPER(TRIM(H366)),10)&lt;&gt;"UNRESOLVED",ISERROR(MATCH(UPPER(TRIM(CLEAN(SUBSTITUTE(H366,CHAR(160)," ")))),Start!$H$6:$H$22,0))),"","Method/evidence basis missing; ")&amp;IF(AND(LEN(UPPER(TRIM(CLEAN(SUBSTITUTE(I366,CHAR(160)," ")))))&gt;0,LEFT(UPPER(TRIM(I366)),10)&lt;&gt;"UNRESOLVED",ISERROR(MATCH(UPPER(TRIM(CLEAN(SUBSTITUTE(I366,CHAR(160)," ")))),Start!$H$6:$H$22,0))),"","Mapping or justified exclusion missing; ")&amp;IF(AND(LEN(UPPER(TRIM(CLEAN(SUBSTITUTE(J366,CHAR(160)," ")))))&gt;0,LEFT(UPPER(TRIM(J366)),10)&lt;&gt;"UNRESOLVED",ISERROR(MATCH(UPPER(TRIM(CLEAN(SUBSTITUTE(J366,CHAR(160)," ")))),Start!$H$6:$H$22,0))),"","Conclusion/evidence missing; ")&amp;IF(AND(LEN(UPPER(TRIM(CLEAN(SUBSTITUTE(K366,CHAR(160)," ")))))&gt;0,LEFT(UPPER(TRIM(K366)),10)&lt;&gt;"UNRESOLVED",ISERROR(MATCH(UPPER(TRIM(CLEAN(SUBSTITUTE(K366,CHAR(160)," ")))),Start!$H$6:$H$22,0))),"","Reviewer/date missing; ")&amp;"")),"Invalid status; use a listed value")</f>
        <v>Applicability unresolved; assign an owner and next action</v>
      </c>
    </row>
    <row r="367" ht="70" customHeight="1">
      <c r="A367" s="56" t="str">
        <v>DFS-500.14(b)(1)</v>
      </c>
      <c r="B367" s="56" t="str">
        <v>DFS</v>
      </c>
      <c r="C367" s="61" t="str">
        <v>D01 | 500.14(b)(1)</v>
      </c>
      <c r="D367" s="61"/>
      <c r="E367" s="61" t="str">
        <v>Unresolved</v>
      </c>
      <c r="F367" s="61"/>
      <c r="G367" s="61" t="str">
        <v>Verify entity exemption and operative version; Q08</v>
      </c>
      <c r="H367" s="61" t="inlineStr">
        <is>
          <t xml:space="preserve">Candidate duty; applicability unresolved. Obtain exact required method and evidence from the controlling text. Context and definition rows explain control requirements.</t>
        </is>
      </c>
      <c r="I367" s="61" t="str">
        <v>D06,D08</v>
      </c>
      <c r="J367" s="61"/>
      <c r="K367" s="61"/>
      <c r="L367" s="61" t="str">
        <v>Confirm entity/system coverage, obtain the current controlling instrument and map every applicable part before conclusions.</v>
      </c>
      <c r="M367" s="63" t="str">
        <f>IF(OR(EXACT(E367,"Unresolved"),EXACT(E367,"Applicable"),EXACT(E367,"Excluded with basis"),EXACT(E367,"Context only")),IF(E367="Unresolved","Applicability unresolved; assign an owner and next action",IF(LEN(IF(AND(LEN(UPPER(TRIM(CLEAN(SUBSTITUTE(C367,CHAR(160)," ")))))&gt;0,LEFT(UPPER(TRIM(C367)),10)&lt;&gt;"UNRESOLVED",ISERROR(MATCH(UPPER(TRIM(CLEAN(SUBSTITUTE(C367,CHAR(160)," ")))),Start!$H$6:$H$22,0))),"","Exact clause/version missing; ")&amp;IF(AND(LEN(UPPER(TRIM(CLEAN(SUBSTITUTE(D367,CHAR(160)," ")))))&gt;0,LEFT(UPPER(TRIM(D367)),10)&lt;&gt;"UNRESOLVED",ISERROR(MATCH(UPPER(TRIM(CLEAN(SUBSTITUTE(D367,CHAR(160)," ")))),Start!$H$6:$H$22,0))),"","Entity/system/period missing; ")&amp;IF(AND(LEN(UPPER(TRIM(CLEAN(SUBSTITUTE(F367,CHAR(160)," ")))))&gt;0,LEFT(UPPER(TRIM(F367)),10)&lt;&gt;"UNRESOLVED",ISERROR(MATCH(UPPER(TRIM(CLEAN(SUBSTITUTE(F367,CHAR(160)," ")))),Start!$H$6:$H$22,0))),"","Decision evidence/basis missing; ")&amp;IF(AND(LEN(UPPER(TRIM(CLEAN(SUBSTITUTE(G367,CHAR(160)," ")))))&gt;0,LEFT(UPPER(TRIM(G367)),10)&lt;&gt;"UNRESOLVED",ISERROR(MATCH(UPPER(TRIM(CLEAN(SUBSTITUTE(G367,CHAR(160)," ")))),Start!$H$6:$H$22,0))),"","Date/transition basis missing; ")&amp;IF(AND(LEN(UPPER(TRIM(CLEAN(SUBSTITUTE(H367,CHAR(160)," ")))))&gt;0,LEFT(UPPER(TRIM(H367)),10)&lt;&gt;"UNRESOLVED",ISERROR(MATCH(UPPER(TRIM(CLEAN(SUBSTITUTE(H367,CHAR(160)," ")))),Start!$H$6:$H$22,0))),"","Method/evidence basis missing; ")&amp;IF(AND(LEN(UPPER(TRIM(CLEAN(SUBSTITUTE(I367,CHAR(160)," ")))))&gt;0,LEFT(UPPER(TRIM(I367)),10)&lt;&gt;"UNRESOLVED",ISERROR(MATCH(UPPER(TRIM(CLEAN(SUBSTITUTE(I367,CHAR(160)," ")))),Start!$H$6:$H$22,0))),"","Mapping or justified exclusion missing; ")&amp;IF(AND(LEN(UPPER(TRIM(CLEAN(SUBSTITUTE(J367,CHAR(160)," ")))))&gt;0,LEFT(UPPER(TRIM(J367)),10)&lt;&gt;"UNRESOLVED",ISERROR(MATCH(UPPER(TRIM(CLEAN(SUBSTITUTE(J367,CHAR(160)," ")))),Start!$H$6:$H$22,0))),"","Conclusion/evidence missing; ")&amp;IF(AND(LEN(UPPER(TRIM(CLEAN(SUBSTITUTE(K367,CHAR(160)," ")))))&gt;0,LEFT(UPPER(TRIM(K367)),10)&lt;&gt;"UNRESOLVED",ISERROR(MATCH(UPPER(TRIM(CLEAN(SUBSTITUTE(K367,CHAR(160)," ")))),Start!$H$6:$H$22,0))),"","Reviewer/date missing; ")&amp;"")=0,"Documentation recorded; review required",IF(AND(LEN(UPPER(TRIM(CLEAN(SUBSTITUTE(C367,CHAR(160)," ")))))&gt;0,LEFT(UPPER(TRIM(C367)),10)&lt;&gt;"UNRESOLVED",ISERROR(MATCH(UPPER(TRIM(CLEAN(SUBSTITUTE(C367,CHAR(160)," ")))),Start!$H$6:$H$22,0))),"","Exact clause/version missing; ")&amp;IF(AND(LEN(UPPER(TRIM(CLEAN(SUBSTITUTE(D367,CHAR(160)," ")))))&gt;0,LEFT(UPPER(TRIM(D367)),10)&lt;&gt;"UNRESOLVED",ISERROR(MATCH(UPPER(TRIM(CLEAN(SUBSTITUTE(D367,CHAR(160)," ")))),Start!$H$6:$H$22,0))),"","Entity/system/period missing; ")&amp;IF(AND(LEN(UPPER(TRIM(CLEAN(SUBSTITUTE(F367,CHAR(160)," ")))))&gt;0,LEFT(UPPER(TRIM(F367)),10)&lt;&gt;"UNRESOLVED",ISERROR(MATCH(UPPER(TRIM(CLEAN(SUBSTITUTE(F367,CHAR(160)," ")))),Start!$H$6:$H$22,0))),"","Decision evidence/basis missing; ")&amp;IF(AND(LEN(UPPER(TRIM(CLEAN(SUBSTITUTE(G367,CHAR(160)," ")))))&gt;0,LEFT(UPPER(TRIM(G367)),10)&lt;&gt;"UNRESOLVED",ISERROR(MATCH(UPPER(TRIM(CLEAN(SUBSTITUTE(G367,CHAR(160)," ")))),Start!$H$6:$H$22,0))),"","Date/transition basis missing; ")&amp;IF(AND(LEN(UPPER(TRIM(CLEAN(SUBSTITUTE(H367,CHAR(160)," ")))))&gt;0,LEFT(UPPER(TRIM(H367)),10)&lt;&gt;"UNRESOLVED",ISERROR(MATCH(UPPER(TRIM(CLEAN(SUBSTITUTE(H367,CHAR(160)," ")))),Start!$H$6:$H$22,0))),"","Method/evidence basis missing; ")&amp;IF(AND(LEN(UPPER(TRIM(CLEAN(SUBSTITUTE(I367,CHAR(160)," ")))))&gt;0,LEFT(UPPER(TRIM(I367)),10)&lt;&gt;"UNRESOLVED",ISERROR(MATCH(UPPER(TRIM(CLEAN(SUBSTITUTE(I367,CHAR(160)," ")))),Start!$H$6:$H$22,0))),"","Mapping or justified exclusion missing; ")&amp;IF(AND(LEN(UPPER(TRIM(CLEAN(SUBSTITUTE(J367,CHAR(160)," ")))))&gt;0,LEFT(UPPER(TRIM(J367)),10)&lt;&gt;"UNRESOLVED",ISERROR(MATCH(UPPER(TRIM(CLEAN(SUBSTITUTE(J367,CHAR(160)," ")))),Start!$H$6:$H$22,0))),"","Conclusion/evidence missing; ")&amp;IF(AND(LEN(UPPER(TRIM(CLEAN(SUBSTITUTE(K367,CHAR(160)," ")))))&gt;0,LEFT(UPPER(TRIM(K367)),10)&lt;&gt;"UNRESOLVED",ISERROR(MATCH(UPPER(TRIM(CLEAN(SUBSTITUTE(K367,CHAR(160)," ")))),Start!$H$6:$H$22,0))),"","Reviewer/date missing; ")&amp;"")),"Invalid status; use a listed value")</f>
        <v>Applicability unresolved; assign an owner and next action</v>
      </c>
    </row>
    <row r="368" ht="70" customHeight="1">
      <c r="A368" s="58" t="str">
        <v>DFS-500.14(b)(2)</v>
      </c>
      <c r="B368" s="58" t="str">
        <v>DFS</v>
      </c>
      <c r="C368" s="61" t="str">
        <v>D01 | 500.14(b)(2)</v>
      </c>
      <c r="D368" s="61"/>
      <c r="E368" s="61" t="str">
        <v>Unresolved</v>
      </c>
      <c r="F368" s="61"/>
      <c r="G368" s="61" t="str">
        <v>Verify entity exemption and operative version; Q08</v>
      </c>
      <c r="H368" s="61" t="inlineStr">
        <is>
          <t xml:space="preserve">Candidate duty; applicability unresolved. Obtain exact required method and evidence from the controlling text. Context and definition rows explain control requirements.</t>
        </is>
      </c>
      <c r="I368" s="61" t="str">
        <v>D06,D08</v>
      </c>
      <c r="J368" s="61"/>
      <c r="K368" s="61"/>
      <c r="L368" s="61" t="str">
        <v>Confirm entity/system coverage, obtain the current controlling instrument and map every applicable part before conclusions.</v>
      </c>
      <c r="M368" s="63" t="str">
        <f>IF(OR(EXACT(E368,"Unresolved"),EXACT(E368,"Applicable"),EXACT(E368,"Excluded with basis"),EXACT(E368,"Context only")),IF(E368="Unresolved","Applicability unresolved; assign an owner and next action",IF(LEN(IF(AND(LEN(UPPER(TRIM(CLEAN(SUBSTITUTE(C368,CHAR(160)," ")))))&gt;0,LEFT(UPPER(TRIM(C368)),10)&lt;&gt;"UNRESOLVED",ISERROR(MATCH(UPPER(TRIM(CLEAN(SUBSTITUTE(C368,CHAR(160)," ")))),Start!$H$6:$H$22,0))),"","Exact clause/version missing; ")&amp;IF(AND(LEN(UPPER(TRIM(CLEAN(SUBSTITUTE(D368,CHAR(160)," ")))))&gt;0,LEFT(UPPER(TRIM(D368)),10)&lt;&gt;"UNRESOLVED",ISERROR(MATCH(UPPER(TRIM(CLEAN(SUBSTITUTE(D368,CHAR(160)," ")))),Start!$H$6:$H$22,0))),"","Entity/system/period missing; ")&amp;IF(AND(LEN(UPPER(TRIM(CLEAN(SUBSTITUTE(F368,CHAR(160)," ")))))&gt;0,LEFT(UPPER(TRIM(F368)),10)&lt;&gt;"UNRESOLVED",ISERROR(MATCH(UPPER(TRIM(CLEAN(SUBSTITUTE(F368,CHAR(160)," ")))),Start!$H$6:$H$22,0))),"","Decision evidence/basis missing; ")&amp;IF(AND(LEN(UPPER(TRIM(CLEAN(SUBSTITUTE(G368,CHAR(160)," ")))))&gt;0,LEFT(UPPER(TRIM(G368)),10)&lt;&gt;"UNRESOLVED",ISERROR(MATCH(UPPER(TRIM(CLEAN(SUBSTITUTE(G368,CHAR(160)," ")))),Start!$H$6:$H$22,0))),"","Date/transition basis missing; ")&amp;IF(AND(LEN(UPPER(TRIM(CLEAN(SUBSTITUTE(H368,CHAR(160)," ")))))&gt;0,LEFT(UPPER(TRIM(H368)),10)&lt;&gt;"UNRESOLVED",ISERROR(MATCH(UPPER(TRIM(CLEAN(SUBSTITUTE(H368,CHAR(160)," ")))),Start!$H$6:$H$22,0))),"","Method/evidence basis missing; ")&amp;IF(AND(LEN(UPPER(TRIM(CLEAN(SUBSTITUTE(I368,CHAR(160)," ")))))&gt;0,LEFT(UPPER(TRIM(I368)),10)&lt;&gt;"UNRESOLVED",ISERROR(MATCH(UPPER(TRIM(CLEAN(SUBSTITUTE(I368,CHAR(160)," ")))),Start!$H$6:$H$22,0))),"","Mapping or justified exclusion missing; ")&amp;IF(AND(LEN(UPPER(TRIM(CLEAN(SUBSTITUTE(J368,CHAR(160)," ")))))&gt;0,LEFT(UPPER(TRIM(J368)),10)&lt;&gt;"UNRESOLVED",ISERROR(MATCH(UPPER(TRIM(CLEAN(SUBSTITUTE(J368,CHAR(160)," ")))),Start!$H$6:$H$22,0))),"","Conclusion/evidence missing; ")&amp;IF(AND(LEN(UPPER(TRIM(CLEAN(SUBSTITUTE(K368,CHAR(160)," ")))))&gt;0,LEFT(UPPER(TRIM(K368)),10)&lt;&gt;"UNRESOLVED",ISERROR(MATCH(UPPER(TRIM(CLEAN(SUBSTITUTE(K368,CHAR(160)," ")))),Start!$H$6:$H$22,0))),"","Reviewer/date missing; ")&amp;"")=0,"Documentation recorded; review required",IF(AND(LEN(UPPER(TRIM(CLEAN(SUBSTITUTE(C368,CHAR(160)," ")))))&gt;0,LEFT(UPPER(TRIM(C368)),10)&lt;&gt;"UNRESOLVED",ISERROR(MATCH(UPPER(TRIM(CLEAN(SUBSTITUTE(C368,CHAR(160)," ")))),Start!$H$6:$H$22,0))),"","Exact clause/version missing; ")&amp;IF(AND(LEN(UPPER(TRIM(CLEAN(SUBSTITUTE(D368,CHAR(160)," ")))))&gt;0,LEFT(UPPER(TRIM(D368)),10)&lt;&gt;"UNRESOLVED",ISERROR(MATCH(UPPER(TRIM(CLEAN(SUBSTITUTE(D368,CHAR(160)," ")))),Start!$H$6:$H$22,0))),"","Entity/system/period missing; ")&amp;IF(AND(LEN(UPPER(TRIM(CLEAN(SUBSTITUTE(F368,CHAR(160)," ")))))&gt;0,LEFT(UPPER(TRIM(F368)),10)&lt;&gt;"UNRESOLVED",ISERROR(MATCH(UPPER(TRIM(CLEAN(SUBSTITUTE(F368,CHAR(160)," ")))),Start!$H$6:$H$22,0))),"","Decision evidence/basis missing; ")&amp;IF(AND(LEN(UPPER(TRIM(CLEAN(SUBSTITUTE(G368,CHAR(160)," ")))))&gt;0,LEFT(UPPER(TRIM(G368)),10)&lt;&gt;"UNRESOLVED",ISERROR(MATCH(UPPER(TRIM(CLEAN(SUBSTITUTE(G368,CHAR(160)," ")))),Start!$H$6:$H$22,0))),"","Date/transition basis missing; ")&amp;IF(AND(LEN(UPPER(TRIM(CLEAN(SUBSTITUTE(H368,CHAR(160)," ")))))&gt;0,LEFT(UPPER(TRIM(H368)),10)&lt;&gt;"UNRESOLVED",ISERROR(MATCH(UPPER(TRIM(CLEAN(SUBSTITUTE(H368,CHAR(160)," ")))),Start!$H$6:$H$22,0))),"","Method/evidence basis missing; ")&amp;IF(AND(LEN(UPPER(TRIM(CLEAN(SUBSTITUTE(I368,CHAR(160)," ")))))&gt;0,LEFT(UPPER(TRIM(I368)),10)&lt;&gt;"UNRESOLVED",ISERROR(MATCH(UPPER(TRIM(CLEAN(SUBSTITUTE(I368,CHAR(160)," ")))),Start!$H$6:$H$22,0))),"","Mapping or justified exclusion missing; ")&amp;IF(AND(LEN(UPPER(TRIM(CLEAN(SUBSTITUTE(J368,CHAR(160)," ")))))&gt;0,LEFT(UPPER(TRIM(J368)),10)&lt;&gt;"UNRESOLVED",ISERROR(MATCH(UPPER(TRIM(CLEAN(SUBSTITUTE(J368,CHAR(160)," ")))),Start!$H$6:$H$22,0))),"","Conclusion/evidence missing; ")&amp;IF(AND(LEN(UPPER(TRIM(CLEAN(SUBSTITUTE(K368,CHAR(160)," ")))))&gt;0,LEFT(UPPER(TRIM(K368)),10)&lt;&gt;"UNRESOLVED",ISERROR(MATCH(UPPER(TRIM(CLEAN(SUBSTITUTE(K368,CHAR(160)," ")))),Start!$H$6:$H$22,0))),"","Reviewer/date missing; ")&amp;"")),"Invalid status; use a listed value")</f>
        <v>Applicability unresolved; assign an owner and next action</v>
      </c>
    </row>
    <row r="369" ht="70" customHeight="1">
      <c r="A369" s="56" t="str">
        <v>DFS-500.15</v>
      </c>
      <c r="B369" s="56" t="str">
        <v>DFS</v>
      </c>
      <c r="C369" s="61" t="str">
        <v>D01 | 500.15</v>
      </c>
      <c r="D369" s="61"/>
      <c r="E369" s="61" t="str">
        <v>Unresolved</v>
      </c>
      <c r="F369" s="61"/>
      <c r="G369" s="61" t="str">
        <v>Verify entity exemption and operative version; Q08</v>
      </c>
      <c r="H369" s="61" t="inlineStr">
        <is>
          <t xml:space="preserve">Section heading/context. Obtain exact required method and evidence from the controlling text. Context and definition rows explain control requirements.</t>
        </is>
      </c>
      <c r="I369" s="61" t="str">
        <v>D08</v>
      </c>
      <c r="J369" s="61"/>
      <c r="K369" s="61"/>
      <c r="L369" s="61" t="str">
        <v>Confirm entity/system coverage, obtain the current controlling instrument and map every applicable part before conclusions.</v>
      </c>
      <c r="M369" s="63" t="str">
        <f>IF(OR(EXACT(E369,"Unresolved"),EXACT(E369,"Applicable"),EXACT(E369,"Excluded with basis"),EXACT(E369,"Context only")),IF(E369="Unresolved","Applicability unresolved; assign an owner and next action",IF(LEN(IF(AND(LEN(UPPER(TRIM(CLEAN(SUBSTITUTE(C369,CHAR(160)," ")))))&gt;0,LEFT(UPPER(TRIM(C369)),10)&lt;&gt;"UNRESOLVED",ISERROR(MATCH(UPPER(TRIM(CLEAN(SUBSTITUTE(C369,CHAR(160)," ")))),Start!$H$6:$H$22,0))),"","Exact clause/version missing; ")&amp;IF(AND(LEN(UPPER(TRIM(CLEAN(SUBSTITUTE(D369,CHAR(160)," ")))))&gt;0,LEFT(UPPER(TRIM(D369)),10)&lt;&gt;"UNRESOLVED",ISERROR(MATCH(UPPER(TRIM(CLEAN(SUBSTITUTE(D369,CHAR(160)," ")))),Start!$H$6:$H$22,0))),"","Entity/system/period missing; ")&amp;IF(AND(LEN(UPPER(TRIM(CLEAN(SUBSTITUTE(F369,CHAR(160)," ")))))&gt;0,LEFT(UPPER(TRIM(F369)),10)&lt;&gt;"UNRESOLVED",ISERROR(MATCH(UPPER(TRIM(CLEAN(SUBSTITUTE(F369,CHAR(160)," ")))),Start!$H$6:$H$22,0))),"","Decision evidence/basis missing; ")&amp;IF(AND(LEN(UPPER(TRIM(CLEAN(SUBSTITUTE(G369,CHAR(160)," ")))))&gt;0,LEFT(UPPER(TRIM(G369)),10)&lt;&gt;"UNRESOLVED",ISERROR(MATCH(UPPER(TRIM(CLEAN(SUBSTITUTE(G369,CHAR(160)," ")))),Start!$H$6:$H$22,0))),"","Date/transition basis missing; ")&amp;IF(AND(LEN(UPPER(TRIM(CLEAN(SUBSTITUTE(H369,CHAR(160)," ")))))&gt;0,LEFT(UPPER(TRIM(H369)),10)&lt;&gt;"UNRESOLVED",ISERROR(MATCH(UPPER(TRIM(CLEAN(SUBSTITUTE(H369,CHAR(160)," ")))),Start!$H$6:$H$22,0))),"","Method/evidence basis missing; ")&amp;IF(AND(LEN(UPPER(TRIM(CLEAN(SUBSTITUTE(I369,CHAR(160)," ")))))&gt;0,LEFT(UPPER(TRIM(I369)),10)&lt;&gt;"UNRESOLVED",ISERROR(MATCH(UPPER(TRIM(CLEAN(SUBSTITUTE(I369,CHAR(160)," ")))),Start!$H$6:$H$22,0))),"","Mapping or justified exclusion missing; ")&amp;IF(AND(LEN(UPPER(TRIM(CLEAN(SUBSTITUTE(J369,CHAR(160)," ")))))&gt;0,LEFT(UPPER(TRIM(J369)),10)&lt;&gt;"UNRESOLVED",ISERROR(MATCH(UPPER(TRIM(CLEAN(SUBSTITUTE(J369,CHAR(160)," ")))),Start!$H$6:$H$22,0))),"","Conclusion/evidence missing; ")&amp;IF(AND(LEN(UPPER(TRIM(CLEAN(SUBSTITUTE(K369,CHAR(160)," ")))))&gt;0,LEFT(UPPER(TRIM(K369)),10)&lt;&gt;"UNRESOLVED",ISERROR(MATCH(UPPER(TRIM(CLEAN(SUBSTITUTE(K369,CHAR(160)," ")))),Start!$H$6:$H$22,0))),"","Reviewer/date missing; ")&amp;"")=0,"Documentation recorded; review required",IF(AND(LEN(UPPER(TRIM(CLEAN(SUBSTITUTE(C369,CHAR(160)," ")))))&gt;0,LEFT(UPPER(TRIM(C369)),10)&lt;&gt;"UNRESOLVED",ISERROR(MATCH(UPPER(TRIM(CLEAN(SUBSTITUTE(C369,CHAR(160)," ")))),Start!$H$6:$H$22,0))),"","Exact clause/version missing; ")&amp;IF(AND(LEN(UPPER(TRIM(CLEAN(SUBSTITUTE(D369,CHAR(160)," ")))))&gt;0,LEFT(UPPER(TRIM(D369)),10)&lt;&gt;"UNRESOLVED",ISERROR(MATCH(UPPER(TRIM(CLEAN(SUBSTITUTE(D369,CHAR(160)," ")))),Start!$H$6:$H$22,0))),"","Entity/system/period missing; ")&amp;IF(AND(LEN(UPPER(TRIM(CLEAN(SUBSTITUTE(F369,CHAR(160)," ")))))&gt;0,LEFT(UPPER(TRIM(F369)),10)&lt;&gt;"UNRESOLVED",ISERROR(MATCH(UPPER(TRIM(CLEAN(SUBSTITUTE(F369,CHAR(160)," ")))),Start!$H$6:$H$22,0))),"","Decision evidence/basis missing; ")&amp;IF(AND(LEN(UPPER(TRIM(CLEAN(SUBSTITUTE(G369,CHAR(160)," ")))))&gt;0,LEFT(UPPER(TRIM(G369)),10)&lt;&gt;"UNRESOLVED",ISERROR(MATCH(UPPER(TRIM(CLEAN(SUBSTITUTE(G369,CHAR(160)," ")))),Start!$H$6:$H$22,0))),"","Date/transition basis missing; ")&amp;IF(AND(LEN(UPPER(TRIM(CLEAN(SUBSTITUTE(H369,CHAR(160)," ")))))&gt;0,LEFT(UPPER(TRIM(H369)),10)&lt;&gt;"UNRESOLVED",ISERROR(MATCH(UPPER(TRIM(CLEAN(SUBSTITUTE(H369,CHAR(160)," ")))),Start!$H$6:$H$22,0))),"","Method/evidence basis missing; ")&amp;IF(AND(LEN(UPPER(TRIM(CLEAN(SUBSTITUTE(I369,CHAR(160)," ")))))&gt;0,LEFT(UPPER(TRIM(I369)),10)&lt;&gt;"UNRESOLVED",ISERROR(MATCH(UPPER(TRIM(CLEAN(SUBSTITUTE(I369,CHAR(160)," ")))),Start!$H$6:$H$22,0))),"","Mapping or justified exclusion missing; ")&amp;IF(AND(LEN(UPPER(TRIM(CLEAN(SUBSTITUTE(J369,CHAR(160)," ")))))&gt;0,LEFT(UPPER(TRIM(J369)),10)&lt;&gt;"UNRESOLVED",ISERROR(MATCH(UPPER(TRIM(CLEAN(SUBSTITUTE(J369,CHAR(160)," ")))),Start!$H$6:$H$22,0))),"","Conclusion/evidence missing; ")&amp;IF(AND(LEN(UPPER(TRIM(CLEAN(SUBSTITUTE(K369,CHAR(160)," ")))))&gt;0,LEFT(UPPER(TRIM(K369)),10)&lt;&gt;"UNRESOLVED",ISERROR(MATCH(UPPER(TRIM(CLEAN(SUBSTITUTE(K369,CHAR(160)," ")))),Start!$H$6:$H$22,0))),"","Reviewer/date missing; ")&amp;"")),"Invalid status; use a listed value")</f>
        <v>Applicability unresolved; assign an owner and next action</v>
      </c>
    </row>
    <row r="370" ht="70" customHeight="1">
      <c r="A370" s="58" t="str">
        <v>DFS-500.15(a)</v>
      </c>
      <c r="B370" s="58" t="str">
        <v>DFS</v>
      </c>
      <c r="C370" s="61" t="str">
        <v>D01 | 500.15(a)</v>
      </c>
      <c r="D370" s="61"/>
      <c r="E370" s="61" t="str">
        <v>Unresolved</v>
      </c>
      <c r="F370" s="61"/>
      <c r="G370" s="61" t="str">
        <v>Verify entity exemption and operative version; Q08</v>
      </c>
      <c r="H370" s="61" t="inlineStr">
        <is>
          <t xml:space="preserve">Candidate duty; applicability unresolved. Obtain exact required method and evidence from the controlling text. Context and definition rows explain control requirements.</t>
        </is>
      </c>
      <c r="I370" s="61" t="str">
        <v>D08</v>
      </c>
      <c r="J370" s="61"/>
      <c r="K370" s="61"/>
      <c r="L370" s="61" t="str">
        <v>Confirm entity/system coverage, obtain the current controlling instrument and map every applicable part before conclusions.</v>
      </c>
      <c r="M370" s="63" t="str">
        <f>IF(OR(EXACT(E370,"Unresolved"),EXACT(E370,"Applicable"),EXACT(E370,"Excluded with basis"),EXACT(E370,"Context only")),IF(E370="Unresolved","Applicability unresolved; assign an owner and next action",IF(LEN(IF(AND(LEN(UPPER(TRIM(CLEAN(SUBSTITUTE(C370,CHAR(160)," ")))))&gt;0,LEFT(UPPER(TRIM(C370)),10)&lt;&gt;"UNRESOLVED",ISERROR(MATCH(UPPER(TRIM(CLEAN(SUBSTITUTE(C370,CHAR(160)," ")))),Start!$H$6:$H$22,0))),"","Exact clause/version missing; ")&amp;IF(AND(LEN(UPPER(TRIM(CLEAN(SUBSTITUTE(D370,CHAR(160)," ")))))&gt;0,LEFT(UPPER(TRIM(D370)),10)&lt;&gt;"UNRESOLVED",ISERROR(MATCH(UPPER(TRIM(CLEAN(SUBSTITUTE(D370,CHAR(160)," ")))),Start!$H$6:$H$22,0))),"","Entity/system/period missing; ")&amp;IF(AND(LEN(UPPER(TRIM(CLEAN(SUBSTITUTE(F370,CHAR(160)," ")))))&gt;0,LEFT(UPPER(TRIM(F370)),10)&lt;&gt;"UNRESOLVED",ISERROR(MATCH(UPPER(TRIM(CLEAN(SUBSTITUTE(F370,CHAR(160)," ")))),Start!$H$6:$H$22,0))),"","Decision evidence/basis missing; ")&amp;IF(AND(LEN(UPPER(TRIM(CLEAN(SUBSTITUTE(G370,CHAR(160)," ")))))&gt;0,LEFT(UPPER(TRIM(G370)),10)&lt;&gt;"UNRESOLVED",ISERROR(MATCH(UPPER(TRIM(CLEAN(SUBSTITUTE(G370,CHAR(160)," ")))),Start!$H$6:$H$22,0))),"","Date/transition basis missing; ")&amp;IF(AND(LEN(UPPER(TRIM(CLEAN(SUBSTITUTE(H370,CHAR(160)," ")))))&gt;0,LEFT(UPPER(TRIM(H370)),10)&lt;&gt;"UNRESOLVED",ISERROR(MATCH(UPPER(TRIM(CLEAN(SUBSTITUTE(H370,CHAR(160)," ")))),Start!$H$6:$H$22,0))),"","Method/evidence basis missing; ")&amp;IF(AND(LEN(UPPER(TRIM(CLEAN(SUBSTITUTE(I370,CHAR(160)," ")))))&gt;0,LEFT(UPPER(TRIM(I370)),10)&lt;&gt;"UNRESOLVED",ISERROR(MATCH(UPPER(TRIM(CLEAN(SUBSTITUTE(I370,CHAR(160)," ")))),Start!$H$6:$H$22,0))),"","Mapping or justified exclusion missing; ")&amp;IF(AND(LEN(UPPER(TRIM(CLEAN(SUBSTITUTE(J370,CHAR(160)," ")))))&gt;0,LEFT(UPPER(TRIM(J370)),10)&lt;&gt;"UNRESOLVED",ISERROR(MATCH(UPPER(TRIM(CLEAN(SUBSTITUTE(J370,CHAR(160)," ")))),Start!$H$6:$H$22,0))),"","Conclusion/evidence missing; ")&amp;IF(AND(LEN(UPPER(TRIM(CLEAN(SUBSTITUTE(K370,CHAR(160)," ")))))&gt;0,LEFT(UPPER(TRIM(K370)),10)&lt;&gt;"UNRESOLVED",ISERROR(MATCH(UPPER(TRIM(CLEAN(SUBSTITUTE(K370,CHAR(160)," ")))),Start!$H$6:$H$22,0))),"","Reviewer/date missing; ")&amp;"")=0,"Documentation recorded; review required",IF(AND(LEN(UPPER(TRIM(CLEAN(SUBSTITUTE(C370,CHAR(160)," ")))))&gt;0,LEFT(UPPER(TRIM(C370)),10)&lt;&gt;"UNRESOLVED",ISERROR(MATCH(UPPER(TRIM(CLEAN(SUBSTITUTE(C370,CHAR(160)," ")))),Start!$H$6:$H$22,0))),"","Exact clause/version missing; ")&amp;IF(AND(LEN(UPPER(TRIM(CLEAN(SUBSTITUTE(D370,CHAR(160)," ")))))&gt;0,LEFT(UPPER(TRIM(D370)),10)&lt;&gt;"UNRESOLVED",ISERROR(MATCH(UPPER(TRIM(CLEAN(SUBSTITUTE(D370,CHAR(160)," ")))),Start!$H$6:$H$22,0))),"","Entity/system/period missing; ")&amp;IF(AND(LEN(UPPER(TRIM(CLEAN(SUBSTITUTE(F370,CHAR(160)," ")))))&gt;0,LEFT(UPPER(TRIM(F370)),10)&lt;&gt;"UNRESOLVED",ISERROR(MATCH(UPPER(TRIM(CLEAN(SUBSTITUTE(F370,CHAR(160)," ")))),Start!$H$6:$H$22,0))),"","Decision evidence/basis missing; ")&amp;IF(AND(LEN(UPPER(TRIM(CLEAN(SUBSTITUTE(G370,CHAR(160)," ")))))&gt;0,LEFT(UPPER(TRIM(G370)),10)&lt;&gt;"UNRESOLVED",ISERROR(MATCH(UPPER(TRIM(CLEAN(SUBSTITUTE(G370,CHAR(160)," ")))),Start!$H$6:$H$22,0))),"","Date/transition basis missing; ")&amp;IF(AND(LEN(UPPER(TRIM(CLEAN(SUBSTITUTE(H370,CHAR(160)," ")))))&gt;0,LEFT(UPPER(TRIM(H370)),10)&lt;&gt;"UNRESOLVED",ISERROR(MATCH(UPPER(TRIM(CLEAN(SUBSTITUTE(H370,CHAR(160)," ")))),Start!$H$6:$H$22,0))),"","Method/evidence basis missing; ")&amp;IF(AND(LEN(UPPER(TRIM(CLEAN(SUBSTITUTE(I370,CHAR(160)," ")))))&gt;0,LEFT(UPPER(TRIM(I370)),10)&lt;&gt;"UNRESOLVED",ISERROR(MATCH(UPPER(TRIM(CLEAN(SUBSTITUTE(I370,CHAR(160)," ")))),Start!$H$6:$H$22,0))),"","Mapping or justified exclusion missing; ")&amp;IF(AND(LEN(UPPER(TRIM(CLEAN(SUBSTITUTE(J370,CHAR(160)," ")))))&gt;0,LEFT(UPPER(TRIM(J370)),10)&lt;&gt;"UNRESOLVED",ISERROR(MATCH(UPPER(TRIM(CLEAN(SUBSTITUTE(J370,CHAR(160)," ")))),Start!$H$6:$H$22,0))),"","Conclusion/evidence missing; ")&amp;IF(AND(LEN(UPPER(TRIM(CLEAN(SUBSTITUTE(K370,CHAR(160)," ")))))&gt;0,LEFT(UPPER(TRIM(K370)),10)&lt;&gt;"UNRESOLVED",ISERROR(MATCH(UPPER(TRIM(CLEAN(SUBSTITUTE(K370,CHAR(160)," ")))),Start!$H$6:$H$22,0))),"","Reviewer/date missing; ")&amp;"")),"Invalid status; use a listed value")</f>
        <v>Applicability unresolved; assign an owner and next action</v>
      </c>
    </row>
    <row r="371" ht="70" customHeight="1">
      <c r="A371" s="56" t="str">
        <v>DFS-500.15(b)</v>
      </c>
      <c r="B371" s="56" t="str">
        <v>DFS</v>
      </c>
      <c r="C371" s="61" t="str">
        <v>D01 | 500.15(b)</v>
      </c>
      <c r="D371" s="61"/>
      <c r="E371" s="61" t="str">
        <v>Unresolved</v>
      </c>
      <c r="F371" s="61"/>
      <c r="G371" s="61" t="str">
        <v>Verify entity exemption and operative version; Q08</v>
      </c>
      <c r="H371" s="61" t="inlineStr">
        <is>
          <t xml:space="preserve">Candidate duty; applicability unresolved. Obtain exact required method and evidence from the controlling text. Context and definition rows explain control requirements.</t>
        </is>
      </c>
      <c r="I371" s="61" t="str">
        <v>D08</v>
      </c>
      <c r="J371" s="61"/>
      <c r="K371" s="61"/>
      <c r="L371" s="61" t="str">
        <v>Confirm entity/system coverage, obtain the current controlling instrument and map every applicable part before conclusions.</v>
      </c>
      <c r="M371" s="63" t="str">
        <f>IF(OR(EXACT(E371,"Unresolved"),EXACT(E371,"Applicable"),EXACT(E371,"Excluded with basis"),EXACT(E371,"Context only")),IF(E371="Unresolved","Applicability unresolved; assign an owner and next action",IF(LEN(IF(AND(LEN(UPPER(TRIM(CLEAN(SUBSTITUTE(C371,CHAR(160)," ")))))&gt;0,LEFT(UPPER(TRIM(C371)),10)&lt;&gt;"UNRESOLVED",ISERROR(MATCH(UPPER(TRIM(CLEAN(SUBSTITUTE(C371,CHAR(160)," ")))),Start!$H$6:$H$22,0))),"","Exact clause/version missing; ")&amp;IF(AND(LEN(UPPER(TRIM(CLEAN(SUBSTITUTE(D371,CHAR(160)," ")))))&gt;0,LEFT(UPPER(TRIM(D371)),10)&lt;&gt;"UNRESOLVED",ISERROR(MATCH(UPPER(TRIM(CLEAN(SUBSTITUTE(D371,CHAR(160)," ")))),Start!$H$6:$H$22,0))),"","Entity/system/period missing; ")&amp;IF(AND(LEN(UPPER(TRIM(CLEAN(SUBSTITUTE(F371,CHAR(160)," ")))))&gt;0,LEFT(UPPER(TRIM(F371)),10)&lt;&gt;"UNRESOLVED",ISERROR(MATCH(UPPER(TRIM(CLEAN(SUBSTITUTE(F371,CHAR(160)," ")))),Start!$H$6:$H$22,0))),"","Decision evidence/basis missing; ")&amp;IF(AND(LEN(UPPER(TRIM(CLEAN(SUBSTITUTE(G371,CHAR(160)," ")))))&gt;0,LEFT(UPPER(TRIM(G371)),10)&lt;&gt;"UNRESOLVED",ISERROR(MATCH(UPPER(TRIM(CLEAN(SUBSTITUTE(G371,CHAR(160)," ")))),Start!$H$6:$H$22,0))),"","Date/transition basis missing; ")&amp;IF(AND(LEN(UPPER(TRIM(CLEAN(SUBSTITUTE(H371,CHAR(160)," ")))))&gt;0,LEFT(UPPER(TRIM(H371)),10)&lt;&gt;"UNRESOLVED",ISERROR(MATCH(UPPER(TRIM(CLEAN(SUBSTITUTE(H371,CHAR(160)," ")))),Start!$H$6:$H$22,0))),"","Method/evidence basis missing; ")&amp;IF(AND(LEN(UPPER(TRIM(CLEAN(SUBSTITUTE(I371,CHAR(160)," ")))))&gt;0,LEFT(UPPER(TRIM(I371)),10)&lt;&gt;"UNRESOLVED",ISERROR(MATCH(UPPER(TRIM(CLEAN(SUBSTITUTE(I371,CHAR(160)," ")))),Start!$H$6:$H$22,0))),"","Mapping or justified exclusion missing; ")&amp;IF(AND(LEN(UPPER(TRIM(CLEAN(SUBSTITUTE(J371,CHAR(160)," ")))))&gt;0,LEFT(UPPER(TRIM(J371)),10)&lt;&gt;"UNRESOLVED",ISERROR(MATCH(UPPER(TRIM(CLEAN(SUBSTITUTE(J371,CHAR(160)," ")))),Start!$H$6:$H$22,0))),"","Conclusion/evidence missing; ")&amp;IF(AND(LEN(UPPER(TRIM(CLEAN(SUBSTITUTE(K371,CHAR(160)," ")))))&gt;0,LEFT(UPPER(TRIM(K371)),10)&lt;&gt;"UNRESOLVED",ISERROR(MATCH(UPPER(TRIM(CLEAN(SUBSTITUTE(K371,CHAR(160)," ")))),Start!$H$6:$H$22,0))),"","Reviewer/date missing; ")&amp;"")=0,"Documentation recorded; review required",IF(AND(LEN(UPPER(TRIM(CLEAN(SUBSTITUTE(C371,CHAR(160)," ")))))&gt;0,LEFT(UPPER(TRIM(C371)),10)&lt;&gt;"UNRESOLVED",ISERROR(MATCH(UPPER(TRIM(CLEAN(SUBSTITUTE(C371,CHAR(160)," ")))),Start!$H$6:$H$22,0))),"","Exact clause/version missing; ")&amp;IF(AND(LEN(UPPER(TRIM(CLEAN(SUBSTITUTE(D371,CHAR(160)," ")))))&gt;0,LEFT(UPPER(TRIM(D371)),10)&lt;&gt;"UNRESOLVED",ISERROR(MATCH(UPPER(TRIM(CLEAN(SUBSTITUTE(D371,CHAR(160)," ")))),Start!$H$6:$H$22,0))),"","Entity/system/period missing; ")&amp;IF(AND(LEN(UPPER(TRIM(CLEAN(SUBSTITUTE(F371,CHAR(160)," ")))))&gt;0,LEFT(UPPER(TRIM(F371)),10)&lt;&gt;"UNRESOLVED",ISERROR(MATCH(UPPER(TRIM(CLEAN(SUBSTITUTE(F371,CHAR(160)," ")))),Start!$H$6:$H$22,0))),"","Decision evidence/basis missing; ")&amp;IF(AND(LEN(UPPER(TRIM(CLEAN(SUBSTITUTE(G371,CHAR(160)," ")))))&gt;0,LEFT(UPPER(TRIM(G371)),10)&lt;&gt;"UNRESOLVED",ISERROR(MATCH(UPPER(TRIM(CLEAN(SUBSTITUTE(G371,CHAR(160)," ")))),Start!$H$6:$H$22,0))),"","Date/transition basis missing; ")&amp;IF(AND(LEN(UPPER(TRIM(CLEAN(SUBSTITUTE(H371,CHAR(160)," ")))))&gt;0,LEFT(UPPER(TRIM(H371)),10)&lt;&gt;"UNRESOLVED",ISERROR(MATCH(UPPER(TRIM(CLEAN(SUBSTITUTE(H371,CHAR(160)," ")))),Start!$H$6:$H$22,0))),"","Method/evidence basis missing; ")&amp;IF(AND(LEN(UPPER(TRIM(CLEAN(SUBSTITUTE(I371,CHAR(160)," ")))))&gt;0,LEFT(UPPER(TRIM(I371)),10)&lt;&gt;"UNRESOLVED",ISERROR(MATCH(UPPER(TRIM(CLEAN(SUBSTITUTE(I371,CHAR(160)," ")))),Start!$H$6:$H$22,0))),"","Mapping or justified exclusion missing; ")&amp;IF(AND(LEN(UPPER(TRIM(CLEAN(SUBSTITUTE(J371,CHAR(160)," ")))))&gt;0,LEFT(UPPER(TRIM(J371)),10)&lt;&gt;"UNRESOLVED",ISERROR(MATCH(UPPER(TRIM(CLEAN(SUBSTITUTE(J371,CHAR(160)," ")))),Start!$H$6:$H$22,0))),"","Conclusion/evidence missing; ")&amp;IF(AND(LEN(UPPER(TRIM(CLEAN(SUBSTITUTE(K371,CHAR(160)," ")))))&gt;0,LEFT(UPPER(TRIM(K371)),10)&lt;&gt;"UNRESOLVED",ISERROR(MATCH(UPPER(TRIM(CLEAN(SUBSTITUTE(K371,CHAR(160)," ")))),Start!$H$6:$H$22,0))),"","Reviewer/date missing; ")&amp;"")),"Invalid status; use a listed value")</f>
        <v>Applicability unresolved; assign an owner and next action</v>
      </c>
    </row>
    <row r="372" ht="70" customHeight="1">
      <c r="A372" s="58" t="str">
        <v>DFS-500.16</v>
      </c>
      <c r="B372" s="58" t="str">
        <v>DFS</v>
      </c>
      <c r="C372" s="61" t="str">
        <v>D01 | 500.16</v>
      </c>
      <c r="D372" s="61"/>
      <c r="E372" s="61" t="str">
        <v>Unresolved</v>
      </c>
      <c r="F372" s="61"/>
      <c r="G372" s="61" t="str">
        <v>Verify entity exemption and operative version; Q08</v>
      </c>
      <c r="H372" s="61" t="inlineStr">
        <is>
          <t xml:space="preserve">Section heading/context. Obtain exact required method and evidence from the controlling text. Context and definition rows explain control requirements.</t>
        </is>
      </c>
      <c r="I372" s="61" t="str">
        <v>D09</v>
      </c>
      <c r="J372" s="61"/>
      <c r="K372" s="61"/>
      <c r="L372" s="61" t="str">
        <v>Confirm entity/system coverage, obtain the current controlling instrument and map every applicable part before conclusions.</v>
      </c>
      <c r="M372" s="63" t="str">
        <f>IF(OR(EXACT(E372,"Unresolved"),EXACT(E372,"Applicable"),EXACT(E372,"Excluded with basis"),EXACT(E372,"Context only")),IF(E372="Unresolved","Applicability unresolved; assign an owner and next action",IF(LEN(IF(AND(LEN(UPPER(TRIM(CLEAN(SUBSTITUTE(C372,CHAR(160)," ")))))&gt;0,LEFT(UPPER(TRIM(C372)),10)&lt;&gt;"UNRESOLVED",ISERROR(MATCH(UPPER(TRIM(CLEAN(SUBSTITUTE(C372,CHAR(160)," ")))),Start!$H$6:$H$22,0))),"","Exact clause/version missing; ")&amp;IF(AND(LEN(UPPER(TRIM(CLEAN(SUBSTITUTE(D372,CHAR(160)," ")))))&gt;0,LEFT(UPPER(TRIM(D372)),10)&lt;&gt;"UNRESOLVED",ISERROR(MATCH(UPPER(TRIM(CLEAN(SUBSTITUTE(D372,CHAR(160)," ")))),Start!$H$6:$H$22,0))),"","Entity/system/period missing; ")&amp;IF(AND(LEN(UPPER(TRIM(CLEAN(SUBSTITUTE(F372,CHAR(160)," ")))))&gt;0,LEFT(UPPER(TRIM(F372)),10)&lt;&gt;"UNRESOLVED",ISERROR(MATCH(UPPER(TRIM(CLEAN(SUBSTITUTE(F372,CHAR(160)," ")))),Start!$H$6:$H$22,0))),"","Decision evidence/basis missing; ")&amp;IF(AND(LEN(UPPER(TRIM(CLEAN(SUBSTITUTE(G372,CHAR(160)," ")))))&gt;0,LEFT(UPPER(TRIM(G372)),10)&lt;&gt;"UNRESOLVED",ISERROR(MATCH(UPPER(TRIM(CLEAN(SUBSTITUTE(G372,CHAR(160)," ")))),Start!$H$6:$H$22,0))),"","Date/transition basis missing; ")&amp;IF(AND(LEN(UPPER(TRIM(CLEAN(SUBSTITUTE(H372,CHAR(160)," ")))))&gt;0,LEFT(UPPER(TRIM(H372)),10)&lt;&gt;"UNRESOLVED",ISERROR(MATCH(UPPER(TRIM(CLEAN(SUBSTITUTE(H372,CHAR(160)," ")))),Start!$H$6:$H$22,0))),"","Method/evidence basis missing; ")&amp;IF(AND(LEN(UPPER(TRIM(CLEAN(SUBSTITUTE(I372,CHAR(160)," ")))))&gt;0,LEFT(UPPER(TRIM(I372)),10)&lt;&gt;"UNRESOLVED",ISERROR(MATCH(UPPER(TRIM(CLEAN(SUBSTITUTE(I372,CHAR(160)," ")))),Start!$H$6:$H$22,0))),"","Mapping or justified exclusion missing; ")&amp;IF(AND(LEN(UPPER(TRIM(CLEAN(SUBSTITUTE(J372,CHAR(160)," ")))))&gt;0,LEFT(UPPER(TRIM(J372)),10)&lt;&gt;"UNRESOLVED",ISERROR(MATCH(UPPER(TRIM(CLEAN(SUBSTITUTE(J372,CHAR(160)," ")))),Start!$H$6:$H$22,0))),"","Conclusion/evidence missing; ")&amp;IF(AND(LEN(UPPER(TRIM(CLEAN(SUBSTITUTE(K372,CHAR(160)," ")))))&gt;0,LEFT(UPPER(TRIM(K372)),10)&lt;&gt;"UNRESOLVED",ISERROR(MATCH(UPPER(TRIM(CLEAN(SUBSTITUTE(K372,CHAR(160)," ")))),Start!$H$6:$H$22,0))),"","Reviewer/date missing; ")&amp;"")=0,"Documentation recorded; review required",IF(AND(LEN(UPPER(TRIM(CLEAN(SUBSTITUTE(C372,CHAR(160)," ")))))&gt;0,LEFT(UPPER(TRIM(C372)),10)&lt;&gt;"UNRESOLVED",ISERROR(MATCH(UPPER(TRIM(CLEAN(SUBSTITUTE(C372,CHAR(160)," ")))),Start!$H$6:$H$22,0))),"","Exact clause/version missing; ")&amp;IF(AND(LEN(UPPER(TRIM(CLEAN(SUBSTITUTE(D372,CHAR(160)," ")))))&gt;0,LEFT(UPPER(TRIM(D372)),10)&lt;&gt;"UNRESOLVED",ISERROR(MATCH(UPPER(TRIM(CLEAN(SUBSTITUTE(D372,CHAR(160)," ")))),Start!$H$6:$H$22,0))),"","Entity/system/period missing; ")&amp;IF(AND(LEN(UPPER(TRIM(CLEAN(SUBSTITUTE(F372,CHAR(160)," ")))))&gt;0,LEFT(UPPER(TRIM(F372)),10)&lt;&gt;"UNRESOLVED",ISERROR(MATCH(UPPER(TRIM(CLEAN(SUBSTITUTE(F372,CHAR(160)," ")))),Start!$H$6:$H$22,0))),"","Decision evidence/basis missing; ")&amp;IF(AND(LEN(UPPER(TRIM(CLEAN(SUBSTITUTE(G372,CHAR(160)," ")))))&gt;0,LEFT(UPPER(TRIM(G372)),10)&lt;&gt;"UNRESOLVED",ISERROR(MATCH(UPPER(TRIM(CLEAN(SUBSTITUTE(G372,CHAR(160)," ")))),Start!$H$6:$H$22,0))),"","Date/transition basis missing; ")&amp;IF(AND(LEN(UPPER(TRIM(CLEAN(SUBSTITUTE(H372,CHAR(160)," ")))))&gt;0,LEFT(UPPER(TRIM(H372)),10)&lt;&gt;"UNRESOLVED",ISERROR(MATCH(UPPER(TRIM(CLEAN(SUBSTITUTE(H372,CHAR(160)," ")))),Start!$H$6:$H$22,0))),"","Method/evidence basis missing; ")&amp;IF(AND(LEN(UPPER(TRIM(CLEAN(SUBSTITUTE(I372,CHAR(160)," ")))))&gt;0,LEFT(UPPER(TRIM(I372)),10)&lt;&gt;"UNRESOLVED",ISERROR(MATCH(UPPER(TRIM(CLEAN(SUBSTITUTE(I372,CHAR(160)," ")))),Start!$H$6:$H$22,0))),"","Mapping or justified exclusion missing; ")&amp;IF(AND(LEN(UPPER(TRIM(CLEAN(SUBSTITUTE(J372,CHAR(160)," ")))))&gt;0,LEFT(UPPER(TRIM(J372)),10)&lt;&gt;"UNRESOLVED",ISERROR(MATCH(UPPER(TRIM(CLEAN(SUBSTITUTE(J372,CHAR(160)," ")))),Start!$H$6:$H$22,0))),"","Conclusion/evidence missing; ")&amp;IF(AND(LEN(UPPER(TRIM(CLEAN(SUBSTITUTE(K372,CHAR(160)," ")))))&gt;0,LEFT(UPPER(TRIM(K372)),10)&lt;&gt;"UNRESOLVED",ISERROR(MATCH(UPPER(TRIM(CLEAN(SUBSTITUTE(K372,CHAR(160)," ")))),Start!$H$6:$H$22,0))),"","Reviewer/date missing; ")&amp;"")),"Invalid status; use a listed value")</f>
        <v>Applicability unresolved; assign an owner and next action</v>
      </c>
    </row>
    <row r="373" ht="70" customHeight="1">
      <c r="A373" s="56" t="str">
        <v>DFS-500.16(a)</v>
      </c>
      <c r="B373" s="56" t="str">
        <v>DFS</v>
      </c>
      <c r="C373" s="61" t="str">
        <v>D01 | 500.16(a)</v>
      </c>
      <c r="D373" s="61"/>
      <c r="E373" s="61" t="str">
        <v>Unresolved</v>
      </c>
      <c r="F373" s="61"/>
      <c r="G373" s="61" t="str">
        <v>Verify entity exemption and operative version; Q08</v>
      </c>
      <c r="H373" s="61" t="inlineStr">
        <is>
          <t xml:space="preserve">Candidate duty; applicability unresolved. Obtain exact required method and evidence from the controlling text. Context and definition rows explain control requirements.</t>
        </is>
      </c>
      <c r="I373" s="61" t="str">
        <v>D09</v>
      </c>
      <c r="J373" s="61"/>
      <c r="K373" s="61"/>
      <c r="L373" s="61" t="str">
        <v>Confirm entity/system coverage, obtain the current controlling instrument and map every applicable part before conclusions.</v>
      </c>
      <c r="M373" s="63" t="str">
        <f>IF(OR(EXACT(E373,"Unresolved"),EXACT(E373,"Applicable"),EXACT(E373,"Excluded with basis"),EXACT(E373,"Context only")),IF(E373="Unresolved","Applicability unresolved; assign an owner and next action",IF(LEN(IF(AND(LEN(UPPER(TRIM(CLEAN(SUBSTITUTE(C373,CHAR(160)," ")))))&gt;0,LEFT(UPPER(TRIM(C373)),10)&lt;&gt;"UNRESOLVED",ISERROR(MATCH(UPPER(TRIM(CLEAN(SUBSTITUTE(C373,CHAR(160)," ")))),Start!$H$6:$H$22,0))),"","Exact clause/version missing; ")&amp;IF(AND(LEN(UPPER(TRIM(CLEAN(SUBSTITUTE(D373,CHAR(160)," ")))))&gt;0,LEFT(UPPER(TRIM(D373)),10)&lt;&gt;"UNRESOLVED",ISERROR(MATCH(UPPER(TRIM(CLEAN(SUBSTITUTE(D373,CHAR(160)," ")))),Start!$H$6:$H$22,0))),"","Entity/system/period missing; ")&amp;IF(AND(LEN(UPPER(TRIM(CLEAN(SUBSTITUTE(F373,CHAR(160)," ")))))&gt;0,LEFT(UPPER(TRIM(F373)),10)&lt;&gt;"UNRESOLVED",ISERROR(MATCH(UPPER(TRIM(CLEAN(SUBSTITUTE(F373,CHAR(160)," ")))),Start!$H$6:$H$22,0))),"","Decision evidence/basis missing; ")&amp;IF(AND(LEN(UPPER(TRIM(CLEAN(SUBSTITUTE(G373,CHAR(160)," ")))))&gt;0,LEFT(UPPER(TRIM(G373)),10)&lt;&gt;"UNRESOLVED",ISERROR(MATCH(UPPER(TRIM(CLEAN(SUBSTITUTE(G373,CHAR(160)," ")))),Start!$H$6:$H$22,0))),"","Date/transition basis missing; ")&amp;IF(AND(LEN(UPPER(TRIM(CLEAN(SUBSTITUTE(H373,CHAR(160)," ")))))&gt;0,LEFT(UPPER(TRIM(H373)),10)&lt;&gt;"UNRESOLVED",ISERROR(MATCH(UPPER(TRIM(CLEAN(SUBSTITUTE(H373,CHAR(160)," ")))),Start!$H$6:$H$22,0))),"","Method/evidence basis missing; ")&amp;IF(AND(LEN(UPPER(TRIM(CLEAN(SUBSTITUTE(I373,CHAR(160)," ")))))&gt;0,LEFT(UPPER(TRIM(I373)),10)&lt;&gt;"UNRESOLVED",ISERROR(MATCH(UPPER(TRIM(CLEAN(SUBSTITUTE(I373,CHAR(160)," ")))),Start!$H$6:$H$22,0))),"","Mapping or justified exclusion missing; ")&amp;IF(AND(LEN(UPPER(TRIM(CLEAN(SUBSTITUTE(J373,CHAR(160)," ")))))&gt;0,LEFT(UPPER(TRIM(J373)),10)&lt;&gt;"UNRESOLVED",ISERROR(MATCH(UPPER(TRIM(CLEAN(SUBSTITUTE(J373,CHAR(160)," ")))),Start!$H$6:$H$22,0))),"","Conclusion/evidence missing; ")&amp;IF(AND(LEN(UPPER(TRIM(CLEAN(SUBSTITUTE(K373,CHAR(160)," ")))))&gt;0,LEFT(UPPER(TRIM(K373)),10)&lt;&gt;"UNRESOLVED",ISERROR(MATCH(UPPER(TRIM(CLEAN(SUBSTITUTE(K373,CHAR(160)," ")))),Start!$H$6:$H$22,0))),"","Reviewer/date missing; ")&amp;"")=0,"Documentation recorded; review required",IF(AND(LEN(UPPER(TRIM(CLEAN(SUBSTITUTE(C373,CHAR(160)," ")))))&gt;0,LEFT(UPPER(TRIM(C373)),10)&lt;&gt;"UNRESOLVED",ISERROR(MATCH(UPPER(TRIM(CLEAN(SUBSTITUTE(C373,CHAR(160)," ")))),Start!$H$6:$H$22,0))),"","Exact clause/version missing; ")&amp;IF(AND(LEN(UPPER(TRIM(CLEAN(SUBSTITUTE(D373,CHAR(160)," ")))))&gt;0,LEFT(UPPER(TRIM(D373)),10)&lt;&gt;"UNRESOLVED",ISERROR(MATCH(UPPER(TRIM(CLEAN(SUBSTITUTE(D373,CHAR(160)," ")))),Start!$H$6:$H$22,0))),"","Entity/system/period missing; ")&amp;IF(AND(LEN(UPPER(TRIM(CLEAN(SUBSTITUTE(F373,CHAR(160)," ")))))&gt;0,LEFT(UPPER(TRIM(F373)),10)&lt;&gt;"UNRESOLVED",ISERROR(MATCH(UPPER(TRIM(CLEAN(SUBSTITUTE(F373,CHAR(160)," ")))),Start!$H$6:$H$22,0))),"","Decision evidence/basis missing; ")&amp;IF(AND(LEN(UPPER(TRIM(CLEAN(SUBSTITUTE(G373,CHAR(160)," ")))))&gt;0,LEFT(UPPER(TRIM(G373)),10)&lt;&gt;"UNRESOLVED",ISERROR(MATCH(UPPER(TRIM(CLEAN(SUBSTITUTE(G373,CHAR(160)," ")))),Start!$H$6:$H$22,0))),"","Date/transition basis missing; ")&amp;IF(AND(LEN(UPPER(TRIM(CLEAN(SUBSTITUTE(H373,CHAR(160)," ")))))&gt;0,LEFT(UPPER(TRIM(H373)),10)&lt;&gt;"UNRESOLVED",ISERROR(MATCH(UPPER(TRIM(CLEAN(SUBSTITUTE(H373,CHAR(160)," ")))),Start!$H$6:$H$22,0))),"","Method/evidence basis missing; ")&amp;IF(AND(LEN(UPPER(TRIM(CLEAN(SUBSTITUTE(I373,CHAR(160)," ")))))&gt;0,LEFT(UPPER(TRIM(I373)),10)&lt;&gt;"UNRESOLVED",ISERROR(MATCH(UPPER(TRIM(CLEAN(SUBSTITUTE(I373,CHAR(160)," ")))),Start!$H$6:$H$22,0))),"","Mapping or justified exclusion missing; ")&amp;IF(AND(LEN(UPPER(TRIM(CLEAN(SUBSTITUTE(J373,CHAR(160)," ")))))&gt;0,LEFT(UPPER(TRIM(J373)),10)&lt;&gt;"UNRESOLVED",ISERROR(MATCH(UPPER(TRIM(CLEAN(SUBSTITUTE(J373,CHAR(160)," ")))),Start!$H$6:$H$22,0))),"","Conclusion/evidence missing; ")&amp;IF(AND(LEN(UPPER(TRIM(CLEAN(SUBSTITUTE(K373,CHAR(160)," ")))))&gt;0,LEFT(UPPER(TRIM(K373)),10)&lt;&gt;"UNRESOLVED",ISERROR(MATCH(UPPER(TRIM(CLEAN(SUBSTITUTE(K373,CHAR(160)," ")))),Start!$H$6:$H$22,0))),"","Reviewer/date missing; ")&amp;"")),"Invalid status; use a listed value")</f>
        <v>Applicability unresolved; assign an owner and next action</v>
      </c>
    </row>
    <row r="374" ht="70" customHeight="1">
      <c r="A374" s="58" t="str">
        <v>DFS-500.16(a)(1)</v>
      </c>
      <c r="B374" s="58" t="str">
        <v>DFS</v>
      </c>
      <c r="C374" s="61" t="str">
        <v>D01 | 500.16(a)(1)</v>
      </c>
      <c r="D374" s="61"/>
      <c r="E374" s="61" t="str">
        <v>Unresolved</v>
      </c>
      <c r="F374" s="61"/>
      <c r="G374" s="61" t="str">
        <v>Verify entity exemption and operative version; Q08</v>
      </c>
      <c r="H374" s="61" t="inlineStr">
        <is>
          <t xml:space="preserve">Candidate duty; applicability unresolved. Obtain exact required method and evidence from the controlling text. Context and definition rows explain control requirements.</t>
        </is>
      </c>
      <c r="I374" s="61" t="str">
        <v>D09</v>
      </c>
      <c r="J374" s="61"/>
      <c r="K374" s="61"/>
      <c r="L374" s="61" t="str">
        <v>Confirm entity/system coverage, obtain the current controlling instrument and map every applicable part before conclusions.</v>
      </c>
      <c r="M374" s="63" t="str">
        <f>IF(OR(EXACT(E374,"Unresolved"),EXACT(E374,"Applicable"),EXACT(E374,"Excluded with basis"),EXACT(E374,"Context only")),IF(E374="Unresolved","Applicability unresolved; assign an owner and next action",IF(LEN(IF(AND(LEN(UPPER(TRIM(CLEAN(SUBSTITUTE(C374,CHAR(160)," ")))))&gt;0,LEFT(UPPER(TRIM(C374)),10)&lt;&gt;"UNRESOLVED",ISERROR(MATCH(UPPER(TRIM(CLEAN(SUBSTITUTE(C374,CHAR(160)," ")))),Start!$H$6:$H$22,0))),"","Exact clause/version missing; ")&amp;IF(AND(LEN(UPPER(TRIM(CLEAN(SUBSTITUTE(D374,CHAR(160)," ")))))&gt;0,LEFT(UPPER(TRIM(D374)),10)&lt;&gt;"UNRESOLVED",ISERROR(MATCH(UPPER(TRIM(CLEAN(SUBSTITUTE(D374,CHAR(160)," ")))),Start!$H$6:$H$22,0))),"","Entity/system/period missing; ")&amp;IF(AND(LEN(UPPER(TRIM(CLEAN(SUBSTITUTE(F374,CHAR(160)," ")))))&gt;0,LEFT(UPPER(TRIM(F374)),10)&lt;&gt;"UNRESOLVED",ISERROR(MATCH(UPPER(TRIM(CLEAN(SUBSTITUTE(F374,CHAR(160)," ")))),Start!$H$6:$H$22,0))),"","Decision evidence/basis missing; ")&amp;IF(AND(LEN(UPPER(TRIM(CLEAN(SUBSTITUTE(G374,CHAR(160)," ")))))&gt;0,LEFT(UPPER(TRIM(G374)),10)&lt;&gt;"UNRESOLVED",ISERROR(MATCH(UPPER(TRIM(CLEAN(SUBSTITUTE(G374,CHAR(160)," ")))),Start!$H$6:$H$22,0))),"","Date/transition basis missing; ")&amp;IF(AND(LEN(UPPER(TRIM(CLEAN(SUBSTITUTE(H374,CHAR(160)," ")))))&gt;0,LEFT(UPPER(TRIM(H374)),10)&lt;&gt;"UNRESOLVED",ISERROR(MATCH(UPPER(TRIM(CLEAN(SUBSTITUTE(H374,CHAR(160)," ")))),Start!$H$6:$H$22,0))),"","Method/evidence basis missing; ")&amp;IF(AND(LEN(UPPER(TRIM(CLEAN(SUBSTITUTE(I374,CHAR(160)," ")))))&gt;0,LEFT(UPPER(TRIM(I374)),10)&lt;&gt;"UNRESOLVED",ISERROR(MATCH(UPPER(TRIM(CLEAN(SUBSTITUTE(I374,CHAR(160)," ")))),Start!$H$6:$H$22,0))),"","Mapping or justified exclusion missing; ")&amp;IF(AND(LEN(UPPER(TRIM(CLEAN(SUBSTITUTE(J374,CHAR(160)," ")))))&gt;0,LEFT(UPPER(TRIM(J374)),10)&lt;&gt;"UNRESOLVED",ISERROR(MATCH(UPPER(TRIM(CLEAN(SUBSTITUTE(J374,CHAR(160)," ")))),Start!$H$6:$H$22,0))),"","Conclusion/evidence missing; ")&amp;IF(AND(LEN(UPPER(TRIM(CLEAN(SUBSTITUTE(K374,CHAR(160)," ")))))&gt;0,LEFT(UPPER(TRIM(K374)),10)&lt;&gt;"UNRESOLVED",ISERROR(MATCH(UPPER(TRIM(CLEAN(SUBSTITUTE(K374,CHAR(160)," ")))),Start!$H$6:$H$22,0))),"","Reviewer/date missing; ")&amp;"")=0,"Documentation recorded; review required",IF(AND(LEN(UPPER(TRIM(CLEAN(SUBSTITUTE(C374,CHAR(160)," ")))))&gt;0,LEFT(UPPER(TRIM(C374)),10)&lt;&gt;"UNRESOLVED",ISERROR(MATCH(UPPER(TRIM(CLEAN(SUBSTITUTE(C374,CHAR(160)," ")))),Start!$H$6:$H$22,0))),"","Exact clause/version missing; ")&amp;IF(AND(LEN(UPPER(TRIM(CLEAN(SUBSTITUTE(D374,CHAR(160)," ")))))&gt;0,LEFT(UPPER(TRIM(D374)),10)&lt;&gt;"UNRESOLVED",ISERROR(MATCH(UPPER(TRIM(CLEAN(SUBSTITUTE(D374,CHAR(160)," ")))),Start!$H$6:$H$22,0))),"","Entity/system/period missing; ")&amp;IF(AND(LEN(UPPER(TRIM(CLEAN(SUBSTITUTE(F374,CHAR(160)," ")))))&gt;0,LEFT(UPPER(TRIM(F374)),10)&lt;&gt;"UNRESOLVED",ISERROR(MATCH(UPPER(TRIM(CLEAN(SUBSTITUTE(F374,CHAR(160)," ")))),Start!$H$6:$H$22,0))),"","Decision evidence/basis missing; ")&amp;IF(AND(LEN(UPPER(TRIM(CLEAN(SUBSTITUTE(G374,CHAR(160)," ")))))&gt;0,LEFT(UPPER(TRIM(G374)),10)&lt;&gt;"UNRESOLVED",ISERROR(MATCH(UPPER(TRIM(CLEAN(SUBSTITUTE(G374,CHAR(160)," ")))),Start!$H$6:$H$22,0))),"","Date/transition basis missing; ")&amp;IF(AND(LEN(UPPER(TRIM(CLEAN(SUBSTITUTE(H374,CHAR(160)," ")))))&gt;0,LEFT(UPPER(TRIM(H374)),10)&lt;&gt;"UNRESOLVED",ISERROR(MATCH(UPPER(TRIM(CLEAN(SUBSTITUTE(H374,CHAR(160)," ")))),Start!$H$6:$H$22,0))),"","Method/evidence basis missing; ")&amp;IF(AND(LEN(UPPER(TRIM(CLEAN(SUBSTITUTE(I374,CHAR(160)," ")))))&gt;0,LEFT(UPPER(TRIM(I374)),10)&lt;&gt;"UNRESOLVED",ISERROR(MATCH(UPPER(TRIM(CLEAN(SUBSTITUTE(I374,CHAR(160)," ")))),Start!$H$6:$H$22,0))),"","Mapping or justified exclusion missing; ")&amp;IF(AND(LEN(UPPER(TRIM(CLEAN(SUBSTITUTE(J374,CHAR(160)," ")))))&gt;0,LEFT(UPPER(TRIM(J374)),10)&lt;&gt;"UNRESOLVED",ISERROR(MATCH(UPPER(TRIM(CLEAN(SUBSTITUTE(J374,CHAR(160)," ")))),Start!$H$6:$H$22,0))),"","Conclusion/evidence missing; ")&amp;IF(AND(LEN(UPPER(TRIM(CLEAN(SUBSTITUTE(K374,CHAR(160)," ")))))&gt;0,LEFT(UPPER(TRIM(K374)),10)&lt;&gt;"UNRESOLVED",ISERROR(MATCH(UPPER(TRIM(CLEAN(SUBSTITUTE(K374,CHAR(160)," ")))),Start!$H$6:$H$22,0))),"","Reviewer/date missing; ")&amp;"")),"Invalid status; use a listed value")</f>
        <v>Applicability unresolved; assign an owner and next action</v>
      </c>
    </row>
    <row r="375" ht="70" customHeight="1">
      <c r="A375" s="56" t="str">
        <v>DFS-500.16(a)(1)(i)</v>
      </c>
      <c r="B375" s="56" t="str">
        <v>DFS</v>
      </c>
      <c r="C375" s="61" t="str">
        <v>D01 | 500.16(a)(1)(i)</v>
      </c>
      <c r="D375" s="61"/>
      <c r="E375" s="61" t="str">
        <v>Unresolved</v>
      </c>
      <c r="F375" s="61"/>
      <c r="G375" s="61" t="str">
        <v>Verify entity exemption and operative version; Q08</v>
      </c>
      <c r="H375" s="61" t="inlineStr">
        <is>
          <t xml:space="preserve">Candidate duty; applicability unresolved. Obtain exact required method and evidence from the controlling text. Context and definition rows explain control requirements.</t>
        </is>
      </c>
      <c r="I375" s="61" t="str">
        <v>D09</v>
      </c>
      <c r="J375" s="61"/>
      <c r="K375" s="61"/>
      <c r="L375" s="61" t="str">
        <v>Confirm entity/system coverage, obtain the current controlling instrument and map every applicable part before conclusions.</v>
      </c>
      <c r="M375" s="63" t="str">
        <f>IF(OR(EXACT(E375,"Unresolved"),EXACT(E375,"Applicable"),EXACT(E375,"Excluded with basis"),EXACT(E375,"Context only")),IF(E375="Unresolved","Applicability unresolved; assign an owner and next action",IF(LEN(IF(AND(LEN(UPPER(TRIM(CLEAN(SUBSTITUTE(C375,CHAR(160)," ")))))&gt;0,LEFT(UPPER(TRIM(C375)),10)&lt;&gt;"UNRESOLVED",ISERROR(MATCH(UPPER(TRIM(CLEAN(SUBSTITUTE(C375,CHAR(160)," ")))),Start!$H$6:$H$22,0))),"","Exact clause/version missing; ")&amp;IF(AND(LEN(UPPER(TRIM(CLEAN(SUBSTITUTE(D375,CHAR(160)," ")))))&gt;0,LEFT(UPPER(TRIM(D375)),10)&lt;&gt;"UNRESOLVED",ISERROR(MATCH(UPPER(TRIM(CLEAN(SUBSTITUTE(D375,CHAR(160)," ")))),Start!$H$6:$H$22,0))),"","Entity/system/period missing; ")&amp;IF(AND(LEN(UPPER(TRIM(CLEAN(SUBSTITUTE(F375,CHAR(160)," ")))))&gt;0,LEFT(UPPER(TRIM(F375)),10)&lt;&gt;"UNRESOLVED",ISERROR(MATCH(UPPER(TRIM(CLEAN(SUBSTITUTE(F375,CHAR(160)," ")))),Start!$H$6:$H$22,0))),"","Decision evidence/basis missing; ")&amp;IF(AND(LEN(UPPER(TRIM(CLEAN(SUBSTITUTE(G375,CHAR(160)," ")))))&gt;0,LEFT(UPPER(TRIM(G375)),10)&lt;&gt;"UNRESOLVED",ISERROR(MATCH(UPPER(TRIM(CLEAN(SUBSTITUTE(G375,CHAR(160)," ")))),Start!$H$6:$H$22,0))),"","Date/transition basis missing; ")&amp;IF(AND(LEN(UPPER(TRIM(CLEAN(SUBSTITUTE(H375,CHAR(160)," ")))))&gt;0,LEFT(UPPER(TRIM(H375)),10)&lt;&gt;"UNRESOLVED",ISERROR(MATCH(UPPER(TRIM(CLEAN(SUBSTITUTE(H375,CHAR(160)," ")))),Start!$H$6:$H$22,0))),"","Method/evidence basis missing; ")&amp;IF(AND(LEN(UPPER(TRIM(CLEAN(SUBSTITUTE(I375,CHAR(160)," ")))))&gt;0,LEFT(UPPER(TRIM(I375)),10)&lt;&gt;"UNRESOLVED",ISERROR(MATCH(UPPER(TRIM(CLEAN(SUBSTITUTE(I375,CHAR(160)," ")))),Start!$H$6:$H$22,0))),"","Mapping or justified exclusion missing; ")&amp;IF(AND(LEN(UPPER(TRIM(CLEAN(SUBSTITUTE(J375,CHAR(160)," ")))))&gt;0,LEFT(UPPER(TRIM(J375)),10)&lt;&gt;"UNRESOLVED",ISERROR(MATCH(UPPER(TRIM(CLEAN(SUBSTITUTE(J375,CHAR(160)," ")))),Start!$H$6:$H$22,0))),"","Conclusion/evidence missing; ")&amp;IF(AND(LEN(UPPER(TRIM(CLEAN(SUBSTITUTE(K375,CHAR(160)," ")))))&gt;0,LEFT(UPPER(TRIM(K375)),10)&lt;&gt;"UNRESOLVED",ISERROR(MATCH(UPPER(TRIM(CLEAN(SUBSTITUTE(K375,CHAR(160)," ")))),Start!$H$6:$H$22,0))),"","Reviewer/date missing; ")&amp;"")=0,"Documentation recorded; review required",IF(AND(LEN(UPPER(TRIM(CLEAN(SUBSTITUTE(C375,CHAR(160)," ")))))&gt;0,LEFT(UPPER(TRIM(C375)),10)&lt;&gt;"UNRESOLVED",ISERROR(MATCH(UPPER(TRIM(CLEAN(SUBSTITUTE(C375,CHAR(160)," ")))),Start!$H$6:$H$22,0))),"","Exact clause/version missing; ")&amp;IF(AND(LEN(UPPER(TRIM(CLEAN(SUBSTITUTE(D375,CHAR(160)," ")))))&gt;0,LEFT(UPPER(TRIM(D375)),10)&lt;&gt;"UNRESOLVED",ISERROR(MATCH(UPPER(TRIM(CLEAN(SUBSTITUTE(D375,CHAR(160)," ")))),Start!$H$6:$H$22,0))),"","Entity/system/period missing; ")&amp;IF(AND(LEN(UPPER(TRIM(CLEAN(SUBSTITUTE(F375,CHAR(160)," ")))))&gt;0,LEFT(UPPER(TRIM(F375)),10)&lt;&gt;"UNRESOLVED",ISERROR(MATCH(UPPER(TRIM(CLEAN(SUBSTITUTE(F375,CHAR(160)," ")))),Start!$H$6:$H$22,0))),"","Decision evidence/basis missing; ")&amp;IF(AND(LEN(UPPER(TRIM(CLEAN(SUBSTITUTE(G375,CHAR(160)," ")))))&gt;0,LEFT(UPPER(TRIM(G375)),10)&lt;&gt;"UNRESOLVED",ISERROR(MATCH(UPPER(TRIM(CLEAN(SUBSTITUTE(G375,CHAR(160)," ")))),Start!$H$6:$H$22,0))),"","Date/transition basis missing; ")&amp;IF(AND(LEN(UPPER(TRIM(CLEAN(SUBSTITUTE(H375,CHAR(160)," ")))))&gt;0,LEFT(UPPER(TRIM(H375)),10)&lt;&gt;"UNRESOLVED",ISERROR(MATCH(UPPER(TRIM(CLEAN(SUBSTITUTE(H375,CHAR(160)," ")))),Start!$H$6:$H$22,0))),"","Method/evidence basis missing; ")&amp;IF(AND(LEN(UPPER(TRIM(CLEAN(SUBSTITUTE(I375,CHAR(160)," ")))))&gt;0,LEFT(UPPER(TRIM(I375)),10)&lt;&gt;"UNRESOLVED",ISERROR(MATCH(UPPER(TRIM(CLEAN(SUBSTITUTE(I375,CHAR(160)," ")))),Start!$H$6:$H$22,0))),"","Mapping or justified exclusion missing; ")&amp;IF(AND(LEN(UPPER(TRIM(CLEAN(SUBSTITUTE(J375,CHAR(160)," ")))))&gt;0,LEFT(UPPER(TRIM(J375)),10)&lt;&gt;"UNRESOLVED",ISERROR(MATCH(UPPER(TRIM(CLEAN(SUBSTITUTE(J375,CHAR(160)," ")))),Start!$H$6:$H$22,0))),"","Conclusion/evidence missing; ")&amp;IF(AND(LEN(UPPER(TRIM(CLEAN(SUBSTITUTE(K375,CHAR(160)," ")))))&gt;0,LEFT(UPPER(TRIM(K375)),10)&lt;&gt;"UNRESOLVED",ISERROR(MATCH(UPPER(TRIM(CLEAN(SUBSTITUTE(K375,CHAR(160)," ")))),Start!$H$6:$H$22,0))),"","Reviewer/date missing; ")&amp;"")),"Invalid status; use a listed value")</f>
        <v>Applicability unresolved; assign an owner and next action</v>
      </c>
    </row>
    <row r="376" ht="70" customHeight="1">
      <c r="A376" s="58" t="str">
        <v>DFS-500.16(a)(1)(ii)</v>
      </c>
      <c r="B376" s="58" t="str">
        <v>DFS</v>
      </c>
      <c r="C376" s="61" t="str">
        <v>D01 | 500.16(a)(1)(ii)</v>
      </c>
      <c r="D376" s="61"/>
      <c r="E376" s="61" t="str">
        <v>Unresolved</v>
      </c>
      <c r="F376" s="61"/>
      <c r="G376" s="61" t="str">
        <v>Verify entity exemption and operative version; Q08</v>
      </c>
      <c r="H376" s="61" t="inlineStr">
        <is>
          <t xml:space="preserve">Candidate duty; applicability unresolved. Obtain exact required method and evidence from the controlling text. Context and definition rows explain control requirements.</t>
        </is>
      </c>
      <c r="I376" s="61" t="str">
        <v>D09</v>
      </c>
      <c r="J376" s="61"/>
      <c r="K376" s="61"/>
      <c r="L376" s="61" t="str">
        <v>Confirm entity/system coverage, obtain the current controlling instrument and map every applicable part before conclusions.</v>
      </c>
      <c r="M376" s="63" t="str">
        <f>IF(OR(EXACT(E376,"Unresolved"),EXACT(E376,"Applicable"),EXACT(E376,"Excluded with basis"),EXACT(E376,"Context only")),IF(E376="Unresolved","Applicability unresolved; assign an owner and next action",IF(LEN(IF(AND(LEN(UPPER(TRIM(CLEAN(SUBSTITUTE(C376,CHAR(160)," ")))))&gt;0,LEFT(UPPER(TRIM(C376)),10)&lt;&gt;"UNRESOLVED",ISERROR(MATCH(UPPER(TRIM(CLEAN(SUBSTITUTE(C376,CHAR(160)," ")))),Start!$H$6:$H$22,0))),"","Exact clause/version missing; ")&amp;IF(AND(LEN(UPPER(TRIM(CLEAN(SUBSTITUTE(D376,CHAR(160)," ")))))&gt;0,LEFT(UPPER(TRIM(D376)),10)&lt;&gt;"UNRESOLVED",ISERROR(MATCH(UPPER(TRIM(CLEAN(SUBSTITUTE(D376,CHAR(160)," ")))),Start!$H$6:$H$22,0))),"","Entity/system/period missing; ")&amp;IF(AND(LEN(UPPER(TRIM(CLEAN(SUBSTITUTE(F376,CHAR(160)," ")))))&gt;0,LEFT(UPPER(TRIM(F376)),10)&lt;&gt;"UNRESOLVED",ISERROR(MATCH(UPPER(TRIM(CLEAN(SUBSTITUTE(F376,CHAR(160)," ")))),Start!$H$6:$H$22,0))),"","Decision evidence/basis missing; ")&amp;IF(AND(LEN(UPPER(TRIM(CLEAN(SUBSTITUTE(G376,CHAR(160)," ")))))&gt;0,LEFT(UPPER(TRIM(G376)),10)&lt;&gt;"UNRESOLVED",ISERROR(MATCH(UPPER(TRIM(CLEAN(SUBSTITUTE(G376,CHAR(160)," ")))),Start!$H$6:$H$22,0))),"","Date/transition basis missing; ")&amp;IF(AND(LEN(UPPER(TRIM(CLEAN(SUBSTITUTE(H376,CHAR(160)," ")))))&gt;0,LEFT(UPPER(TRIM(H376)),10)&lt;&gt;"UNRESOLVED",ISERROR(MATCH(UPPER(TRIM(CLEAN(SUBSTITUTE(H376,CHAR(160)," ")))),Start!$H$6:$H$22,0))),"","Method/evidence basis missing; ")&amp;IF(AND(LEN(UPPER(TRIM(CLEAN(SUBSTITUTE(I376,CHAR(160)," ")))))&gt;0,LEFT(UPPER(TRIM(I376)),10)&lt;&gt;"UNRESOLVED",ISERROR(MATCH(UPPER(TRIM(CLEAN(SUBSTITUTE(I376,CHAR(160)," ")))),Start!$H$6:$H$22,0))),"","Mapping or justified exclusion missing; ")&amp;IF(AND(LEN(UPPER(TRIM(CLEAN(SUBSTITUTE(J376,CHAR(160)," ")))))&gt;0,LEFT(UPPER(TRIM(J376)),10)&lt;&gt;"UNRESOLVED",ISERROR(MATCH(UPPER(TRIM(CLEAN(SUBSTITUTE(J376,CHAR(160)," ")))),Start!$H$6:$H$22,0))),"","Conclusion/evidence missing; ")&amp;IF(AND(LEN(UPPER(TRIM(CLEAN(SUBSTITUTE(K376,CHAR(160)," ")))))&gt;0,LEFT(UPPER(TRIM(K376)),10)&lt;&gt;"UNRESOLVED",ISERROR(MATCH(UPPER(TRIM(CLEAN(SUBSTITUTE(K376,CHAR(160)," ")))),Start!$H$6:$H$22,0))),"","Reviewer/date missing; ")&amp;"")=0,"Documentation recorded; review required",IF(AND(LEN(UPPER(TRIM(CLEAN(SUBSTITUTE(C376,CHAR(160)," ")))))&gt;0,LEFT(UPPER(TRIM(C376)),10)&lt;&gt;"UNRESOLVED",ISERROR(MATCH(UPPER(TRIM(CLEAN(SUBSTITUTE(C376,CHAR(160)," ")))),Start!$H$6:$H$22,0))),"","Exact clause/version missing; ")&amp;IF(AND(LEN(UPPER(TRIM(CLEAN(SUBSTITUTE(D376,CHAR(160)," ")))))&gt;0,LEFT(UPPER(TRIM(D376)),10)&lt;&gt;"UNRESOLVED",ISERROR(MATCH(UPPER(TRIM(CLEAN(SUBSTITUTE(D376,CHAR(160)," ")))),Start!$H$6:$H$22,0))),"","Entity/system/period missing; ")&amp;IF(AND(LEN(UPPER(TRIM(CLEAN(SUBSTITUTE(F376,CHAR(160)," ")))))&gt;0,LEFT(UPPER(TRIM(F376)),10)&lt;&gt;"UNRESOLVED",ISERROR(MATCH(UPPER(TRIM(CLEAN(SUBSTITUTE(F376,CHAR(160)," ")))),Start!$H$6:$H$22,0))),"","Decision evidence/basis missing; ")&amp;IF(AND(LEN(UPPER(TRIM(CLEAN(SUBSTITUTE(G376,CHAR(160)," ")))))&gt;0,LEFT(UPPER(TRIM(G376)),10)&lt;&gt;"UNRESOLVED",ISERROR(MATCH(UPPER(TRIM(CLEAN(SUBSTITUTE(G376,CHAR(160)," ")))),Start!$H$6:$H$22,0))),"","Date/transition basis missing; ")&amp;IF(AND(LEN(UPPER(TRIM(CLEAN(SUBSTITUTE(H376,CHAR(160)," ")))))&gt;0,LEFT(UPPER(TRIM(H376)),10)&lt;&gt;"UNRESOLVED",ISERROR(MATCH(UPPER(TRIM(CLEAN(SUBSTITUTE(H376,CHAR(160)," ")))),Start!$H$6:$H$22,0))),"","Method/evidence basis missing; ")&amp;IF(AND(LEN(UPPER(TRIM(CLEAN(SUBSTITUTE(I376,CHAR(160)," ")))))&gt;0,LEFT(UPPER(TRIM(I376)),10)&lt;&gt;"UNRESOLVED",ISERROR(MATCH(UPPER(TRIM(CLEAN(SUBSTITUTE(I376,CHAR(160)," ")))),Start!$H$6:$H$22,0))),"","Mapping or justified exclusion missing; ")&amp;IF(AND(LEN(UPPER(TRIM(CLEAN(SUBSTITUTE(J376,CHAR(160)," ")))))&gt;0,LEFT(UPPER(TRIM(J376)),10)&lt;&gt;"UNRESOLVED",ISERROR(MATCH(UPPER(TRIM(CLEAN(SUBSTITUTE(J376,CHAR(160)," ")))),Start!$H$6:$H$22,0))),"","Conclusion/evidence missing; ")&amp;IF(AND(LEN(UPPER(TRIM(CLEAN(SUBSTITUTE(K376,CHAR(160)," ")))))&gt;0,LEFT(UPPER(TRIM(K376)),10)&lt;&gt;"UNRESOLVED",ISERROR(MATCH(UPPER(TRIM(CLEAN(SUBSTITUTE(K376,CHAR(160)," ")))),Start!$H$6:$H$22,0))),"","Reviewer/date missing; ")&amp;"")),"Invalid status; use a listed value")</f>
        <v>Applicability unresolved; assign an owner and next action</v>
      </c>
    </row>
    <row r="377" ht="70" customHeight="1">
      <c r="A377" s="56" t="str">
        <v>DFS-500.16(a)(1)(iii)</v>
      </c>
      <c r="B377" s="56" t="str">
        <v>DFS</v>
      </c>
      <c r="C377" s="61" t="str">
        <v>D01 | 500.16(a)(1)(iii)</v>
      </c>
      <c r="D377" s="61"/>
      <c r="E377" s="61" t="str">
        <v>Unresolved</v>
      </c>
      <c r="F377" s="61"/>
      <c r="G377" s="61" t="str">
        <v>Verify entity exemption and operative version; Q08</v>
      </c>
      <c r="H377" s="61" t="inlineStr">
        <is>
          <t xml:space="preserve">Candidate duty; applicability unresolved. Obtain exact required method and evidence from the controlling text. Context and definition rows explain control requirements.</t>
        </is>
      </c>
      <c r="I377" s="61" t="str">
        <v>D09</v>
      </c>
      <c r="J377" s="61"/>
      <c r="K377" s="61"/>
      <c r="L377" s="61" t="str">
        <v>Confirm entity/system coverage, obtain the current controlling instrument and map every applicable part before conclusions.</v>
      </c>
      <c r="M377" s="63" t="str">
        <f>IF(OR(EXACT(E377,"Unresolved"),EXACT(E377,"Applicable"),EXACT(E377,"Excluded with basis"),EXACT(E377,"Context only")),IF(E377="Unresolved","Applicability unresolved; assign an owner and next action",IF(LEN(IF(AND(LEN(UPPER(TRIM(CLEAN(SUBSTITUTE(C377,CHAR(160)," ")))))&gt;0,LEFT(UPPER(TRIM(C377)),10)&lt;&gt;"UNRESOLVED",ISERROR(MATCH(UPPER(TRIM(CLEAN(SUBSTITUTE(C377,CHAR(160)," ")))),Start!$H$6:$H$22,0))),"","Exact clause/version missing; ")&amp;IF(AND(LEN(UPPER(TRIM(CLEAN(SUBSTITUTE(D377,CHAR(160)," ")))))&gt;0,LEFT(UPPER(TRIM(D377)),10)&lt;&gt;"UNRESOLVED",ISERROR(MATCH(UPPER(TRIM(CLEAN(SUBSTITUTE(D377,CHAR(160)," ")))),Start!$H$6:$H$22,0))),"","Entity/system/period missing; ")&amp;IF(AND(LEN(UPPER(TRIM(CLEAN(SUBSTITUTE(F377,CHAR(160)," ")))))&gt;0,LEFT(UPPER(TRIM(F377)),10)&lt;&gt;"UNRESOLVED",ISERROR(MATCH(UPPER(TRIM(CLEAN(SUBSTITUTE(F377,CHAR(160)," ")))),Start!$H$6:$H$22,0))),"","Decision evidence/basis missing; ")&amp;IF(AND(LEN(UPPER(TRIM(CLEAN(SUBSTITUTE(G377,CHAR(160)," ")))))&gt;0,LEFT(UPPER(TRIM(G377)),10)&lt;&gt;"UNRESOLVED",ISERROR(MATCH(UPPER(TRIM(CLEAN(SUBSTITUTE(G377,CHAR(160)," ")))),Start!$H$6:$H$22,0))),"","Date/transition basis missing; ")&amp;IF(AND(LEN(UPPER(TRIM(CLEAN(SUBSTITUTE(H377,CHAR(160)," ")))))&gt;0,LEFT(UPPER(TRIM(H377)),10)&lt;&gt;"UNRESOLVED",ISERROR(MATCH(UPPER(TRIM(CLEAN(SUBSTITUTE(H377,CHAR(160)," ")))),Start!$H$6:$H$22,0))),"","Method/evidence basis missing; ")&amp;IF(AND(LEN(UPPER(TRIM(CLEAN(SUBSTITUTE(I377,CHAR(160)," ")))))&gt;0,LEFT(UPPER(TRIM(I377)),10)&lt;&gt;"UNRESOLVED",ISERROR(MATCH(UPPER(TRIM(CLEAN(SUBSTITUTE(I377,CHAR(160)," ")))),Start!$H$6:$H$22,0))),"","Mapping or justified exclusion missing; ")&amp;IF(AND(LEN(UPPER(TRIM(CLEAN(SUBSTITUTE(J377,CHAR(160)," ")))))&gt;0,LEFT(UPPER(TRIM(J377)),10)&lt;&gt;"UNRESOLVED",ISERROR(MATCH(UPPER(TRIM(CLEAN(SUBSTITUTE(J377,CHAR(160)," ")))),Start!$H$6:$H$22,0))),"","Conclusion/evidence missing; ")&amp;IF(AND(LEN(UPPER(TRIM(CLEAN(SUBSTITUTE(K377,CHAR(160)," ")))))&gt;0,LEFT(UPPER(TRIM(K377)),10)&lt;&gt;"UNRESOLVED",ISERROR(MATCH(UPPER(TRIM(CLEAN(SUBSTITUTE(K377,CHAR(160)," ")))),Start!$H$6:$H$22,0))),"","Reviewer/date missing; ")&amp;"")=0,"Documentation recorded; review required",IF(AND(LEN(UPPER(TRIM(CLEAN(SUBSTITUTE(C377,CHAR(160)," ")))))&gt;0,LEFT(UPPER(TRIM(C377)),10)&lt;&gt;"UNRESOLVED",ISERROR(MATCH(UPPER(TRIM(CLEAN(SUBSTITUTE(C377,CHAR(160)," ")))),Start!$H$6:$H$22,0))),"","Exact clause/version missing; ")&amp;IF(AND(LEN(UPPER(TRIM(CLEAN(SUBSTITUTE(D377,CHAR(160)," ")))))&gt;0,LEFT(UPPER(TRIM(D377)),10)&lt;&gt;"UNRESOLVED",ISERROR(MATCH(UPPER(TRIM(CLEAN(SUBSTITUTE(D377,CHAR(160)," ")))),Start!$H$6:$H$22,0))),"","Entity/system/period missing; ")&amp;IF(AND(LEN(UPPER(TRIM(CLEAN(SUBSTITUTE(F377,CHAR(160)," ")))))&gt;0,LEFT(UPPER(TRIM(F377)),10)&lt;&gt;"UNRESOLVED",ISERROR(MATCH(UPPER(TRIM(CLEAN(SUBSTITUTE(F377,CHAR(160)," ")))),Start!$H$6:$H$22,0))),"","Decision evidence/basis missing; ")&amp;IF(AND(LEN(UPPER(TRIM(CLEAN(SUBSTITUTE(G377,CHAR(160)," ")))))&gt;0,LEFT(UPPER(TRIM(G377)),10)&lt;&gt;"UNRESOLVED",ISERROR(MATCH(UPPER(TRIM(CLEAN(SUBSTITUTE(G377,CHAR(160)," ")))),Start!$H$6:$H$22,0))),"","Date/transition basis missing; ")&amp;IF(AND(LEN(UPPER(TRIM(CLEAN(SUBSTITUTE(H377,CHAR(160)," ")))))&gt;0,LEFT(UPPER(TRIM(H377)),10)&lt;&gt;"UNRESOLVED",ISERROR(MATCH(UPPER(TRIM(CLEAN(SUBSTITUTE(H377,CHAR(160)," ")))),Start!$H$6:$H$22,0))),"","Method/evidence basis missing; ")&amp;IF(AND(LEN(UPPER(TRIM(CLEAN(SUBSTITUTE(I377,CHAR(160)," ")))))&gt;0,LEFT(UPPER(TRIM(I377)),10)&lt;&gt;"UNRESOLVED",ISERROR(MATCH(UPPER(TRIM(CLEAN(SUBSTITUTE(I377,CHAR(160)," ")))),Start!$H$6:$H$22,0))),"","Mapping or justified exclusion missing; ")&amp;IF(AND(LEN(UPPER(TRIM(CLEAN(SUBSTITUTE(J377,CHAR(160)," ")))))&gt;0,LEFT(UPPER(TRIM(J377)),10)&lt;&gt;"UNRESOLVED",ISERROR(MATCH(UPPER(TRIM(CLEAN(SUBSTITUTE(J377,CHAR(160)," ")))),Start!$H$6:$H$22,0))),"","Conclusion/evidence missing; ")&amp;IF(AND(LEN(UPPER(TRIM(CLEAN(SUBSTITUTE(K377,CHAR(160)," ")))))&gt;0,LEFT(UPPER(TRIM(K377)),10)&lt;&gt;"UNRESOLVED",ISERROR(MATCH(UPPER(TRIM(CLEAN(SUBSTITUTE(K377,CHAR(160)," ")))),Start!$H$6:$H$22,0))),"","Reviewer/date missing; ")&amp;"")),"Invalid status; use a listed value")</f>
        <v>Applicability unresolved; assign an owner and next action</v>
      </c>
    </row>
    <row r="378" ht="70" customHeight="1">
      <c r="A378" s="58" t="str">
        <v>DFS-500.16(a)(1)(iv)</v>
      </c>
      <c r="B378" s="58" t="str">
        <v>DFS</v>
      </c>
      <c r="C378" s="61" t="str">
        <v>D01 | 500.16(a)(1)(iv)</v>
      </c>
      <c r="D378" s="61"/>
      <c r="E378" s="61" t="str">
        <v>Unresolved</v>
      </c>
      <c r="F378" s="61"/>
      <c r="G378" s="61" t="str">
        <v>Verify entity exemption and operative version; Q08</v>
      </c>
      <c r="H378" s="61" t="inlineStr">
        <is>
          <t xml:space="preserve">Candidate duty; applicability unresolved. Obtain exact required method and evidence from the controlling text. Context and definition rows explain control requirements.</t>
        </is>
      </c>
      <c r="I378" s="61" t="str">
        <v>D09</v>
      </c>
      <c r="J378" s="61"/>
      <c r="K378" s="61"/>
      <c r="L378" s="61" t="str">
        <v>Confirm entity/system coverage, obtain the current controlling instrument and map every applicable part before conclusions.</v>
      </c>
      <c r="M378" s="63" t="str">
        <f>IF(OR(EXACT(E378,"Unresolved"),EXACT(E378,"Applicable"),EXACT(E378,"Excluded with basis"),EXACT(E378,"Context only")),IF(E378="Unresolved","Applicability unresolved; assign an owner and next action",IF(LEN(IF(AND(LEN(UPPER(TRIM(CLEAN(SUBSTITUTE(C378,CHAR(160)," ")))))&gt;0,LEFT(UPPER(TRIM(C378)),10)&lt;&gt;"UNRESOLVED",ISERROR(MATCH(UPPER(TRIM(CLEAN(SUBSTITUTE(C378,CHAR(160)," ")))),Start!$H$6:$H$22,0))),"","Exact clause/version missing; ")&amp;IF(AND(LEN(UPPER(TRIM(CLEAN(SUBSTITUTE(D378,CHAR(160)," ")))))&gt;0,LEFT(UPPER(TRIM(D378)),10)&lt;&gt;"UNRESOLVED",ISERROR(MATCH(UPPER(TRIM(CLEAN(SUBSTITUTE(D378,CHAR(160)," ")))),Start!$H$6:$H$22,0))),"","Entity/system/period missing; ")&amp;IF(AND(LEN(UPPER(TRIM(CLEAN(SUBSTITUTE(F378,CHAR(160)," ")))))&gt;0,LEFT(UPPER(TRIM(F378)),10)&lt;&gt;"UNRESOLVED",ISERROR(MATCH(UPPER(TRIM(CLEAN(SUBSTITUTE(F378,CHAR(160)," ")))),Start!$H$6:$H$22,0))),"","Decision evidence/basis missing; ")&amp;IF(AND(LEN(UPPER(TRIM(CLEAN(SUBSTITUTE(G378,CHAR(160)," ")))))&gt;0,LEFT(UPPER(TRIM(G378)),10)&lt;&gt;"UNRESOLVED",ISERROR(MATCH(UPPER(TRIM(CLEAN(SUBSTITUTE(G378,CHAR(160)," ")))),Start!$H$6:$H$22,0))),"","Date/transition basis missing; ")&amp;IF(AND(LEN(UPPER(TRIM(CLEAN(SUBSTITUTE(H378,CHAR(160)," ")))))&gt;0,LEFT(UPPER(TRIM(H378)),10)&lt;&gt;"UNRESOLVED",ISERROR(MATCH(UPPER(TRIM(CLEAN(SUBSTITUTE(H378,CHAR(160)," ")))),Start!$H$6:$H$22,0))),"","Method/evidence basis missing; ")&amp;IF(AND(LEN(UPPER(TRIM(CLEAN(SUBSTITUTE(I378,CHAR(160)," ")))))&gt;0,LEFT(UPPER(TRIM(I378)),10)&lt;&gt;"UNRESOLVED",ISERROR(MATCH(UPPER(TRIM(CLEAN(SUBSTITUTE(I378,CHAR(160)," ")))),Start!$H$6:$H$22,0))),"","Mapping or justified exclusion missing; ")&amp;IF(AND(LEN(UPPER(TRIM(CLEAN(SUBSTITUTE(J378,CHAR(160)," ")))))&gt;0,LEFT(UPPER(TRIM(J378)),10)&lt;&gt;"UNRESOLVED",ISERROR(MATCH(UPPER(TRIM(CLEAN(SUBSTITUTE(J378,CHAR(160)," ")))),Start!$H$6:$H$22,0))),"","Conclusion/evidence missing; ")&amp;IF(AND(LEN(UPPER(TRIM(CLEAN(SUBSTITUTE(K378,CHAR(160)," ")))))&gt;0,LEFT(UPPER(TRIM(K378)),10)&lt;&gt;"UNRESOLVED",ISERROR(MATCH(UPPER(TRIM(CLEAN(SUBSTITUTE(K378,CHAR(160)," ")))),Start!$H$6:$H$22,0))),"","Reviewer/date missing; ")&amp;"")=0,"Documentation recorded; review required",IF(AND(LEN(UPPER(TRIM(CLEAN(SUBSTITUTE(C378,CHAR(160)," ")))))&gt;0,LEFT(UPPER(TRIM(C378)),10)&lt;&gt;"UNRESOLVED",ISERROR(MATCH(UPPER(TRIM(CLEAN(SUBSTITUTE(C378,CHAR(160)," ")))),Start!$H$6:$H$22,0))),"","Exact clause/version missing; ")&amp;IF(AND(LEN(UPPER(TRIM(CLEAN(SUBSTITUTE(D378,CHAR(160)," ")))))&gt;0,LEFT(UPPER(TRIM(D378)),10)&lt;&gt;"UNRESOLVED",ISERROR(MATCH(UPPER(TRIM(CLEAN(SUBSTITUTE(D378,CHAR(160)," ")))),Start!$H$6:$H$22,0))),"","Entity/system/period missing; ")&amp;IF(AND(LEN(UPPER(TRIM(CLEAN(SUBSTITUTE(F378,CHAR(160)," ")))))&gt;0,LEFT(UPPER(TRIM(F378)),10)&lt;&gt;"UNRESOLVED",ISERROR(MATCH(UPPER(TRIM(CLEAN(SUBSTITUTE(F378,CHAR(160)," ")))),Start!$H$6:$H$22,0))),"","Decision evidence/basis missing; ")&amp;IF(AND(LEN(UPPER(TRIM(CLEAN(SUBSTITUTE(G378,CHAR(160)," ")))))&gt;0,LEFT(UPPER(TRIM(G378)),10)&lt;&gt;"UNRESOLVED",ISERROR(MATCH(UPPER(TRIM(CLEAN(SUBSTITUTE(G378,CHAR(160)," ")))),Start!$H$6:$H$22,0))),"","Date/transition basis missing; ")&amp;IF(AND(LEN(UPPER(TRIM(CLEAN(SUBSTITUTE(H378,CHAR(160)," ")))))&gt;0,LEFT(UPPER(TRIM(H378)),10)&lt;&gt;"UNRESOLVED",ISERROR(MATCH(UPPER(TRIM(CLEAN(SUBSTITUTE(H378,CHAR(160)," ")))),Start!$H$6:$H$22,0))),"","Method/evidence basis missing; ")&amp;IF(AND(LEN(UPPER(TRIM(CLEAN(SUBSTITUTE(I378,CHAR(160)," ")))))&gt;0,LEFT(UPPER(TRIM(I378)),10)&lt;&gt;"UNRESOLVED",ISERROR(MATCH(UPPER(TRIM(CLEAN(SUBSTITUTE(I378,CHAR(160)," ")))),Start!$H$6:$H$22,0))),"","Mapping or justified exclusion missing; ")&amp;IF(AND(LEN(UPPER(TRIM(CLEAN(SUBSTITUTE(J378,CHAR(160)," ")))))&gt;0,LEFT(UPPER(TRIM(J378)),10)&lt;&gt;"UNRESOLVED",ISERROR(MATCH(UPPER(TRIM(CLEAN(SUBSTITUTE(J378,CHAR(160)," ")))),Start!$H$6:$H$22,0))),"","Conclusion/evidence missing; ")&amp;IF(AND(LEN(UPPER(TRIM(CLEAN(SUBSTITUTE(K378,CHAR(160)," ")))))&gt;0,LEFT(UPPER(TRIM(K378)),10)&lt;&gt;"UNRESOLVED",ISERROR(MATCH(UPPER(TRIM(CLEAN(SUBSTITUTE(K378,CHAR(160)," ")))),Start!$H$6:$H$22,0))),"","Reviewer/date missing; ")&amp;"")),"Invalid status; use a listed value")</f>
        <v>Applicability unresolved; assign an owner and next action</v>
      </c>
    </row>
    <row r="379" ht="70" customHeight="1">
      <c r="A379" s="56" t="str">
        <v>DFS-500.16(a)(1)(v)</v>
      </c>
      <c r="B379" s="56" t="str">
        <v>DFS</v>
      </c>
      <c r="C379" s="61" t="str">
        <v>D01 | 500.16(a)(1)(v)</v>
      </c>
      <c r="D379" s="61"/>
      <c r="E379" s="61" t="str">
        <v>Unresolved</v>
      </c>
      <c r="F379" s="61"/>
      <c r="G379" s="61" t="str">
        <v>Verify entity exemption and operative version; Q08</v>
      </c>
      <c r="H379" s="61" t="inlineStr">
        <is>
          <t xml:space="preserve">Candidate duty; applicability unresolved. Obtain exact required method and evidence from the controlling text. Context and definition rows explain control requirements.</t>
        </is>
      </c>
      <c r="I379" s="61" t="str">
        <v>D09</v>
      </c>
      <c r="J379" s="61"/>
      <c r="K379" s="61"/>
      <c r="L379" s="61" t="str">
        <v>Confirm entity/system coverage, obtain the current controlling instrument and map every applicable part before conclusions.</v>
      </c>
      <c r="M379" s="63" t="str">
        <f>IF(OR(EXACT(E379,"Unresolved"),EXACT(E379,"Applicable"),EXACT(E379,"Excluded with basis"),EXACT(E379,"Context only")),IF(E379="Unresolved","Applicability unresolved; assign an owner and next action",IF(LEN(IF(AND(LEN(UPPER(TRIM(CLEAN(SUBSTITUTE(C379,CHAR(160)," ")))))&gt;0,LEFT(UPPER(TRIM(C379)),10)&lt;&gt;"UNRESOLVED",ISERROR(MATCH(UPPER(TRIM(CLEAN(SUBSTITUTE(C379,CHAR(160)," ")))),Start!$H$6:$H$22,0))),"","Exact clause/version missing; ")&amp;IF(AND(LEN(UPPER(TRIM(CLEAN(SUBSTITUTE(D379,CHAR(160)," ")))))&gt;0,LEFT(UPPER(TRIM(D379)),10)&lt;&gt;"UNRESOLVED",ISERROR(MATCH(UPPER(TRIM(CLEAN(SUBSTITUTE(D379,CHAR(160)," ")))),Start!$H$6:$H$22,0))),"","Entity/system/period missing; ")&amp;IF(AND(LEN(UPPER(TRIM(CLEAN(SUBSTITUTE(F379,CHAR(160)," ")))))&gt;0,LEFT(UPPER(TRIM(F379)),10)&lt;&gt;"UNRESOLVED",ISERROR(MATCH(UPPER(TRIM(CLEAN(SUBSTITUTE(F379,CHAR(160)," ")))),Start!$H$6:$H$22,0))),"","Decision evidence/basis missing; ")&amp;IF(AND(LEN(UPPER(TRIM(CLEAN(SUBSTITUTE(G379,CHAR(160)," ")))))&gt;0,LEFT(UPPER(TRIM(G379)),10)&lt;&gt;"UNRESOLVED",ISERROR(MATCH(UPPER(TRIM(CLEAN(SUBSTITUTE(G379,CHAR(160)," ")))),Start!$H$6:$H$22,0))),"","Date/transition basis missing; ")&amp;IF(AND(LEN(UPPER(TRIM(CLEAN(SUBSTITUTE(H379,CHAR(160)," ")))))&gt;0,LEFT(UPPER(TRIM(H379)),10)&lt;&gt;"UNRESOLVED",ISERROR(MATCH(UPPER(TRIM(CLEAN(SUBSTITUTE(H379,CHAR(160)," ")))),Start!$H$6:$H$22,0))),"","Method/evidence basis missing; ")&amp;IF(AND(LEN(UPPER(TRIM(CLEAN(SUBSTITUTE(I379,CHAR(160)," ")))))&gt;0,LEFT(UPPER(TRIM(I379)),10)&lt;&gt;"UNRESOLVED",ISERROR(MATCH(UPPER(TRIM(CLEAN(SUBSTITUTE(I379,CHAR(160)," ")))),Start!$H$6:$H$22,0))),"","Mapping or justified exclusion missing; ")&amp;IF(AND(LEN(UPPER(TRIM(CLEAN(SUBSTITUTE(J379,CHAR(160)," ")))))&gt;0,LEFT(UPPER(TRIM(J379)),10)&lt;&gt;"UNRESOLVED",ISERROR(MATCH(UPPER(TRIM(CLEAN(SUBSTITUTE(J379,CHAR(160)," ")))),Start!$H$6:$H$22,0))),"","Conclusion/evidence missing; ")&amp;IF(AND(LEN(UPPER(TRIM(CLEAN(SUBSTITUTE(K379,CHAR(160)," ")))))&gt;0,LEFT(UPPER(TRIM(K379)),10)&lt;&gt;"UNRESOLVED",ISERROR(MATCH(UPPER(TRIM(CLEAN(SUBSTITUTE(K379,CHAR(160)," ")))),Start!$H$6:$H$22,0))),"","Reviewer/date missing; ")&amp;"")=0,"Documentation recorded; review required",IF(AND(LEN(UPPER(TRIM(CLEAN(SUBSTITUTE(C379,CHAR(160)," ")))))&gt;0,LEFT(UPPER(TRIM(C379)),10)&lt;&gt;"UNRESOLVED",ISERROR(MATCH(UPPER(TRIM(CLEAN(SUBSTITUTE(C379,CHAR(160)," ")))),Start!$H$6:$H$22,0))),"","Exact clause/version missing; ")&amp;IF(AND(LEN(UPPER(TRIM(CLEAN(SUBSTITUTE(D379,CHAR(160)," ")))))&gt;0,LEFT(UPPER(TRIM(D379)),10)&lt;&gt;"UNRESOLVED",ISERROR(MATCH(UPPER(TRIM(CLEAN(SUBSTITUTE(D379,CHAR(160)," ")))),Start!$H$6:$H$22,0))),"","Entity/system/period missing; ")&amp;IF(AND(LEN(UPPER(TRIM(CLEAN(SUBSTITUTE(F379,CHAR(160)," ")))))&gt;0,LEFT(UPPER(TRIM(F379)),10)&lt;&gt;"UNRESOLVED",ISERROR(MATCH(UPPER(TRIM(CLEAN(SUBSTITUTE(F379,CHAR(160)," ")))),Start!$H$6:$H$22,0))),"","Decision evidence/basis missing; ")&amp;IF(AND(LEN(UPPER(TRIM(CLEAN(SUBSTITUTE(G379,CHAR(160)," ")))))&gt;0,LEFT(UPPER(TRIM(G379)),10)&lt;&gt;"UNRESOLVED",ISERROR(MATCH(UPPER(TRIM(CLEAN(SUBSTITUTE(G379,CHAR(160)," ")))),Start!$H$6:$H$22,0))),"","Date/transition basis missing; ")&amp;IF(AND(LEN(UPPER(TRIM(CLEAN(SUBSTITUTE(H379,CHAR(160)," ")))))&gt;0,LEFT(UPPER(TRIM(H379)),10)&lt;&gt;"UNRESOLVED",ISERROR(MATCH(UPPER(TRIM(CLEAN(SUBSTITUTE(H379,CHAR(160)," ")))),Start!$H$6:$H$22,0))),"","Method/evidence basis missing; ")&amp;IF(AND(LEN(UPPER(TRIM(CLEAN(SUBSTITUTE(I379,CHAR(160)," ")))))&gt;0,LEFT(UPPER(TRIM(I379)),10)&lt;&gt;"UNRESOLVED",ISERROR(MATCH(UPPER(TRIM(CLEAN(SUBSTITUTE(I379,CHAR(160)," ")))),Start!$H$6:$H$22,0))),"","Mapping or justified exclusion missing; ")&amp;IF(AND(LEN(UPPER(TRIM(CLEAN(SUBSTITUTE(J379,CHAR(160)," ")))))&gt;0,LEFT(UPPER(TRIM(J379)),10)&lt;&gt;"UNRESOLVED",ISERROR(MATCH(UPPER(TRIM(CLEAN(SUBSTITUTE(J379,CHAR(160)," ")))),Start!$H$6:$H$22,0))),"","Conclusion/evidence missing; ")&amp;IF(AND(LEN(UPPER(TRIM(CLEAN(SUBSTITUTE(K379,CHAR(160)," ")))))&gt;0,LEFT(UPPER(TRIM(K379)),10)&lt;&gt;"UNRESOLVED",ISERROR(MATCH(UPPER(TRIM(CLEAN(SUBSTITUTE(K379,CHAR(160)," ")))),Start!$H$6:$H$22,0))),"","Reviewer/date missing; ")&amp;"")),"Invalid status; use a listed value")</f>
        <v>Applicability unresolved; assign an owner and next action</v>
      </c>
    </row>
    <row r="380" ht="70" customHeight="1">
      <c r="A380" s="58" t="str">
        <v>DFS-500.16(a)(1)(vi)</v>
      </c>
      <c r="B380" s="58" t="str">
        <v>DFS</v>
      </c>
      <c r="C380" s="61" t="str">
        <v>D01 | 500.16(a)(1)(vi)</v>
      </c>
      <c r="D380" s="61"/>
      <c r="E380" s="61" t="str">
        <v>Unresolved</v>
      </c>
      <c r="F380" s="61"/>
      <c r="G380" s="61" t="str">
        <v>Verify entity exemption and operative version; Q08</v>
      </c>
      <c r="H380" s="61" t="inlineStr">
        <is>
          <t xml:space="preserve">Candidate duty; applicability unresolved. Obtain exact required method and evidence from the controlling text. Context and definition rows explain control requirements.</t>
        </is>
      </c>
      <c r="I380" s="61" t="str">
        <v>D09</v>
      </c>
      <c r="J380" s="61"/>
      <c r="K380" s="61"/>
      <c r="L380" s="61" t="str">
        <v>Confirm entity/system coverage, obtain the current controlling instrument and map every applicable part before conclusions.</v>
      </c>
      <c r="M380" s="63" t="str">
        <f>IF(OR(EXACT(E380,"Unresolved"),EXACT(E380,"Applicable"),EXACT(E380,"Excluded with basis"),EXACT(E380,"Context only")),IF(E380="Unresolved","Applicability unresolved; assign an owner and next action",IF(LEN(IF(AND(LEN(UPPER(TRIM(CLEAN(SUBSTITUTE(C380,CHAR(160)," ")))))&gt;0,LEFT(UPPER(TRIM(C380)),10)&lt;&gt;"UNRESOLVED",ISERROR(MATCH(UPPER(TRIM(CLEAN(SUBSTITUTE(C380,CHAR(160)," ")))),Start!$H$6:$H$22,0))),"","Exact clause/version missing; ")&amp;IF(AND(LEN(UPPER(TRIM(CLEAN(SUBSTITUTE(D380,CHAR(160)," ")))))&gt;0,LEFT(UPPER(TRIM(D380)),10)&lt;&gt;"UNRESOLVED",ISERROR(MATCH(UPPER(TRIM(CLEAN(SUBSTITUTE(D380,CHAR(160)," ")))),Start!$H$6:$H$22,0))),"","Entity/system/period missing; ")&amp;IF(AND(LEN(UPPER(TRIM(CLEAN(SUBSTITUTE(F380,CHAR(160)," ")))))&gt;0,LEFT(UPPER(TRIM(F380)),10)&lt;&gt;"UNRESOLVED",ISERROR(MATCH(UPPER(TRIM(CLEAN(SUBSTITUTE(F380,CHAR(160)," ")))),Start!$H$6:$H$22,0))),"","Decision evidence/basis missing; ")&amp;IF(AND(LEN(UPPER(TRIM(CLEAN(SUBSTITUTE(G380,CHAR(160)," ")))))&gt;0,LEFT(UPPER(TRIM(G380)),10)&lt;&gt;"UNRESOLVED",ISERROR(MATCH(UPPER(TRIM(CLEAN(SUBSTITUTE(G380,CHAR(160)," ")))),Start!$H$6:$H$22,0))),"","Date/transition basis missing; ")&amp;IF(AND(LEN(UPPER(TRIM(CLEAN(SUBSTITUTE(H380,CHAR(160)," ")))))&gt;0,LEFT(UPPER(TRIM(H380)),10)&lt;&gt;"UNRESOLVED",ISERROR(MATCH(UPPER(TRIM(CLEAN(SUBSTITUTE(H380,CHAR(160)," ")))),Start!$H$6:$H$22,0))),"","Method/evidence basis missing; ")&amp;IF(AND(LEN(UPPER(TRIM(CLEAN(SUBSTITUTE(I380,CHAR(160)," ")))))&gt;0,LEFT(UPPER(TRIM(I380)),10)&lt;&gt;"UNRESOLVED",ISERROR(MATCH(UPPER(TRIM(CLEAN(SUBSTITUTE(I380,CHAR(160)," ")))),Start!$H$6:$H$22,0))),"","Mapping or justified exclusion missing; ")&amp;IF(AND(LEN(UPPER(TRIM(CLEAN(SUBSTITUTE(J380,CHAR(160)," ")))))&gt;0,LEFT(UPPER(TRIM(J380)),10)&lt;&gt;"UNRESOLVED",ISERROR(MATCH(UPPER(TRIM(CLEAN(SUBSTITUTE(J380,CHAR(160)," ")))),Start!$H$6:$H$22,0))),"","Conclusion/evidence missing; ")&amp;IF(AND(LEN(UPPER(TRIM(CLEAN(SUBSTITUTE(K380,CHAR(160)," ")))))&gt;0,LEFT(UPPER(TRIM(K380)),10)&lt;&gt;"UNRESOLVED",ISERROR(MATCH(UPPER(TRIM(CLEAN(SUBSTITUTE(K380,CHAR(160)," ")))),Start!$H$6:$H$22,0))),"","Reviewer/date missing; ")&amp;"")=0,"Documentation recorded; review required",IF(AND(LEN(UPPER(TRIM(CLEAN(SUBSTITUTE(C380,CHAR(160)," ")))))&gt;0,LEFT(UPPER(TRIM(C380)),10)&lt;&gt;"UNRESOLVED",ISERROR(MATCH(UPPER(TRIM(CLEAN(SUBSTITUTE(C380,CHAR(160)," ")))),Start!$H$6:$H$22,0))),"","Exact clause/version missing; ")&amp;IF(AND(LEN(UPPER(TRIM(CLEAN(SUBSTITUTE(D380,CHAR(160)," ")))))&gt;0,LEFT(UPPER(TRIM(D380)),10)&lt;&gt;"UNRESOLVED",ISERROR(MATCH(UPPER(TRIM(CLEAN(SUBSTITUTE(D380,CHAR(160)," ")))),Start!$H$6:$H$22,0))),"","Entity/system/period missing; ")&amp;IF(AND(LEN(UPPER(TRIM(CLEAN(SUBSTITUTE(F380,CHAR(160)," ")))))&gt;0,LEFT(UPPER(TRIM(F380)),10)&lt;&gt;"UNRESOLVED",ISERROR(MATCH(UPPER(TRIM(CLEAN(SUBSTITUTE(F380,CHAR(160)," ")))),Start!$H$6:$H$22,0))),"","Decision evidence/basis missing; ")&amp;IF(AND(LEN(UPPER(TRIM(CLEAN(SUBSTITUTE(G380,CHAR(160)," ")))))&gt;0,LEFT(UPPER(TRIM(G380)),10)&lt;&gt;"UNRESOLVED",ISERROR(MATCH(UPPER(TRIM(CLEAN(SUBSTITUTE(G380,CHAR(160)," ")))),Start!$H$6:$H$22,0))),"","Date/transition basis missing; ")&amp;IF(AND(LEN(UPPER(TRIM(CLEAN(SUBSTITUTE(H380,CHAR(160)," ")))))&gt;0,LEFT(UPPER(TRIM(H380)),10)&lt;&gt;"UNRESOLVED",ISERROR(MATCH(UPPER(TRIM(CLEAN(SUBSTITUTE(H380,CHAR(160)," ")))),Start!$H$6:$H$22,0))),"","Method/evidence basis missing; ")&amp;IF(AND(LEN(UPPER(TRIM(CLEAN(SUBSTITUTE(I380,CHAR(160)," ")))))&gt;0,LEFT(UPPER(TRIM(I380)),10)&lt;&gt;"UNRESOLVED",ISERROR(MATCH(UPPER(TRIM(CLEAN(SUBSTITUTE(I380,CHAR(160)," ")))),Start!$H$6:$H$22,0))),"","Mapping or justified exclusion missing; ")&amp;IF(AND(LEN(UPPER(TRIM(CLEAN(SUBSTITUTE(J380,CHAR(160)," ")))))&gt;0,LEFT(UPPER(TRIM(J380)),10)&lt;&gt;"UNRESOLVED",ISERROR(MATCH(UPPER(TRIM(CLEAN(SUBSTITUTE(J380,CHAR(160)," ")))),Start!$H$6:$H$22,0))),"","Conclusion/evidence missing; ")&amp;IF(AND(LEN(UPPER(TRIM(CLEAN(SUBSTITUTE(K380,CHAR(160)," ")))))&gt;0,LEFT(UPPER(TRIM(K380)),10)&lt;&gt;"UNRESOLVED",ISERROR(MATCH(UPPER(TRIM(CLEAN(SUBSTITUTE(K380,CHAR(160)," ")))),Start!$H$6:$H$22,0))),"","Reviewer/date missing; ")&amp;"")),"Invalid status; use a listed value")</f>
        <v>Applicability unresolved; assign an owner and next action</v>
      </c>
    </row>
    <row r="381" ht="70" customHeight="1">
      <c r="A381" s="56" t="str">
        <v>DFS-500.16(a)(1)(vii)</v>
      </c>
      <c r="B381" s="56" t="str">
        <v>DFS</v>
      </c>
      <c r="C381" s="61" t="str">
        <v>D01 | 500.16(a)(1)(vii)</v>
      </c>
      <c r="D381" s="61"/>
      <c r="E381" s="61" t="str">
        <v>Unresolved</v>
      </c>
      <c r="F381" s="61"/>
      <c r="G381" s="61" t="str">
        <v>Verify entity exemption and operative version; Q08</v>
      </c>
      <c r="H381" s="61" t="inlineStr">
        <is>
          <t xml:space="preserve">Candidate duty; applicability unresolved. Obtain exact required method and evidence from the controlling text. Context and definition rows explain control requirements.</t>
        </is>
      </c>
      <c r="I381" s="61" t="str">
        <v>D09</v>
      </c>
      <c r="J381" s="61"/>
      <c r="K381" s="61"/>
      <c r="L381" s="61" t="str">
        <v>Confirm entity/system coverage, obtain the current controlling instrument and map every applicable part before conclusions.</v>
      </c>
      <c r="M381" s="63" t="str">
        <f>IF(OR(EXACT(E381,"Unresolved"),EXACT(E381,"Applicable"),EXACT(E381,"Excluded with basis"),EXACT(E381,"Context only")),IF(E381="Unresolved","Applicability unresolved; assign an owner and next action",IF(LEN(IF(AND(LEN(UPPER(TRIM(CLEAN(SUBSTITUTE(C381,CHAR(160)," ")))))&gt;0,LEFT(UPPER(TRIM(C381)),10)&lt;&gt;"UNRESOLVED",ISERROR(MATCH(UPPER(TRIM(CLEAN(SUBSTITUTE(C381,CHAR(160)," ")))),Start!$H$6:$H$22,0))),"","Exact clause/version missing; ")&amp;IF(AND(LEN(UPPER(TRIM(CLEAN(SUBSTITUTE(D381,CHAR(160)," ")))))&gt;0,LEFT(UPPER(TRIM(D381)),10)&lt;&gt;"UNRESOLVED",ISERROR(MATCH(UPPER(TRIM(CLEAN(SUBSTITUTE(D381,CHAR(160)," ")))),Start!$H$6:$H$22,0))),"","Entity/system/period missing; ")&amp;IF(AND(LEN(UPPER(TRIM(CLEAN(SUBSTITUTE(F381,CHAR(160)," ")))))&gt;0,LEFT(UPPER(TRIM(F381)),10)&lt;&gt;"UNRESOLVED",ISERROR(MATCH(UPPER(TRIM(CLEAN(SUBSTITUTE(F381,CHAR(160)," ")))),Start!$H$6:$H$22,0))),"","Decision evidence/basis missing; ")&amp;IF(AND(LEN(UPPER(TRIM(CLEAN(SUBSTITUTE(G381,CHAR(160)," ")))))&gt;0,LEFT(UPPER(TRIM(G381)),10)&lt;&gt;"UNRESOLVED",ISERROR(MATCH(UPPER(TRIM(CLEAN(SUBSTITUTE(G381,CHAR(160)," ")))),Start!$H$6:$H$22,0))),"","Date/transition basis missing; ")&amp;IF(AND(LEN(UPPER(TRIM(CLEAN(SUBSTITUTE(H381,CHAR(160)," ")))))&gt;0,LEFT(UPPER(TRIM(H381)),10)&lt;&gt;"UNRESOLVED",ISERROR(MATCH(UPPER(TRIM(CLEAN(SUBSTITUTE(H381,CHAR(160)," ")))),Start!$H$6:$H$22,0))),"","Method/evidence basis missing; ")&amp;IF(AND(LEN(UPPER(TRIM(CLEAN(SUBSTITUTE(I381,CHAR(160)," ")))))&gt;0,LEFT(UPPER(TRIM(I381)),10)&lt;&gt;"UNRESOLVED",ISERROR(MATCH(UPPER(TRIM(CLEAN(SUBSTITUTE(I381,CHAR(160)," ")))),Start!$H$6:$H$22,0))),"","Mapping or justified exclusion missing; ")&amp;IF(AND(LEN(UPPER(TRIM(CLEAN(SUBSTITUTE(J381,CHAR(160)," ")))))&gt;0,LEFT(UPPER(TRIM(J381)),10)&lt;&gt;"UNRESOLVED",ISERROR(MATCH(UPPER(TRIM(CLEAN(SUBSTITUTE(J381,CHAR(160)," ")))),Start!$H$6:$H$22,0))),"","Conclusion/evidence missing; ")&amp;IF(AND(LEN(UPPER(TRIM(CLEAN(SUBSTITUTE(K381,CHAR(160)," ")))))&gt;0,LEFT(UPPER(TRIM(K381)),10)&lt;&gt;"UNRESOLVED",ISERROR(MATCH(UPPER(TRIM(CLEAN(SUBSTITUTE(K381,CHAR(160)," ")))),Start!$H$6:$H$22,0))),"","Reviewer/date missing; ")&amp;"")=0,"Documentation recorded; review required",IF(AND(LEN(UPPER(TRIM(CLEAN(SUBSTITUTE(C381,CHAR(160)," ")))))&gt;0,LEFT(UPPER(TRIM(C381)),10)&lt;&gt;"UNRESOLVED",ISERROR(MATCH(UPPER(TRIM(CLEAN(SUBSTITUTE(C381,CHAR(160)," ")))),Start!$H$6:$H$22,0))),"","Exact clause/version missing; ")&amp;IF(AND(LEN(UPPER(TRIM(CLEAN(SUBSTITUTE(D381,CHAR(160)," ")))))&gt;0,LEFT(UPPER(TRIM(D381)),10)&lt;&gt;"UNRESOLVED",ISERROR(MATCH(UPPER(TRIM(CLEAN(SUBSTITUTE(D381,CHAR(160)," ")))),Start!$H$6:$H$22,0))),"","Entity/system/period missing; ")&amp;IF(AND(LEN(UPPER(TRIM(CLEAN(SUBSTITUTE(F381,CHAR(160)," ")))))&gt;0,LEFT(UPPER(TRIM(F381)),10)&lt;&gt;"UNRESOLVED",ISERROR(MATCH(UPPER(TRIM(CLEAN(SUBSTITUTE(F381,CHAR(160)," ")))),Start!$H$6:$H$22,0))),"","Decision evidence/basis missing; ")&amp;IF(AND(LEN(UPPER(TRIM(CLEAN(SUBSTITUTE(G381,CHAR(160)," ")))))&gt;0,LEFT(UPPER(TRIM(G381)),10)&lt;&gt;"UNRESOLVED",ISERROR(MATCH(UPPER(TRIM(CLEAN(SUBSTITUTE(G381,CHAR(160)," ")))),Start!$H$6:$H$22,0))),"","Date/transition basis missing; ")&amp;IF(AND(LEN(UPPER(TRIM(CLEAN(SUBSTITUTE(H381,CHAR(160)," ")))))&gt;0,LEFT(UPPER(TRIM(H381)),10)&lt;&gt;"UNRESOLVED",ISERROR(MATCH(UPPER(TRIM(CLEAN(SUBSTITUTE(H381,CHAR(160)," ")))),Start!$H$6:$H$22,0))),"","Method/evidence basis missing; ")&amp;IF(AND(LEN(UPPER(TRIM(CLEAN(SUBSTITUTE(I381,CHAR(160)," ")))))&gt;0,LEFT(UPPER(TRIM(I381)),10)&lt;&gt;"UNRESOLVED",ISERROR(MATCH(UPPER(TRIM(CLEAN(SUBSTITUTE(I381,CHAR(160)," ")))),Start!$H$6:$H$22,0))),"","Mapping or justified exclusion missing; ")&amp;IF(AND(LEN(UPPER(TRIM(CLEAN(SUBSTITUTE(J381,CHAR(160)," ")))))&gt;0,LEFT(UPPER(TRIM(J381)),10)&lt;&gt;"UNRESOLVED",ISERROR(MATCH(UPPER(TRIM(CLEAN(SUBSTITUTE(J381,CHAR(160)," ")))),Start!$H$6:$H$22,0))),"","Conclusion/evidence missing; ")&amp;IF(AND(LEN(UPPER(TRIM(CLEAN(SUBSTITUTE(K381,CHAR(160)," ")))))&gt;0,LEFT(UPPER(TRIM(K381)),10)&lt;&gt;"UNRESOLVED",ISERROR(MATCH(UPPER(TRIM(CLEAN(SUBSTITUTE(K381,CHAR(160)," ")))),Start!$H$6:$H$22,0))),"","Reviewer/date missing; ")&amp;"")),"Invalid status; use a listed value")</f>
        <v>Applicability unresolved; assign an owner and next action</v>
      </c>
    </row>
    <row r="382" ht="70" customHeight="1">
      <c r="A382" s="58" t="str">
        <v>DFS-500.16(a)(1)(viii)</v>
      </c>
      <c r="B382" s="58" t="str">
        <v>DFS</v>
      </c>
      <c r="C382" s="61" t="str">
        <v>D01 | 500.16(a)(1)(viii)</v>
      </c>
      <c r="D382" s="61"/>
      <c r="E382" s="61" t="str">
        <v>Unresolved</v>
      </c>
      <c r="F382" s="61"/>
      <c r="G382" s="61" t="str">
        <v>Verify entity exemption and operative version; Q08</v>
      </c>
      <c r="H382" s="61" t="inlineStr">
        <is>
          <t xml:space="preserve">Candidate duty; applicability unresolved. Obtain exact required method and evidence from the controlling text. Context and definition rows explain control requirements.</t>
        </is>
      </c>
      <c r="I382" s="61" t="str">
        <v>D09</v>
      </c>
      <c r="J382" s="61"/>
      <c r="K382" s="61"/>
      <c r="L382" s="61" t="str">
        <v>Confirm entity/system coverage, obtain the current controlling instrument and map every applicable part before conclusions.</v>
      </c>
      <c r="M382" s="63" t="str">
        <f>IF(OR(EXACT(E382,"Unresolved"),EXACT(E382,"Applicable"),EXACT(E382,"Excluded with basis"),EXACT(E382,"Context only")),IF(E382="Unresolved","Applicability unresolved; assign an owner and next action",IF(LEN(IF(AND(LEN(UPPER(TRIM(CLEAN(SUBSTITUTE(C382,CHAR(160)," ")))))&gt;0,LEFT(UPPER(TRIM(C382)),10)&lt;&gt;"UNRESOLVED",ISERROR(MATCH(UPPER(TRIM(CLEAN(SUBSTITUTE(C382,CHAR(160)," ")))),Start!$H$6:$H$22,0))),"","Exact clause/version missing; ")&amp;IF(AND(LEN(UPPER(TRIM(CLEAN(SUBSTITUTE(D382,CHAR(160)," ")))))&gt;0,LEFT(UPPER(TRIM(D382)),10)&lt;&gt;"UNRESOLVED",ISERROR(MATCH(UPPER(TRIM(CLEAN(SUBSTITUTE(D382,CHAR(160)," ")))),Start!$H$6:$H$22,0))),"","Entity/system/period missing; ")&amp;IF(AND(LEN(UPPER(TRIM(CLEAN(SUBSTITUTE(F382,CHAR(160)," ")))))&gt;0,LEFT(UPPER(TRIM(F382)),10)&lt;&gt;"UNRESOLVED",ISERROR(MATCH(UPPER(TRIM(CLEAN(SUBSTITUTE(F382,CHAR(160)," ")))),Start!$H$6:$H$22,0))),"","Decision evidence/basis missing; ")&amp;IF(AND(LEN(UPPER(TRIM(CLEAN(SUBSTITUTE(G382,CHAR(160)," ")))))&gt;0,LEFT(UPPER(TRIM(G382)),10)&lt;&gt;"UNRESOLVED",ISERROR(MATCH(UPPER(TRIM(CLEAN(SUBSTITUTE(G382,CHAR(160)," ")))),Start!$H$6:$H$22,0))),"","Date/transition basis missing; ")&amp;IF(AND(LEN(UPPER(TRIM(CLEAN(SUBSTITUTE(H382,CHAR(160)," ")))))&gt;0,LEFT(UPPER(TRIM(H382)),10)&lt;&gt;"UNRESOLVED",ISERROR(MATCH(UPPER(TRIM(CLEAN(SUBSTITUTE(H382,CHAR(160)," ")))),Start!$H$6:$H$22,0))),"","Method/evidence basis missing; ")&amp;IF(AND(LEN(UPPER(TRIM(CLEAN(SUBSTITUTE(I382,CHAR(160)," ")))))&gt;0,LEFT(UPPER(TRIM(I382)),10)&lt;&gt;"UNRESOLVED",ISERROR(MATCH(UPPER(TRIM(CLEAN(SUBSTITUTE(I382,CHAR(160)," ")))),Start!$H$6:$H$22,0))),"","Mapping or justified exclusion missing; ")&amp;IF(AND(LEN(UPPER(TRIM(CLEAN(SUBSTITUTE(J382,CHAR(160)," ")))))&gt;0,LEFT(UPPER(TRIM(J382)),10)&lt;&gt;"UNRESOLVED",ISERROR(MATCH(UPPER(TRIM(CLEAN(SUBSTITUTE(J382,CHAR(160)," ")))),Start!$H$6:$H$22,0))),"","Conclusion/evidence missing; ")&amp;IF(AND(LEN(UPPER(TRIM(CLEAN(SUBSTITUTE(K382,CHAR(160)," ")))))&gt;0,LEFT(UPPER(TRIM(K382)),10)&lt;&gt;"UNRESOLVED",ISERROR(MATCH(UPPER(TRIM(CLEAN(SUBSTITUTE(K382,CHAR(160)," ")))),Start!$H$6:$H$22,0))),"","Reviewer/date missing; ")&amp;"")=0,"Documentation recorded; review required",IF(AND(LEN(UPPER(TRIM(CLEAN(SUBSTITUTE(C382,CHAR(160)," ")))))&gt;0,LEFT(UPPER(TRIM(C382)),10)&lt;&gt;"UNRESOLVED",ISERROR(MATCH(UPPER(TRIM(CLEAN(SUBSTITUTE(C382,CHAR(160)," ")))),Start!$H$6:$H$22,0))),"","Exact clause/version missing; ")&amp;IF(AND(LEN(UPPER(TRIM(CLEAN(SUBSTITUTE(D382,CHAR(160)," ")))))&gt;0,LEFT(UPPER(TRIM(D382)),10)&lt;&gt;"UNRESOLVED",ISERROR(MATCH(UPPER(TRIM(CLEAN(SUBSTITUTE(D382,CHAR(160)," ")))),Start!$H$6:$H$22,0))),"","Entity/system/period missing; ")&amp;IF(AND(LEN(UPPER(TRIM(CLEAN(SUBSTITUTE(F382,CHAR(160)," ")))))&gt;0,LEFT(UPPER(TRIM(F382)),10)&lt;&gt;"UNRESOLVED",ISERROR(MATCH(UPPER(TRIM(CLEAN(SUBSTITUTE(F382,CHAR(160)," ")))),Start!$H$6:$H$22,0))),"","Decision evidence/basis missing; ")&amp;IF(AND(LEN(UPPER(TRIM(CLEAN(SUBSTITUTE(G382,CHAR(160)," ")))))&gt;0,LEFT(UPPER(TRIM(G382)),10)&lt;&gt;"UNRESOLVED",ISERROR(MATCH(UPPER(TRIM(CLEAN(SUBSTITUTE(G382,CHAR(160)," ")))),Start!$H$6:$H$22,0))),"","Date/transition basis missing; ")&amp;IF(AND(LEN(UPPER(TRIM(CLEAN(SUBSTITUTE(H382,CHAR(160)," ")))))&gt;0,LEFT(UPPER(TRIM(H382)),10)&lt;&gt;"UNRESOLVED",ISERROR(MATCH(UPPER(TRIM(CLEAN(SUBSTITUTE(H382,CHAR(160)," ")))),Start!$H$6:$H$22,0))),"","Method/evidence basis missing; ")&amp;IF(AND(LEN(UPPER(TRIM(CLEAN(SUBSTITUTE(I382,CHAR(160)," ")))))&gt;0,LEFT(UPPER(TRIM(I382)),10)&lt;&gt;"UNRESOLVED",ISERROR(MATCH(UPPER(TRIM(CLEAN(SUBSTITUTE(I382,CHAR(160)," ")))),Start!$H$6:$H$22,0))),"","Mapping or justified exclusion missing; ")&amp;IF(AND(LEN(UPPER(TRIM(CLEAN(SUBSTITUTE(J382,CHAR(160)," ")))))&gt;0,LEFT(UPPER(TRIM(J382)),10)&lt;&gt;"UNRESOLVED",ISERROR(MATCH(UPPER(TRIM(CLEAN(SUBSTITUTE(J382,CHAR(160)," ")))),Start!$H$6:$H$22,0))),"","Conclusion/evidence missing; ")&amp;IF(AND(LEN(UPPER(TRIM(CLEAN(SUBSTITUTE(K382,CHAR(160)," ")))))&gt;0,LEFT(UPPER(TRIM(K382)),10)&lt;&gt;"UNRESOLVED",ISERROR(MATCH(UPPER(TRIM(CLEAN(SUBSTITUTE(K382,CHAR(160)," ")))),Start!$H$6:$H$22,0))),"","Reviewer/date missing; ")&amp;"")),"Invalid status; use a listed value")</f>
        <v>Applicability unresolved; assign an owner and next action</v>
      </c>
    </row>
    <row r="383" ht="70" customHeight="1">
      <c r="A383" s="56" t="str">
        <v>DFS-500.16(a)(1)(ix)</v>
      </c>
      <c r="B383" s="56" t="str">
        <v>DFS</v>
      </c>
      <c r="C383" s="61" t="str">
        <v>D01 | 500.16(a)(1)(ix)</v>
      </c>
      <c r="D383" s="61"/>
      <c r="E383" s="61" t="str">
        <v>Unresolved</v>
      </c>
      <c r="F383" s="61"/>
      <c r="G383" s="61" t="str">
        <v>Verify entity exemption and operative version; Q08</v>
      </c>
      <c r="H383" s="61" t="inlineStr">
        <is>
          <t xml:space="preserve">Candidate duty; applicability unresolved. Obtain exact required method and evidence from the controlling text. Context and definition rows explain control requirements.</t>
        </is>
      </c>
      <c r="I383" s="61" t="str">
        <v>D09</v>
      </c>
      <c r="J383" s="61"/>
      <c r="K383" s="61"/>
      <c r="L383" s="61" t="str">
        <v>Confirm entity/system coverage, obtain the current controlling instrument and map every applicable part before conclusions.</v>
      </c>
      <c r="M383" s="63" t="str">
        <f>IF(OR(EXACT(E383,"Unresolved"),EXACT(E383,"Applicable"),EXACT(E383,"Excluded with basis"),EXACT(E383,"Context only")),IF(E383="Unresolved","Applicability unresolved; assign an owner and next action",IF(LEN(IF(AND(LEN(UPPER(TRIM(CLEAN(SUBSTITUTE(C383,CHAR(160)," ")))))&gt;0,LEFT(UPPER(TRIM(C383)),10)&lt;&gt;"UNRESOLVED",ISERROR(MATCH(UPPER(TRIM(CLEAN(SUBSTITUTE(C383,CHAR(160)," ")))),Start!$H$6:$H$22,0))),"","Exact clause/version missing; ")&amp;IF(AND(LEN(UPPER(TRIM(CLEAN(SUBSTITUTE(D383,CHAR(160)," ")))))&gt;0,LEFT(UPPER(TRIM(D383)),10)&lt;&gt;"UNRESOLVED",ISERROR(MATCH(UPPER(TRIM(CLEAN(SUBSTITUTE(D383,CHAR(160)," ")))),Start!$H$6:$H$22,0))),"","Entity/system/period missing; ")&amp;IF(AND(LEN(UPPER(TRIM(CLEAN(SUBSTITUTE(F383,CHAR(160)," ")))))&gt;0,LEFT(UPPER(TRIM(F383)),10)&lt;&gt;"UNRESOLVED",ISERROR(MATCH(UPPER(TRIM(CLEAN(SUBSTITUTE(F383,CHAR(160)," ")))),Start!$H$6:$H$22,0))),"","Decision evidence/basis missing; ")&amp;IF(AND(LEN(UPPER(TRIM(CLEAN(SUBSTITUTE(G383,CHAR(160)," ")))))&gt;0,LEFT(UPPER(TRIM(G383)),10)&lt;&gt;"UNRESOLVED",ISERROR(MATCH(UPPER(TRIM(CLEAN(SUBSTITUTE(G383,CHAR(160)," ")))),Start!$H$6:$H$22,0))),"","Date/transition basis missing; ")&amp;IF(AND(LEN(UPPER(TRIM(CLEAN(SUBSTITUTE(H383,CHAR(160)," ")))))&gt;0,LEFT(UPPER(TRIM(H383)),10)&lt;&gt;"UNRESOLVED",ISERROR(MATCH(UPPER(TRIM(CLEAN(SUBSTITUTE(H383,CHAR(160)," ")))),Start!$H$6:$H$22,0))),"","Method/evidence basis missing; ")&amp;IF(AND(LEN(UPPER(TRIM(CLEAN(SUBSTITUTE(I383,CHAR(160)," ")))))&gt;0,LEFT(UPPER(TRIM(I383)),10)&lt;&gt;"UNRESOLVED",ISERROR(MATCH(UPPER(TRIM(CLEAN(SUBSTITUTE(I383,CHAR(160)," ")))),Start!$H$6:$H$22,0))),"","Mapping or justified exclusion missing; ")&amp;IF(AND(LEN(UPPER(TRIM(CLEAN(SUBSTITUTE(J383,CHAR(160)," ")))))&gt;0,LEFT(UPPER(TRIM(J383)),10)&lt;&gt;"UNRESOLVED",ISERROR(MATCH(UPPER(TRIM(CLEAN(SUBSTITUTE(J383,CHAR(160)," ")))),Start!$H$6:$H$22,0))),"","Conclusion/evidence missing; ")&amp;IF(AND(LEN(UPPER(TRIM(CLEAN(SUBSTITUTE(K383,CHAR(160)," ")))))&gt;0,LEFT(UPPER(TRIM(K383)),10)&lt;&gt;"UNRESOLVED",ISERROR(MATCH(UPPER(TRIM(CLEAN(SUBSTITUTE(K383,CHAR(160)," ")))),Start!$H$6:$H$22,0))),"","Reviewer/date missing; ")&amp;"")=0,"Documentation recorded; review required",IF(AND(LEN(UPPER(TRIM(CLEAN(SUBSTITUTE(C383,CHAR(160)," ")))))&gt;0,LEFT(UPPER(TRIM(C383)),10)&lt;&gt;"UNRESOLVED",ISERROR(MATCH(UPPER(TRIM(CLEAN(SUBSTITUTE(C383,CHAR(160)," ")))),Start!$H$6:$H$22,0))),"","Exact clause/version missing; ")&amp;IF(AND(LEN(UPPER(TRIM(CLEAN(SUBSTITUTE(D383,CHAR(160)," ")))))&gt;0,LEFT(UPPER(TRIM(D383)),10)&lt;&gt;"UNRESOLVED",ISERROR(MATCH(UPPER(TRIM(CLEAN(SUBSTITUTE(D383,CHAR(160)," ")))),Start!$H$6:$H$22,0))),"","Entity/system/period missing; ")&amp;IF(AND(LEN(UPPER(TRIM(CLEAN(SUBSTITUTE(F383,CHAR(160)," ")))))&gt;0,LEFT(UPPER(TRIM(F383)),10)&lt;&gt;"UNRESOLVED",ISERROR(MATCH(UPPER(TRIM(CLEAN(SUBSTITUTE(F383,CHAR(160)," ")))),Start!$H$6:$H$22,0))),"","Decision evidence/basis missing; ")&amp;IF(AND(LEN(UPPER(TRIM(CLEAN(SUBSTITUTE(G383,CHAR(160)," ")))))&gt;0,LEFT(UPPER(TRIM(G383)),10)&lt;&gt;"UNRESOLVED",ISERROR(MATCH(UPPER(TRIM(CLEAN(SUBSTITUTE(G383,CHAR(160)," ")))),Start!$H$6:$H$22,0))),"","Date/transition basis missing; ")&amp;IF(AND(LEN(UPPER(TRIM(CLEAN(SUBSTITUTE(H383,CHAR(160)," ")))))&gt;0,LEFT(UPPER(TRIM(H383)),10)&lt;&gt;"UNRESOLVED",ISERROR(MATCH(UPPER(TRIM(CLEAN(SUBSTITUTE(H383,CHAR(160)," ")))),Start!$H$6:$H$22,0))),"","Method/evidence basis missing; ")&amp;IF(AND(LEN(UPPER(TRIM(CLEAN(SUBSTITUTE(I383,CHAR(160)," ")))))&gt;0,LEFT(UPPER(TRIM(I383)),10)&lt;&gt;"UNRESOLVED",ISERROR(MATCH(UPPER(TRIM(CLEAN(SUBSTITUTE(I383,CHAR(160)," ")))),Start!$H$6:$H$22,0))),"","Mapping or justified exclusion missing; ")&amp;IF(AND(LEN(UPPER(TRIM(CLEAN(SUBSTITUTE(J383,CHAR(160)," ")))))&gt;0,LEFT(UPPER(TRIM(J383)),10)&lt;&gt;"UNRESOLVED",ISERROR(MATCH(UPPER(TRIM(CLEAN(SUBSTITUTE(J383,CHAR(160)," ")))),Start!$H$6:$H$22,0))),"","Conclusion/evidence missing; ")&amp;IF(AND(LEN(UPPER(TRIM(CLEAN(SUBSTITUTE(K383,CHAR(160)," ")))))&gt;0,LEFT(UPPER(TRIM(K383)),10)&lt;&gt;"UNRESOLVED",ISERROR(MATCH(UPPER(TRIM(CLEAN(SUBSTITUTE(K383,CHAR(160)," ")))),Start!$H$6:$H$22,0))),"","Reviewer/date missing; ")&amp;"")),"Invalid status; use a listed value")</f>
        <v>Applicability unresolved; assign an owner and next action</v>
      </c>
    </row>
    <row r="384" ht="70" customHeight="1">
      <c r="A384" s="58" t="str">
        <v>DFS-500.16(a)(2)</v>
      </c>
      <c r="B384" s="58" t="str">
        <v>DFS</v>
      </c>
      <c r="C384" s="61" t="str">
        <v>D01 | 500.16(a)(2)</v>
      </c>
      <c r="D384" s="61"/>
      <c r="E384" s="61" t="str">
        <v>Unresolved</v>
      </c>
      <c r="F384" s="61"/>
      <c r="G384" s="61" t="str">
        <v>Verify entity exemption and operative version; Q08</v>
      </c>
      <c r="H384" s="61" t="inlineStr">
        <is>
          <t xml:space="preserve">Candidate duty; applicability unresolved. Obtain exact required method and evidence from the controlling text. Context and definition rows explain control requirements.</t>
        </is>
      </c>
      <c r="I384" s="61" t="str">
        <v>D09</v>
      </c>
      <c r="J384" s="61"/>
      <c r="K384" s="61"/>
      <c r="L384" s="61" t="str">
        <v>Confirm entity/system coverage, obtain the current controlling instrument and map every applicable part before conclusions.</v>
      </c>
      <c r="M384" s="63" t="str">
        <f>IF(OR(EXACT(E384,"Unresolved"),EXACT(E384,"Applicable"),EXACT(E384,"Excluded with basis"),EXACT(E384,"Context only")),IF(E384="Unresolved","Applicability unresolved; assign an owner and next action",IF(LEN(IF(AND(LEN(UPPER(TRIM(CLEAN(SUBSTITUTE(C384,CHAR(160)," ")))))&gt;0,LEFT(UPPER(TRIM(C384)),10)&lt;&gt;"UNRESOLVED",ISERROR(MATCH(UPPER(TRIM(CLEAN(SUBSTITUTE(C384,CHAR(160)," ")))),Start!$H$6:$H$22,0))),"","Exact clause/version missing; ")&amp;IF(AND(LEN(UPPER(TRIM(CLEAN(SUBSTITUTE(D384,CHAR(160)," ")))))&gt;0,LEFT(UPPER(TRIM(D384)),10)&lt;&gt;"UNRESOLVED",ISERROR(MATCH(UPPER(TRIM(CLEAN(SUBSTITUTE(D384,CHAR(160)," ")))),Start!$H$6:$H$22,0))),"","Entity/system/period missing; ")&amp;IF(AND(LEN(UPPER(TRIM(CLEAN(SUBSTITUTE(F384,CHAR(160)," ")))))&gt;0,LEFT(UPPER(TRIM(F384)),10)&lt;&gt;"UNRESOLVED",ISERROR(MATCH(UPPER(TRIM(CLEAN(SUBSTITUTE(F384,CHAR(160)," ")))),Start!$H$6:$H$22,0))),"","Decision evidence/basis missing; ")&amp;IF(AND(LEN(UPPER(TRIM(CLEAN(SUBSTITUTE(G384,CHAR(160)," ")))))&gt;0,LEFT(UPPER(TRIM(G384)),10)&lt;&gt;"UNRESOLVED",ISERROR(MATCH(UPPER(TRIM(CLEAN(SUBSTITUTE(G384,CHAR(160)," ")))),Start!$H$6:$H$22,0))),"","Date/transition basis missing; ")&amp;IF(AND(LEN(UPPER(TRIM(CLEAN(SUBSTITUTE(H384,CHAR(160)," ")))))&gt;0,LEFT(UPPER(TRIM(H384)),10)&lt;&gt;"UNRESOLVED",ISERROR(MATCH(UPPER(TRIM(CLEAN(SUBSTITUTE(H384,CHAR(160)," ")))),Start!$H$6:$H$22,0))),"","Method/evidence basis missing; ")&amp;IF(AND(LEN(UPPER(TRIM(CLEAN(SUBSTITUTE(I384,CHAR(160)," ")))))&gt;0,LEFT(UPPER(TRIM(I384)),10)&lt;&gt;"UNRESOLVED",ISERROR(MATCH(UPPER(TRIM(CLEAN(SUBSTITUTE(I384,CHAR(160)," ")))),Start!$H$6:$H$22,0))),"","Mapping or justified exclusion missing; ")&amp;IF(AND(LEN(UPPER(TRIM(CLEAN(SUBSTITUTE(J384,CHAR(160)," ")))))&gt;0,LEFT(UPPER(TRIM(J384)),10)&lt;&gt;"UNRESOLVED",ISERROR(MATCH(UPPER(TRIM(CLEAN(SUBSTITUTE(J384,CHAR(160)," ")))),Start!$H$6:$H$22,0))),"","Conclusion/evidence missing; ")&amp;IF(AND(LEN(UPPER(TRIM(CLEAN(SUBSTITUTE(K384,CHAR(160)," ")))))&gt;0,LEFT(UPPER(TRIM(K384)),10)&lt;&gt;"UNRESOLVED",ISERROR(MATCH(UPPER(TRIM(CLEAN(SUBSTITUTE(K384,CHAR(160)," ")))),Start!$H$6:$H$22,0))),"","Reviewer/date missing; ")&amp;"")=0,"Documentation recorded; review required",IF(AND(LEN(UPPER(TRIM(CLEAN(SUBSTITUTE(C384,CHAR(160)," ")))))&gt;0,LEFT(UPPER(TRIM(C384)),10)&lt;&gt;"UNRESOLVED",ISERROR(MATCH(UPPER(TRIM(CLEAN(SUBSTITUTE(C384,CHAR(160)," ")))),Start!$H$6:$H$22,0))),"","Exact clause/version missing; ")&amp;IF(AND(LEN(UPPER(TRIM(CLEAN(SUBSTITUTE(D384,CHAR(160)," ")))))&gt;0,LEFT(UPPER(TRIM(D384)),10)&lt;&gt;"UNRESOLVED",ISERROR(MATCH(UPPER(TRIM(CLEAN(SUBSTITUTE(D384,CHAR(160)," ")))),Start!$H$6:$H$22,0))),"","Entity/system/period missing; ")&amp;IF(AND(LEN(UPPER(TRIM(CLEAN(SUBSTITUTE(F384,CHAR(160)," ")))))&gt;0,LEFT(UPPER(TRIM(F384)),10)&lt;&gt;"UNRESOLVED",ISERROR(MATCH(UPPER(TRIM(CLEAN(SUBSTITUTE(F384,CHAR(160)," ")))),Start!$H$6:$H$22,0))),"","Decision evidence/basis missing; ")&amp;IF(AND(LEN(UPPER(TRIM(CLEAN(SUBSTITUTE(G384,CHAR(160)," ")))))&gt;0,LEFT(UPPER(TRIM(G384)),10)&lt;&gt;"UNRESOLVED",ISERROR(MATCH(UPPER(TRIM(CLEAN(SUBSTITUTE(G384,CHAR(160)," ")))),Start!$H$6:$H$22,0))),"","Date/transition basis missing; ")&amp;IF(AND(LEN(UPPER(TRIM(CLEAN(SUBSTITUTE(H384,CHAR(160)," ")))))&gt;0,LEFT(UPPER(TRIM(H384)),10)&lt;&gt;"UNRESOLVED",ISERROR(MATCH(UPPER(TRIM(CLEAN(SUBSTITUTE(H384,CHAR(160)," ")))),Start!$H$6:$H$22,0))),"","Method/evidence basis missing; ")&amp;IF(AND(LEN(UPPER(TRIM(CLEAN(SUBSTITUTE(I384,CHAR(160)," ")))))&gt;0,LEFT(UPPER(TRIM(I384)),10)&lt;&gt;"UNRESOLVED",ISERROR(MATCH(UPPER(TRIM(CLEAN(SUBSTITUTE(I384,CHAR(160)," ")))),Start!$H$6:$H$22,0))),"","Mapping or justified exclusion missing; ")&amp;IF(AND(LEN(UPPER(TRIM(CLEAN(SUBSTITUTE(J384,CHAR(160)," ")))))&gt;0,LEFT(UPPER(TRIM(J384)),10)&lt;&gt;"UNRESOLVED",ISERROR(MATCH(UPPER(TRIM(CLEAN(SUBSTITUTE(J384,CHAR(160)," ")))),Start!$H$6:$H$22,0))),"","Conclusion/evidence missing; ")&amp;IF(AND(LEN(UPPER(TRIM(CLEAN(SUBSTITUTE(K384,CHAR(160)," ")))))&gt;0,LEFT(UPPER(TRIM(K384)),10)&lt;&gt;"UNRESOLVED",ISERROR(MATCH(UPPER(TRIM(CLEAN(SUBSTITUTE(K384,CHAR(160)," ")))),Start!$H$6:$H$22,0))),"","Reviewer/date missing; ")&amp;"")),"Invalid status; use a listed value")</f>
        <v>Applicability unresolved; assign an owner and next action</v>
      </c>
    </row>
    <row r="385" ht="70" customHeight="1">
      <c r="A385" s="56" t="str">
        <v>DFS-500.16(a)(2)(i)</v>
      </c>
      <c r="B385" s="56" t="str">
        <v>DFS</v>
      </c>
      <c r="C385" s="61" t="str">
        <v>D01 | 500.16(a)(2)(i)</v>
      </c>
      <c r="D385" s="61"/>
      <c r="E385" s="61" t="str">
        <v>Unresolved</v>
      </c>
      <c r="F385" s="61"/>
      <c r="G385" s="61" t="str">
        <v>Verify entity exemption and operative version; Q08</v>
      </c>
      <c r="H385" s="61" t="inlineStr">
        <is>
          <t xml:space="preserve">Candidate duty; applicability unresolved. Obtain exact required method and evidence from the controlling text. Context and definition rows explain control requirements.</t>
        </is>
      </c>
      <c r="I385" s="61" t="str">
        <v>D09</v>
      </c>
      <c r="J385" s="61"/>
      <c r="K385" s="61"/>
      <c r="L385" s="61" t="str">
        <v>Confirm entity/system coverage, obtain the current controlling instrument and map every applicable part before conclusions.</v>
      </c>
      <c r="M385" s="63" t="str">
        <f>IF(OR(EXACT(E385,"Unresolved"),EXACT(E385,"Applicable"),EXACT(E385,"Excluded with basis"),EXACT(E385,"Context only")),IF(E385="Unresolved","Applicability unresolved; assign an owner and next action",IF(LEN(IF(AND(LEN(UPPER(TRIM(CLEAN(SUBSTITUTE(C385,CHAR(160)," ")))))&gt;0,LEFT(UPPER(TRIM(C385)),10)&lt;&gt;"UNRESOLVED",ISERROR(MATCH(UPPER(TRIM(CLEAN(SUBSTITUTE(C385,CHAR(160)," ")))),Start!$H$6:$H$22,0))),"","Exact clause/version missing; ")&amp;IF(AND(LEN(UPPER(TRIM(CLEAN(SUBSTITUTE(D385,CHAR(160)," ")))))&gt;0,LEFT(UPPER(TRIM(D385)),10)&lt;&gt;"UNRESOLVED",ISERROR(MATCH(UPPER(TRIM(CLEAN(SUBSTITUTE(D385,CHAR(160)," ")))),Start!$H$6:$H$22,0))),"","Entity/system/period missing; ")&amp;IF(AND(LEN(UPPER(TRIM(CLEAN(SUBSTITUTE(F385,CHAR(160)," ")))))&gt;0,LEFT(UPPER(TRIM(F385)),10)&lt;&gt;"UNRESOLVED",ISERROR(MATCH(UPPER(TRIM(CLEAN(SUBSTITUTE(F385,CHAR(160)," ")))),Start!$H$6:$H$22,0))),"","Decision evidence/basis missing; ")&amp;IF(AND(LEN(UPPER(TRIM(CLEAN(SUBSTITUTE(G385,CHAR(160)," ")))))&gt;0,LEFT(UPPER(TRIM(G385)),10)&lt;&gt;"UNRESOLVED",ISERROR(MATCH(UPPER(TRIM(CLEAN(SUBSTITUTE(G385,CHAR(160)," ")))),Start!$H$6:$H$22,0))),"","Date/transition basis missing; ")&amp;IF(AND(LEN(UPPER(TRIM(CLEAN(SUBSTITUTE(H385,CHAR(160)," ")))))&gt;0,LEFT(UPPER(TRIM(H385)),10)&lt;&gt;"UNRESOLVED",ISERROR(MATCH(UPPER(TRIM(CLEAN(SUBSTITUTE(H385,CHAR(160)," ")))),Start!$H$6:$H$22,0))),"","Method/evidence basis missing; ")&amp;IF(AND(LEN(UPPER(TRIM(CLEAN(SUBSTITUTE(I385,CHAR(160)," ")))))&gt;0,LEFT(UPPER(TRIM(I385)),10)&lt;&gt;"UNRESOLVED",ISERROR(MATCH(UPPER(TRIM(CLEAN(SUBSTITUTE(I385,CHAR(160)," ")))),Start!$H$6:$H$22,0))),"","Mapping or justified exclusion missing; ")&amp;IF(AND(LEN(UPPER(TRIM(CLEAN(SUBSTITUTE(J385,CHAR(160)," ")))))&gt;0,LEFT(UPPER(TRIM(J385)),10)&lt;&gt;"UNRESOLVED",ISERROR(MATCH(UPPER(TRIM(CLEAN(SUBSTITUTE(J385,CHAR(160)," ")))),Start!$H$6:$H$22,0))),"","Conclusion/evidence missing; ")&amp;IF(AND(LEN(UPPER(TRIM(CLEAN(SUBSTITUTE(K385,CHAR(160)," ")))))&gt;0,LEFT(UPPER(TRIM(K385)),10)&lt;&gt;"UNRESOLVED",ISERROR(MATCH(UPPER(TRIM(CLEAN(SUBSTITUTE(K385,CHAR(160)," ")))),Start!$H$6:$H$22,0))),"","Reviewer/date missing; ")&amp;"")=0,"Documentation recorded; review required",IF(AND(LEN(UPPER(TRIM(CLEAN(SUBSTITUTE(C385,CHAR(160)," ")))))&gt;0,LEFT(UPPER(TRIM(C385)),10)&lt;&gt;"UNRESOLVED",ISERROR(MATCH(UPPER(TRIM(CLEAN(SUBSTITUTE(C385,CHAR(160)," ")))),Start!$H$6:$H$22,0))),"","Exact clause/version missing; ")&amp;IF(AND(LEN(UPPER(TRIM(CLEAN(SUBSTITUTE(D385,CHAR(160)," ")))))&gt;0,LEFT(UPPER(TRIM(D385)),10)&lt;&gt;"UNRESOLVED",ISERROR(MATCH(UPPER(TRIM(CLEAN(SUBSTITUTE(D385,CHAR(160)," ")))),Start!$H$6:$H$22,0))),"","Entity/system/period missing; ")&amp;IF(AND(LEN(UPPER(TRIM(CLEAN(SUBSTITUTE(F385,CHAR(160)," ")))))&gt;0,LEFT(UPPER(TRIM(F385)),10)&lt;&gt;"UNRESOLVED",ISERROR(MATCH(UPPER(TRIM(CLEAN(SUBSTITUTE(F385,CHAR(160)," ")))),Start!$H$6:$H$22,0))),"","Decision evidence/basis missing; ")&amp;IF(AND(LEN(UPPER(TRIM(CLEAN(SUBSTITUTE(G385,CHAR(160)," ")))))&gt;0,LEFT(UPPER(TRIM(G385)),10)&lt;&gt;"UNRESOLVED",ISERROR(MATCH(UPPER(TRIM(CLEAN(SUBSTITUTE(G385,CHAR(160)," ")))),Start!$H$6:$H$22,0))),"","Date/transition basis missing; ")&amp;IF(AND(LEN(UPPER(TRIM(CLEAN(SUBSTITUTE(H385,CHAR(160)," ")))))&gt;0,LEFT(UPPER(TRIM(H385)),10)&lt;&gt;"UNRESOLVED",ISERROR(MATCH(UPPER(TRIM(CLEAN(SUBSTITUTE(H385,CHAR(160)," ")))),Start!$H$6:$H$22,0))),"","Method/evidence basis missing; ")&amp;IF(AND(LEN(UPPER(TRIM(CLEAN(SUBSTITUTE(I385,CHAR(160)," ")))))&gt;0,LEFT(UPPER(TRIM(I385)),10)&lt;&gt;"UNRESOLVED",ISERROR(MATCH(UPPER(TRIM(CLEAN(SUBSTITUTE(I385,CHAR(160)," ")))),Start!$H$6:$H$22,0))),"","Mapping or justified exclusion missing; ")&amp;IF(AND(LEN(UPPER(TRIM(CLEAN(SUBSTITUTE(J385,CHAR(160)," ")))))&gt;0,LEFT(UPPER(TRIM(J385)),10)&lt;&gt;"UNRESOLVED",ISERROR(MATCH(UPPER(TRIM(CLEAN(SUBSTITUTE(J385,CHAR(160)," ")))),Start!$H$6:$H$22,0))),"","Conclusion/evidence missing; ")&amp;IF(AND(LEN(UPPER(TRIM(CLEAN(SUBSTITUTE(K385,CHAR(160)," ")))))&gt;0,LEFT(UPPER(TRIM(K385)),10)&lt;&gt;"UNRESOLVED",ISERROR(MATCH(UPPER(TRIM(CLEAN(SUBSTITUTE(K385,CHAR(160)," ")))),Start!$H$6:$H$22,0))),"","Reviewer/date missing; ")&amp;"")),"Invalid status; use a listed value")</f>
        <v>Applicability unresolved; assign an owner and next action</v>
      </c>
    </row>
    <row r="386" ht="70" customHeight="1">
      <c r="A386" s="58" t="str">
        <v>DFS-500.16(a)(2)(ii)</v>
      </c>
      <c r="B386" s="58" t="str">
        <v>DFS</v>
      </c>
      <c r="C386" s="61" t="str">
        <v>D01 | 500.16(a)(2)(ii)</v>
      </c>
      <c r="D386" s="61"/>
      <c r="E386" s="61" t="str">
        <v>Unresolved</v>
      </c>
      <c r="F386" s="61"/>
      <c r="G386" s="61" t="str">
        <v>Verify entity exemption and operative version; Q08</v>
      </c>
      <c r="H386" s="61" t="inlineStr">
        <is>
          <t xml:space="preserve">Candidate duty; applicability unresolved. Obtain exact required method and evidence from the controlling text. Context and definition rows explain control requirements.</t>
        </is>
      </c>
      <c r="I386" s="61" t="str">
        <v>D09</v>
      </c>
      <c r="J386" s="61"/>
      <c r="K386" s="61"/>
      <c r="L386" s="61" t="str">
        <v>Confirm entity/system coverage, obtain the current controlling instrument and map every applicable part before conclusions.</v>
      </c>
      <c r="M386" s="63" t="str">
        <f>IF(OR(EXACT(E386,"Unresolved"),EXACT(E386,"Applicable"),EXACT(E386,"Excluded with basis"),EXACT(E386,"Context only")),IF(E386="Unresolved","Applicability unresolved; assign an owner and next action",IF(LEN(IF(AND(LEN(UPPER(TRIM(CLEAN(SUBSTITUTE(C386,CHAR(160)," ")))))&gt;0,LEFT(UPPER(TRIM(C386)),10)&lt;&gt;"UNRESOLVED",ISERROR(MATCH(UPPER(TRIM(CLEAN(SUBSTITUTE(C386,CHAR(160)," ")))),Start!$H$6:$H$22,0))),"","Exact clause/version missing; ")&amp;IF(AND(LEN(UPPER(TRIM(CLEAN(SUBSTITUTE(D386,CHAR(160)," ")))))&gt;0,LEFT(UPPER(TRIM(D386)),10)&lt;&gt;"UNRESOLVED",ISERROR(MATCH(UPPER(TRIM(CLEAN(SUBSTITUTE(D386,CHAR(160)," ")))),Start!$H$6:$H$22,0))),"","Entity/system/period missing; ")&amp;IF(AND(LEN(UPPER(TRIM(CLEAN(SUBSTITUTE(F386,CHAR(160)," ")))))&gt;0,LEFT(UPPER(TRIM(F386)),10)&lt;&gt;"UNRESOLVED",ISERROR(MATCH(UPPER(TRIM(CLEAN(SUBSTITUTE(F386,CHAR(160)," ")))),Start!$H$6:$H$22,0))),"","Decision evidence/basis missing; ")&amp;IF(AND(LEN(UPPER(TRIM(CLEAN(SUBSTITUTE(G386,CHAR(160)," ")))))&gt;0,LEFT(UPPER(TRIM(G386)),10)&lt;&gt;"UNRESOLVED",ISERROR(MATCH(UPPER(TRIM(CLEAN(SUBSTITUTE(G386,CHAR(160)," ")))),Start!$H$6:$H$22,0))),"","Date/transition basis missing; ")&amp;IF(AND(LEN(UPPER(TRIM(CLEAN(SUBSTITUTE(H386,CHAR(160)," ")))))&gt;0,LEFT(UPPER(TRIM(H386)),10)&lt;&gt;"UNRESOLVED",ISERROR(MATCH(UPPER(TRIM(CLEAN(SUBSTITUTE(H386,CHAR(160)," ")))),Start!$H$6:$H$22,0))),"","Method/evidence basis missing; ")&amp;IF(AND(LEN(UPPER(TRIM(CLEAN(SUBSTITUTE(I386,CHAR(160)," ")))))&gt;0,LEFT(UPPER(TRIM(I386)),10)&lt;&gt;"UNRESOLVED",ISERROR(MATCH(UPPER(TRIM(CLEAN(SUBSTITUTE(I386,CHAR(160)," ")))),Start!$H$6:$H$22,0))),"","Mapping or justified exclusion missing; ")&amp;IF(AND(LEN(UPPER(TRIM(CLEAN(SUBSTITUTE(J386,CHAR(160)," ")))))&gt;0,LEFT(UPPER(TRIM(J386)),10)&lt;&gt;"UNRESOLVED",ISERROR(MATCH(UPPER(TRIM(CLEAN(SUBSTITUTE(J386,CHAR(160)," ")))),Start!$H$6:$H$22,0))),"","Conclusion/evidence missing; ")&amp;IF(AND(LEN(UPPER(TRIM(CLEAN(SUBSTITUTE(K386,CHAR(160)," ")))))&gt;0,LEFT(UPPER(TRIM(K386)),10)&lt;&gt;"UNRESOLVED",ISERROR(MATCH(UPPER(TRIM(CLEAN(SUBSTITUTE(K386,CHAR(160)," ")))),Start!$H$6:$H$22,0))),"","Reviewer/date missing; ")&amp;"")=0,"Documentation recorded; review required",IF(AND(LEN(UPPER(TRIM(CLEAN(SUBSTITUTE(C386,CHAR(160)," ")))))&gt;0,LEFT(UPPER(TRIM(C386)),10)&lt;&gt;"UNRESOLVED",ISERROR(MATCH(UPPER(TRIM(CLEAN(SUBSTITUTE(C386,CHAR(160)," ")))),Start!$H$6:$H$22,0))),"","Exact clause/version missing; ")&amp;IF(AND(LEN(UPPER(TRIM(CLEAN(SUBSTITUTE(D386,CHAR(160)," ")))))&gt;0,LEFT(UPPER(TRIM(D386)),10)&lt;&gt;"UNRESOLVED",ISERROR(MATCH(UPPER(TRIM(CLEAN(SUBSTITUTE(D386,CHAR(160)," ")))),Start!$H$6:$H$22,0))),"","Entity/system/period missing; ")&amp;IF(AND(LEN(UPPER(TRIM(CLEAN(SUBSTITUTE(F386,CHAR(160)," ")))))&gt;0,LEFT(UPPER(TRIM(F386)),10)&lt;&gt;"UNRESOLVED",ISERROR(MATCH(UPPER(TRIM(CLEAN(SUBSTITUTE(F386,CHAR(160)," ")))),Start!$H$6:$H$22,0))),"","Decision evidence/basis missing; ")&amp;IF(AND(LEN(UPPER(TRIM(CLEAN(SUBSTITUTE(G386,CHAR(160)," ")))))&gt;0,LEFT(UPPER(TRIM(G386)),10)&lt;&gt;"UNRESOLVED",ISERROR(MATCH(UPPER(TRIM(CLEAN(SUBSTITUTE(G386,CHAR(160)," ")))),Start!$H$6:$H$22,0))),"","Date/transition basis missing; ")&amp;IF(AND(LEN(UPPER(TRIM(CLEAN(SUBSTITUTE(H386,CHAR(160)," ")))))&gt;0,LEFT(UPPER(TRIM(H386)),10)&lt;&gt;"UNRESOLVED",ISERROR(MATCH(UPPER(TRIM(CLEAN(SUBSTITUTE(H386,CHAR(160)," ")))),Start!$H$6:$H$22,0))),"","Method/evidence basis missing; ")&amp;IF(AND(LEN(UPPER(TRIM(CLEAN(SUBSTITUTE(I386,CHAR(160)," ")))))&gt;0,LEFT(UPPER(TRIM(I386)),10)&lt;&gt;"UNRESOLVED",ISERROR(MATCH(UPPER(TRIM(CLEAN(SUBSTITUTE(I386,CHAR(160)," ")))),Start!$H$6:$H$22,0))),"","Mapping or justified exclusion missing; ")&amp;IF(AND(LEN(UPPER(TRIM(CLEAN(SUBSTITUTE(J386,CHAR(160)," ")))))&gt;0,LEFT(UPPER(TRIM(J386)),10)&lt;&gt;"UNRESOLVED",ISERROR(MATCH(UPPER(TRIM(CLEAN(SUBSTITUTE(J386,CHAR(160)," ")))),Start!$H$6:$H$22,0))),"","Conclusion/evidence missing; ")&amp;IF(AND(LEN(UPPER(TRIM(CLEAN(SUBSTITUTE(K386,CHAR(160)," ")))))&gt;0,LEFT(UPPER(TRIM(K386)),10)&lt;&gt;"UNRESOLVED",ISERROR(MATCH(UPPER(TRIM(CLEAN(SUBSTITUTE(K386,CHAR(160)," ")))),Start!$H$6:$H$22,0))),"","Reviewer/date missing; ")&amp;"")),"Invalid status; use a listed value")</f>
        <v>Applicability unresolved; assign an owner and next action</v>
      </c>
    </row>
    <row r="387" ht="70" customHeight="1">
      <c r="A387" s="56" t="str">
        <v>DFS-500.16(a)(2)(iii)</v>
      </c>
      <c r="B387" s="56" t="str">
        <v>DFS</v>
      </c>
      <c r="C387" s="61" t="str">
        <v>D01 | 500.16(a)(2)(iii)</v>
      </c>
      <c r="D387" s="61"/>
      <c r="E387" s="61" t="str">
        <v>Unresolved</v>
      </c>
      <c r="F387" s="61"/>
      <c r="G387" s="61" t="str">
        <v>Verify entity exemption and operative version; Q08</v>
      </c>
      <c r="H387" s="61" t="inlineStr">
        <is>
          <t xml:space="preserve">Candidate duty; applicability unresolved. Obtain exact required method and evidence from the controlling text. Context and definition rows explain control requirements.</t>
        </is>
      </c>
      <c r="I387" s="61" t="str">
        <v>D09</v>
      </c>
      <c r="J387" s="61"/>
      <c r="K387" s="61"/>
      <c r="L387" s="61" t="str">
        <v>Confirm entity/system coverage, obtain the current controlling instrument and map every applicable part before conclusions.</v>
      </c>
      <c r="M387" s="63" t="str">
        <f>IF(OR(EXACT(E387,"Unresolved"),EXACT(E387,"Applicable"),EXACT(E387,"Excluded with basis"),EXACT(E387,"Context only")),IF(E387="Unresolved","Applicability unresolved; assign an owner and next action",IF(LEN(IF(AND(LEN(UPPER(TRIM(CLEAN(SUBSTITUTE(C387,CHAR(160)," ")))))&gt;0,LEFT(UPPER(TRIM(C387)),10)&lt;&gt;"UNRESOLVED",ISERROR(MATCH(UPPER(TRIM(CLEAN(SUBSTITUTE(C387,CHAR(160)," ")))),Start!$H$6:$H$22,0))),"","Exact clause/version missing; ")&amp;IF(AND(LEN(UPPER(TRIM(CLEAN(SUBSTITUTE(D387,CHAR(160)," ")))))&gt;0,LEFT(UPPER(TRIM(D387)),10)&lt;&gt;"UNRESOLVED",ISERROR(MATCH(UPPER(TRIM(CLEAN(SUBSTITUTE(D387,CHAR(160)," ")))),Start!$H$6:$H$22,0))),"","Entity/system/period missing; ")&amp;IF(AND(LEN(UPPER(TRIM(CLEAN(SUBSTITUTE(F387,CHAR(160)," ")))))&gt;0,LEFT(UPPER(TRIM(F387)),10)&lt;&gt;"UNRESOLVED",ISERROR(MATCH(UPPER(TRIM(CLEAN(SUBSTITUTE(F387,CHAR(160)," ")))),Start!$H$6:$H$22,0))),"","Decision evidence/basis missing; ")&amp;IF(AND(LEN(UPPER(TRIM(CLEAN(SUBSTITUTE(G387,CHAR(160)," ")))))&gt;0,LEFT(UPPER(TRIM(G387)),10)&lt;&gt;"UNRESOLVED",ISERROR(MATCH(UPPER(TRIM(CLEAN(SUBSTITUTE(G387,CHAR(160)," ")))),Start!$H$6:$H$22,0))),"","Date/transition basis missing; ")&amp;IF(AND(LEN(UPPER(TRIM(CLEAN(SUBSTITUTE(H387,CHAR(160)," ")))))&gt;0,LEFT(UPPER(TRIM(H387)),10)&lt;&gt;"UNRESOLVED",ISERROR(MATCH(UPPER(TRIM(CLEAN(SUBSTITUTE(H387,CHAR(160)," ")))),Start!$H$6:$H$22,0))),"","Method/evidence basis missing; ")&amp;IF(AND(LEN(UPPER(TRIM(CLEAN(SUBSTITUTE(I387,CHAR(160)," ")))))&gt;0,LEFT(UPPER(TRIM(I387)),10)&lt;&gt;"UNRESOLVED",ISERROR(MATCH(UPPER(TRIM(CLEAN(SUBSTITUTE(I387,CHAR(160)," ")))),Start!$H$6:$H$22,0))),"","Mapping or justified exclusion missing; ")&amp;IF(AND(LEN(UPPER(TRIM(CLEAN(SUBSTITUTE(J387,CHAR(160)," ")))))&gt;0,LEFT(UPPER(TRIM(J387)),10)&lt;&gt;"UNRESOLVED",ISERROR(MATCH(UPPER(TRIM(CLEAN(SUBSTITUTE(J387,CHAR(160)," ")))),Start!$H$6:$H$22,0))),"","Conclusion/evidence missing; ")&amp;IF(AND(LEN(UPPER(TRIM(CLEAN(SUBSTITUTE(K387,CHAR(160)," ")))))&gt;0,LEFT(UPPER(TRIM(K387)),10)&lt;&gt;"UNRESOLVED",ISERROR(MATCH(UPPER(TRIM(CLEAN(SUBSTITUTE(K387,CHAR(160)," ")))),Start!$H$6:$H$22,0))),"","Reviewer/date missing; ")&amp;"")=0,"Documentation recorded; review required",IF(AND(LEN(UPPER(TRIM(CLEAN(SUBSTITUTE(C387,CHAR(160)," ")))))&gt;0,LEFT(UPPER(TRIM(C387)),10)&lt;&gt;"UNRESOLVED",ISERROR(MATCH(UPPER(TRIM(CLEAN(SUBSTITUTE(C387,CHAR(160)," ")))),Start!$H$6:$H$22,0))),"","Exact clause/version missing; ")&amp;IF(AND(LEN(UPPER(TRIM(CLEAN(SUBSTITUTE(D387,CHAR(160)," ")))))&gt;0,LEFT(UPPER(TRIM(D387)),10)&lt;&gt;"UNRESOLVED",ISERROR(MATCH(UPPER(TRIM(CLEAN(SUBSTITUTE(D387,CHAR(160)," ")))),Start!$H$6:$H$22,0))),"","Entity/system/period missing; ")&amp;IF(AND(LEN(UPPER(TRIM(CLEAN(SUBSTITUTE(F387,CHAR(160)," ")))))&gt;0,LEFT(UPPER(TRIM(F387)),10)&lt;&gt;"UNRESOLVED",ISERROR(MATCH(UPPER(TRIM(CLEAN(SUBSTITUTE(F387,CHAR(160)," ")))),Start!$H$6:$H$22,0))),"","Decision evidence/basis missing; ")&amp;IF(AND(LEN(UPPER(TRIM(CLEAN(SUBSTITUTE(G387,CHAR(160)," ")))))&gt;0,LEFT(UPPER(TRIM(G387)),10)&lt;&gt;"UNRESOLVED",ISERROR(MATCH(UPPER(TRIM(CLEAN(SUBSTITUTE(G387,CHAR(160)," ")))),Start!$H$6:$H$22,0))),"","Date/transition basis missing; ")&amp;IF(AND(LEN(UPPER(TRIM(CLEAN(SUBSTITUTE(H387,CHAR(160)," ")))))&gt;0,LEFT(UPPER(TRIM(H387)),10)&lt;&gt;"UNRESOLVED",ISERROR(MATCH(UPPER(TRIM(CLEAN(SUBSTITUTE(H387,CHAR(160)," ")))),Start!$H$6:$H$22,0))),"","Method/evidence basis missing; ")&amp;IF(AND(LEN(UPPER(TRIM(CLEAN(SUBSTITUTE(I387,CHAR(160)," ")))))&gt;0,LEFT(UPPER(TRIM(I387)),10)&lt;&gt;"UNRESOLVED",ISERROR(MATCH(UPPER(TRIM(CLEAN(SUBSTITUTE(I387,CHAR(160)," ")))),Start!$H$6:$H$22,0))),"","Mapping or justified exclusion missing; ")&amp;IF(AND(LEN(UPPER(TRIM(CLEAN(SUBSTITUTE(J387,CHAR(160)," ")))))&gt;0,LEFT(UPPER(TRIM(J387)),10)&lt;&gt;"UNRESOLVED",ISERROR(MATCH(UPPER(TRIM(CLEAN(SUBSTITUTE(J387,CHAR(160)," ")))),Start!$H$6:$H$22,0))),"","Conclusion/evidence missing; ")&amp;IF(AND(LEN(UPPER(TRIM(CLEAN(SUBSTITUTE(K387,CHAR(160)," ")))))&gt;0,LEFT(UPPER(TRIM(K387)),10)&lt;&gt;"UNRESOLVED",ISERROR(MATCH(UPPER(TRIM(CLEAN(SUBSTITUTE(K387,CHAR(160)," ")))),Start!$H$6:$H$22,0))),"","Reviewer/date missing; ")&amp;"")),"Invalid status; use a listed value")</f>
        <v>Applicability unresolved; assign an owner and next action</v>
      </c>
    </row>
    <row r="388" ht="70" customHeight="1">
      <c r="A388" s="58" t="str">
        <v>DFS-500.16(a)(2)(iv)</v>
      </c>
      <c r="B388" s="58" t="str">
        <v>DFS</v>
      </c>
      <c r="C388" s="61" t="str">
        <v>D01 | 500.16(a)(2)(iv)</v>
      </c>
      <c r="D388" s="61"/>
      <c r="E388" s="61" t="str">
        <v>Unresolved</v>
      </c>
      <c r="F388" s="61"/>
      <c r="G388" s="61" t="str">
        <v>Verify entity exemption and operative version; Q08</v>
      </c>
      <c r="H388" s="61" t="inlineStr">
        <is>
          <t xml:space="preserve">Candidate duty; applicability unresolved. Obtain exact required method and evidence from the controlling text. Context and definition rows explain control requirements.</t>
        </is>
      </c>
      <c r="I388" s="61" t="str">
        <v>D09</v>
      </c>
      <c r="J388" s="61"/>
      <c r="K388" s="61"/>
      <c r="L388" s="61" t="str">
        <v>Confirm entity/system coverage, obtain the current controlling instrument and map every applicable part before conclusions.</v>
      </c>
      <c r="M388" s="63" t="str">
        <f>IF(OR(EXACT(E388,"Unresolved"),EXACT(E388,"Applicable"),EXACT(E388,"Excluded with basis"),EXACT(E388,"Context only")),IF(E388="Unresolved","Applicability unresolved; assign an owner and next action",IF(LEN(IF(AND(LEN(UPPER(TRIM(CLEAN(SUBSTITUTE(C388,CHAR(160)," ")))))&gt;0,LEFT(UPPER(TRIM(C388)),10)&lt;&gt;"UNRESOLVED",ISERROR(MATCH(UPPER(TRIM(CLEAN(SUBSTITUTE(C388,CHAR(160)," ")))),Start!$H$6:$H$22,0))),"","Exact clause/version missing; ")&amp;IF(AND(LEN(UPPER(TRIM(CLEAN(SUBSTITUTE(D388,CHAR(160)," ")))))&gt;0,LEFT(UPPER(TRIM(D388)),10)&lt;&gt;"UNRESOLVED",ISERROR(MATCH(UPPER(TRIM(CLEAN(SUBSTITUTE(D388,CHAR(160)," ")))),Start!$H$6:$H$22,0))),"","Entity/system/period missing; ")&amp;IF(AND(LEN(UPPER(TRIM(CLEAN(SUBSTITUTE(F388,CHAR(160)," ")))))&gt;0,LEFT(UPPER(TRIM(F388)),10)&lt;&gt;"UNRESOLVED",ISERROR(MATCH(UPPER(TRIM(CLEAN(SUBSTITUTE(F388,CHAR(160)," ")))),Start!$H$6:$H$22,0))),"","Decision evidence/basis missing; ")&amp;IF(AND(LEN(UPPER(TRIM(CLEAN(SUBSTITUTE(G388,CHAR(160)," ")))))&gt;0,LEFT(UPPER(TRIM(G388)),10)&lt;&gt;"UNRESOLVED",ISERROR(MATCH(UPPER(TRIM(CLEAN(SUBSTITUTE(G388,CHAR(160)," ")))),Start!$H$6:$H$22,0))),"","Date/transition basis missing; ")&amp;IF(AND(LEN(UPPER(TRIM(CLEAN(SUBSTITUTE(H388,CHAR(160)," ")))))&gt;0,LEFT(UPPER(TRIM(H388)),10)&lt;&gt;"UNRESOLVED",ISERROR(MATCH(UPPER(TRIM(CLEAN(SUBSTITUTE(H388,CHAR(160)," ")))),Start!$H$6:$H$22,0))),"","Method/evidence basis missing; ")&amp;IF(AND(LEN(UPPER(TRIM(CLEAN(SUBSTITUTE(I388,CHAR(160)," ")))))&gt;0,LEFT(UPPER(TRIM(I388)),10)&lt;&gt;"UNRESOLVED",ISERROR(MATCH(UPPER(TRIM(CLEAN(SUBSTITUTE(I388,CHAR(160)," ")))),Start!$H$6:$H$22,0))),"","Mapping or justified exclusion missing; ")&amp;IF(AND(LEN(UPPER(TRIM(CLEAN(SUBSTITUTE(J388,CHAR(160)," ")))))&gt;0,LEFT(UPPER(TRIM(J388)),10)&lt;&gt;"UNRESOLVED",ISERROR(MATCH(UPPER(TRIM(CLEAN(SUBSTITUTE(J388,CHAR(160)," ")))),Start!$H$6:$H$22,0))),"","Conclusion/evidence missing; ")&amp;IF(AND(LEN(UPPER(TRIM(CLEAN(SUBSTITUTE(K388,CHAR(160)," ")))))&gt;0,LEFT(UPPER(TRIM(K388)),10)&lt;&gt;"UNRESOLVED",ISERROR(MATCH(UPPER(TRIM(CLEAN(SUBSTITUTE(K388,CHAR(160)," ")))),Start!$H$6:$H$22,0))),"","Reviewer/date missing; ")&amp;"")=0,"Documentation recorded; review required",IF(AND(LEN(UPPER(TRIM(CLEAN(SUBSTITUTE(C388,CHAR(160)," ")))))&gt;0,LEFT(UPPER(TRIM(C388)),10)&lt;&gt;"UNRESOLVED",ISERROR(MATCH(UPPER(TRIM(CLEAN(SUBSTITUTE(C388,CHAR(160)," ")))),Start!$H$6:$H$22,0))),"","Exact clause/version missing; ")&amp;IF(AND(LEN(UPPER(TRIM(CLEAN(SUBSTITUTE(D388,CHAR(160)," ")))))&gt;0,LEFT(UPPER(TRIM(D388)),10)&lt;&gt;"UNRESOLVED",ISERROR(MATCH(UPPER(TRIM(CLEAN(SUBSTITUTE(D388,CHAR(160)," ")))),Start!$H$6:$H$22,0))),"","Entity/system/period missing; ")&amp;IF(AND(LEN(UPPER(TRIM(CLEAN(SUBSTITUTE(F388,CHAR(160)," ")))))&gt;0,LEFT(UPPER(TRIM(F388)),10)&lt;&gt;"UNRESOLVED",ISERROR(MATCH(UPPER(TRIM(CLEAN(SUBSTITUTE(F388,CHAR(160)," ")))),Start!$H$6:$H$22,0))),"","Decision evidence/basis missing; ")&amp;IF(AND(LEN(UPPER(TRIM(CLEAN(SUBSTITUTE(G388,CHAR(160)," ")))))&gt;0,LEFT(UPPER(TRIM(G388)),10)&lt;&gt;"UNRESOLVED",ISERROR(MATCH(UPPER(TRIM(CLEAN(SUBSTITUTE(G388,CHAR(160)," ")))),Start!$H$6:$H$22,0))),"","Date/transition basis missing; ")&amp;IF(AND(LEN(UPPER(TRIM(CLEAN(SUBSTITUTE(H388,CHAR(160)," ")))))&gt;0,LEFT(UPPER(TRIM(H388)),10)&lt;&gt;"UNRESOLVED",ISERROR(MATCH(UPPER(TRIM(CLEAN(SUBSTITUTE(H388,CHAR(160)," ")))),Start!$H$6:$H$22,0))),"","Method/evidence basis missing; ")&amp;IF(AND(LEN(UPPER(TRIM(CLEAN(SUBSTITUTE(I388,CHAR(160)," ")))))&gt;0,LEFT(UPPER(TRIM(I388)),10)&lt;&gt;"UNRESOLVED",ISERROR(MATCH(UPPER(TRIM(CLEAN(SUBSTITUTE(I388,CHAR(160)," ")))),Start!$H$6:$H$22,0))),"","Mapping or justified exclusion missing; ")&amp;IF(AND(LEN(UPPER(TRIM(CLEAN(SUBSTITUTE(J388,CHAR(160)," ")))))&gt;0,LEFT(UPPER(TRIM(J388)),10)&lt;&gt;"UNRESOLVED",ISERROR(MATCH(UPPER(TRIM(CLEAN(SUBSTITUTE(J388,CHAR(160)," ")))),Start!$H$6:$H$22,0))),"","Conclusion/evidence missing; ")&amp;IF(AND(LEN(UPPER(TRIM(CLEAN(SUBSTITUTE(K388,CHAR(160)," ")))))&gt;0,LEFT(UPPER(TRIM(K388)),10)&lt;&gt;"UNRESOLVED",ISERROR(MATCH(UPPER(TRIM(CLEAN(SUBSTITUTE(K388,CHAR(160)," ")))),Start!$H$6:$H$22,0))),"","Reviewer/date missing; ")&amp;"")),"Invalid status; use a listed value")</f>
        <v>Applicability unresolved; assign an owner and next action</v>
      </c>
    </row>
    <row r="389" ht="70" customHeight="1">
      <c r="A389" s="56" t="str">
        <v>DFS-500.16(a)(2)(v)</v>
      </c>
      <c r="B389" s="56" t="str">
        <v>DFS</v>
      </c>
      <c r="C389" s="61" t="str">
        <v>D01 | 500.16(a)(2)(v)</v>
      </c>
      <c r="D389" s="61"/>
      <c r="E389" s="61" t="str">
        <v>Unresolved</v>
      </c>
      <c r="F389" s="61"/>
      <c r="G389" s="61" t="str">
        <v>Verify entity exemption and operative version; Q08</v>
      </c>
      <c r="H389" s="61" t="inlineStr">
        <is>
          <t xml:space="preserve">Candidate duty; applicability unresolved. Obtain exact required method and evidence from the controlling text. Context and definition rows explain control requirements.</t>
        </is>
      </c>
      <c r="I389" s="61" t="str">
        <v>D09</v>
      </c>
      <c r="J389" s="61"/>
      <c r="K389" s="61"/>
      <c r="L389" s="61" t="str">
        <v>Confirm entity/system coverage, obtain the current controlling instrument and map every applicable part before conclusions.</v>
      </c>
      <c r="M389" s="63" t="str">
        <f>IF(OR(EXACT(E389,"Unresolved"),EXACT(E389,"Applicable"),EXACT(E389,"Excluded with basis"),EXACT(E389,"Context only")),IF(E389="Unresolved","Applicability unresolved; assign an owner and next action",IF(LEN(IF(AND(LEN(UPPER(TRIM(CLEAN(SUBSTITUTE(C389,CHAR(160)," ")))))&gt;0,LEFT(UPPER(TRIM(C389)),10)&lt;&gt;"UNRESOLVED",ISERROR(MATCH(UPPER(TRIM(CLEAN(SUBSTITUTE(C389,CHAR(160)," ")))),Start!$H$6:$H$22,0))),"","Exact clause/version missing; ")&amp;IF(AND(LEN(UPPER(TRIM(CLEAN(SUBSTITUTE(D389,CHAR(160)," ")))))&gt;0,LEFT(UPPER(TRIM(D389)),10)&lt;&gt;"UNRESOLVED",ISERROR(MATCH(UPPER(TRIM(CLEAN(SUBSTITUTE(D389,CHAR(160)," ")))),Start!$H$6:$H$22,0))),"","Entity/system/period missing; ")&amp;IF(AND(LEN(UPPER(TRIM(CLEAN(SUBSTITUTE(F389,CHAR(160)," ")))))&gt;0,LEFT(UPPER(TRIM(F389)),10)&lt;&gt;"UNRESOLVED",ISERROR(MATCH(UPPER(TRIM(CLEAN(SUBSTITUTE(F389,CHAR(160)," ")))),Start!$H$6:$H$22,0))),"","Decision evidence/basis missing; ")&amp;IF(AND(LEN(UPPER(TRIM(CLEAN(SUBSTITUTE(G389,CHAR(160)," ")))))&gt;0,LEFT(UPPER(TRIM(G389)),10)&lt;&gt;"UNRESOLVED",ISERROR(MATCH(UPPER(TRIM(CLEAN(SUBSTITUTE(G389,CHAR(160)," ")))),Start!$H$6:$H$22,0))),"","Date/transition basis missing; ")&amp;IF(AND(LEN(UPPER(TRIM(CLEAN(SUBSTITUTE(H389,CHAR(160)," ")))))&gt;0,LEFT(UPPER(TRIM(H389)),10)&lt;&gt;"UNRESOLVED",ISERROR(MATCH(UPPER(TRIM(CLEAN(SUBSTITUTE(H389,CHAR(160)," ")))),Start!$H$6:$H$22,0))),"","Method/evidence basis missing; ")&amp;IF(AND(LEN(UPPER(TRIM(CLEAN(SUBSTITUTE(I389,CHAR(160)," ")))))&gt;0,LEFT(UPPER(TRIM(I389)),10)&lt;&gt;"UNRESOLVED",ISERROR(MATCH(UPPER(TRIM(CLEAN(SUBSTITUTE(I389,CHAR(160)," ")))),Start!$H$6:$H$22,0))),"","Mapping or justified exclusion missing; ")&amp;IF(AND(LEN(UPPER(TRIM(CLEAN(SUBSTITUTE(J389,CHAR(160)," ")))))&gt;0,LEFT(UPPER(TRIM(J389)),10)&lt;&gt;"UNRESOLVED",ISERROR(MATCH(UPPER(TRIM(CLEAN(SUBSTITUTE(J389,CHAR(160)," ")))),Start!$H$6:$H$22,0))),"","Conclusion/evidence missing; ")&amp;IF(AND(LEN(UPPER(TRIM(CLEAN(SUBSTITUTE(K389,CHAR(160)," ")))))&gt;0,LEFT(UPPER(TRIM(K389)),10)&lt;&gt;"UNRESOLVED",ISERROR(MATCH(UPPER(TRIM(CLEAN(SUBSTITUTE(K389,CHAR(160)," ")))),Start!$H$6:$H$22,0))),"","Reviewer/date missing; ")&amp;"")=0,"Documentation recorded; review required",IF(AND(LEN(UPPER(TRIM(CLEAN(SUBSTITUTE(C389,CHAR(160)," ")))))&gt;0,LEFT(UPPER(TRIM(C389)),10)&lt;&gt;"UNRESOLVED",ISERROR(MATCH(UPPER(TRIM(CLEAN(SUBSTITUTE(C389,CHAR(160)," ")))),Start!$H$6:$H$22,0))),"","Exact clause/version missing; ")&amp;IF(AND(LEN(UPPER(TRIM(CLEAN(SUBSTITUTE(D389,CHAR(160)," ")))))&gt;0,LEFT(UPPER(TRIM(D389)),10)&lt;&gt;"UNRESOLVED",ISERROR(MATCH(UPPER(TRIM(CLEAN(SUBSTITUTE(D389,CHAR(160)," ")))),Start!$H$6:$H$22,0))),"","Entity/system/period missing; ")&amp;IF(AND(LEN(UPPER(TRIM(CLEAN(SUBSTITUTE(F389,CHAR(160)," ")))))&gt;0,LEFT(UPPER(TRIM(F389)),10)&lt;&gt;"UNRESOLVED",ISERROR(MATCH(UPPER(TRIM(CLEAN(SUBSTITUTE(F389,CHAR(160)," ")))),Start!$H$6:$H$22,0))),"","Decision evidence/basis missing; ")&amp;IF(AND(LEN(UPPER(TRIM(CLEAN(SUBSTITUTE(G389,CHAR(160)," ")))))&gt;0,LEFT(UPPER(TRIM(G389)),10)&lt;&gt;"UNRESOLVED",ISERROR(MATCH(UPPER(TRIM(CLEAN(SUBSTITUTE(G389,CHAR(160)," ")))),Start!$H$6:$H$22,0))),"","Date/transition basis missing; ")&amp;IF(AND(LEN(UPPER(TRIM(CLEAN(SUBSTITUTE(H389,CHAR(160)," ")))))&gt;0,LEFT(UPPER(TRIM(H389)),10)&lt;&gt;"UNRESOLVED",ISERROR(MATCH(UPPER(TRIM(CLEAN(SUBSTITUTE(H389,CHAR(160)," ")))),Start!$H$6:$H$22,0))),"","Method/evidence basis missing; ")&amp;IF(AND(LEN(UPPER(TRIM(CLEAN(SUBSTITUTE(I389,CHAR(160)," ")))))&gt;0,LEFT(UPPER(TRIM(I389)),10)&lt;&gt;"UNRESOLVED",ISERROR(MATCH(UPPER(TRIM(CLEAN(SUBSTITUTE(I389,CHAR(160)," ")))),Start!$H$6:$H$22,0))),"","Mapping or justified exclusion missing; ")&amp;IF(AND(LEN(UPPER(TRIM(CLEAN(SUBSTITUTE(J389,CHAR(160)," ")))))&gt;0,LEFT(UPPER(TRIM(J389)),10)&lt;&gt;"UNRESOLVED",ISERROR(MATCH(UPPER(TRIM(CLEAN(SUBSTITUTE(J389,CHAR(160)," ")))),Start!$H$6:$H$22,0))),"","Conclusion/evidence missing; ")&amp;IF(AND(LEN(UPPER(TRIM(CLEAN(SUBSTITUTE(K389,CHAR(160)," ")))))&gt;0,LEFT(UPPER(TRIM(K389)),10)&lt;&gt;"UNRESOLVED",ISERROR(MATCH(UPPER(TRIM(CLEAN(SUBSTITUTE(K389,CHAR(160)," ")))),Start!$H$6:$H$22,0))),"","Reviewer/date missing; ")&amp;"")),"Invalid status; use a listed value")</f>
        <v>Applicability unresolved; assign an owner and next action</v>
      </c>
    </row>
    <row r="390" ht="70" customHeight="1">
      <c r="A390" s="58" t="str">
        <v>DFS-500.16(a)(2)(vi)</v>
      </c>
      <c r="B390" s="58" t="str">
        <v>DFS</v>
      </c>
      <c r="C390" s="61" t="str">
        <v>D01 | 500.16(a)(2)(vi)</v>
      </c>
      <c r="D390" s="61"/>
      <c r="E390" s="61" t="str">
        <v>Unresolved</v>
      </c>
      <c r="F390" s="61"/>
      <c r="G390" s="61" t="str">
        <v>Verify entity exemption and operative version; Q08</v>
      </c>
      <c r="H390" s="61" t="inlineStr">
        <is>
          <t xml:space="preserve">Candidate duty; applicability unresolved. Obtain exact required method and evidence from the controlling text. Context and definition rows explain control requirements.</t>
        </is>
      </c>
      <c r="I390" s="61" t="str">
        <v>D09</v>
      </c>
      <c r="J390" s="61"/>
      <c r="K390" s="61"/>
      <c r="L390" s="61" t="str">
        <v>Confirm entity/system coverage, obtain the current controlling instrument and map every applicable part before conclusions.</v>
      </c>
      <c r="M390" s="63" t="str">
        <f>IF(OR(EXACT(E390,"Unresolved"),EXACT(E390,"Applicable"),EXACT(E390,"Excluded with basis"),EXACT(E390,"Context only")),IF(E390="Unresolved","Applicability unresolved; assign an owner and next action",IF(LEN(IF(AND(LEN(UPPER(TRIM(CLEAN(SUBSTITUTE(C390,CHAR(160)," ")))))&gt;0,LEFT(UPPER(TRIM(C390)),10)&lt;&gt;"UNRESOLVED",ISERROR(MATCH(UPPER(TRIM(CLEAN(SUBSTITUTE(C390,CHAR(160)," ")))),Start!$H$6:$H$22,0))),"","Exact clause/version missing; ")&amp;IF(AND(LEN(UPPER(TRIM(CLEAN(SUBSTITUTE(D390,CHAR(160)," ")))))&gt;0,LEFT(UPPER(TRIM(D390)),10)&lt;&gt;"UNRESOLVED",ISERROR(MATCH(UPPER(TRIM(CLEAN(SUBSTITUTE(D390,CHAR(160)," ")))),Start!$H$6:$H$22,0))),"","Entity/system/period missing; ")&amp;IF(AND(LEN(UPPER(TRIM(CLEAN(SUBSTITUTE(F390,CHAR(160)," ")))))&gt;0,LEFT(UPPER(TRIM(F390)),10)&lt;&gt;"UNRESOLVED",ISERROR(MATCH(UPPER(TRIM(CLEAN(SUBSTITUTE(F390,CHAR(160)," ")))),Start!$H$6:$H$22,0))),"","Decision evidence/basis missing; ")&amp;IF(AND(LEN(UPPER(TRIM(CLEAN(SUBSTITUTE(G390,CHAR(160)," ")))))&gt;0,LEFT(UPPER(TRIM(G390)),10)&lt;&gt;"UNRESOLVED",ISERROR(MATCH(UPPER(TRIM(CLEAN(SUBSTITUTE(G390,CHAR(160)," ")))),Start!$H$6:$H$22,0))),"","Date/transition basis missing; ")&amp;IF(AND(LEN(UPPER(TRIM(CLEAN(SUBSTITUTE(H390,CHAR(160)," ")))))&gt;0,LEFT(UPPER(TRIM(H390)),10)&lt;&gt;"UNRESOLVED",ISERROR(MATCH(UPPER(TRIM(CLEAN(SUBSTITUTE(H390,CHAR(160)," ")))),Start!$H$6:$H$22,0))),"","Method/evidence basis missing; ")&amp;IF(AND(LEN(UPPER(TRIM(CLEAN(SUBSTITUTE(I390,CHAR(160)," ")))))&gt;0,LEFT(UPPER(TRIM(I390)),10)&lt;&gt;"UNRESOLVED",ISERROR(MATCH(UPPER(TRIM(CLEAN(SUBSTITUTE(I390,CHAR(160)," ")))),Start!$H$6:$H$22,0))),"","Mapping or justified exclusion missing; ")&amp;IF(AND(LEN(UPPER(TRIM(CLEAN(SUBSTITUTE(J390,CHAR(160)," ")))))&gt;0,LEFT(UPPER(TRIM(J390)),10)&lt;&gt;"UNRESOLVED",ISERROR(MATCH(UPPER(TRIM(CLEAN(SUBSTITUTE(J390,CHAR(160)," ")))),Start!$H$6:$H$22,0))),"","Conclusion/evidence missing; ")&amp;IF(AND(LEN(UPPER(TRIM(CLEAN(SUBSTITUTE(K390,CHAR(160)," ")))))&gt;0,LEFT(UPPER(TRIM(K390)),10)&lt;&gt;"UNRESOLVED",ISERROR(MATCH(UPPER(TRIM(CLEAN(SUBSTITUTE(K390,CHAR(160)," ")))),Start!$H$6:$H$22,0))),"","Reviewer/date missing; ")&amp;"")=0,"Documentation recorded; review required",IF(AND(LEN(UPPER(TRIM(CLEAN(SUBSTITUTE(C390,CHAR(160)," ")))))&gt;0,LEFT(UPPER(TRIM(C390)),10)&lt;&gt;"UNRESOLVED",ISERROR(MATCH(UPPER(TRIM(CLEAN(SUBSTITUTE(C390,CHAR(160)," ")))),Start!$H$6:$H$22,0))),"","Exact clause/version missing; ")&amp;IF(AND(LEN(UPPER(TRIM(CLEAN(SUBSTITUTE(D390,CHAR(160)," ")))))&gt;0,LEFT(UPPER(TRIM(D390)),10)&lt;&gt;"UNRESOLVED",ISERROR(MATCH(UPPER(TRIM(CLEAN(SUBSTITUTE(D390,CHAR(160)," ")))),Start!$H$6:$H$22,0))),"","Entity/system/period missing; ")&amp;IF(AND(LEN(UPPER(TRIM(CLEAN(SUBSTITUTE(F390,CHAR(160)," ")))))&gt;0,LEFT(UPPER(TRIM(F390)),10)&lt;&gt;"UNRESOLVED",ISERROR(MATCH(UPPER(TRIM(CLEAN(SUBSTITUTE(F390,CHAR(160)," ")))),Start!$H$6:$H$22,0))),"","Decision evidence/basis missing; ")&amp;IF(AND(LEN(UPPER(TRIM(CLEAN(SUBSTITUTE(G390,CHAR(160)," ")))))&gt;0,LEFT(UPPER(TRIM(G390)),10)&lt;&gt;"UNRESOLVED",ISERROR(MATCH(UPPER(TRIM(CLEAN(SUBSTITUTE(G390,CHAR(160)," ")))),Start!$H$6:$H$22,0))),"","Date/transition basis missing; ")&amp;IF(AND(LEN(UPPER(TRIM(CLEAN(SUBSTITUTE(H390,CHAR(160)," ")))))&gt;0,LEFT(UPPER(TRIM(H390)),10)&lt;&gt;"UNRESOLVED",ISERROR(MATCH(UPPER(TRIM(CLEAN(SUBSTITUTE(H390,CHAR(160)," ")))),Start!$H$6:$H$22,0))),"","Method/evidence basis missing; ")&amp;IF(AND(LEN(UPPER(TRIM(CLEAN(SUBSTITUTE(I390,CHAR(160)," ")))))&gt;0,LEFT(UPPER(TRIM(I390)),10)&lt;&gt;"UNRESOLVED",ISERROR(MATCH(UPPER(TRIM(CLEAN(SUBSTITUTE(I390,CHAR(160)," ")))),Start!$H$6:$H$22,0))),"","Mapping or justified exclusion missing; ")&amp;IF(AND(LEN(UPPER(TRIM(CLEAN(SUBSTITUTE(J390,CHAR(160)," ")))))&gt;0,LEFT(UPPER(TRIM(J390)),10)&lt;&gt;"UNRESOLVED",ISERROR(MATCH(UPPER(TRIM(CLEAN(SUBSTITUTE(J390,CHAR(160)," ")))),Start!$H$6:$H$22,0))),"","Conclusion/evidence missing; ")&amp;IF(AND(LEN(UPPER(TRIM(CLEAN(SUBSTITUTE(K390,CHAR(160)," ")))))&gt;0,LEFT(UPPER(TRIM(K390)),10)&lt;&gt;"UNRESOLVED",ISERROR(MATCH(UPPER(TRIM(CLEAN(SUBSTITUTE(K390,CHAR(160)," ")))),Start!$H$6:$H$22,0))),"","Reviewer/date missing; ")&amp;"")),"Invalid status; use a listed value")</f>
        <v>Applicability unresolved; assign an owner and next action</v>
      </c>
    </row>
    <row r="391" ht="70" customHeight="1">
      <c r="A391" s="56" t="str">
        <v>DFS-500.16(b)</v>
      </c>
      <c r="B391" s="56" t="str">
        <v>DFS</v>
      </c>
      <c r="C391" s="61" t="str">
        <v>D01 | 500.16(b)</v>
      </c>
      <c r="D391" s="61"/>
      <c r="E391" s="61" t="str">
        <v>Unresolved</v>
      </c>
      <c r="F391" s="61"/>
      <c r="G391" s="61" t="str">
        <v>Verify entity exemption and operative version; Q08</v>
      </c>
      <c r="H391" s="61" t="inlineStr">
        <is>
          <t xml:space="preserve">Candidate duty; applicability unresolved. Obtain exact required method and evidence from the controlling text. Context and definition rows explain control requirements.</t>
        </is>
      </c>
      <c r="I391" s="61" t="str">
        <v>D09</v>
      </c>
      <c r="J391" s="61"/>
      <c r="K391" s="61"/>
      <c r="L391" s="61" t="str">
        <v>Confirm entity/system coverage, obtain the current controlling instrument and map every applicable part before conclusions.</v>
      </c>
      <c r="M391" s="63" t="str">
        <f>IF(OR(EXACT(E391,"Unresolved"),EXACT(E391,"Applicable"),EXACT(E391,"Excluded with basis"),EXACT(E391,"Context only")),IF(E391="Unresolved","Applicability unresolved; assign an owner and next action",IF(LEN(IF(AND(LEN(UPPER(TRIM(CLEAN(SUBSTITUTE(C391,CHAR(160)," ")))))&gt;0,LEFT(UPPER(TRIM(C391)),10)&lt;&gt;"UNRESOLVED",ISERROR(MATCH(UPPER(TRIM(CLEAN(SUBSTITUTE(C391,CHAR(160)," ")))),Start!$H$6:$H$22,0))),"","Exact clause/version missing; ")&amp;IF(AND(LEN(UPPER(TRIM(CLEAN(SUBSTITUTE(D391,CHAR(160)," ")))))&gt;0,LEFT(UPPER(TRIM(D391)),10)&lt;&gt;"UNRESOLVED",ISERROR(MATCH(UPPER(TRIM(CLEAN(SUBSTITUTE(D391,CHAR(160)," ")))),Start!$H$6:$H$22,0))),"","Entity/system/period missing; ")&amp;IF(AND(LEN(UPPER(TRIM(CLEAN(SUBSTITUTE(F391,CHAR(160)," ")))))&gt;0,LEFT(UPPER(TRIM(F391)),10)&lt;&gt;"UNRESOLVED",ISERROR(MATCH(UPPER(TRIM(CLEAN(SUBSTITUTE(F391,CHAR(160)," ")))),Start!$H$6:$H$22,0))),"","Decision evidence/basis missing; ")&amp;IF(AND(LEN(UPPER(TRIM(CLEAN(SUBSTITUTE(G391,CHAR(160)," ")))))&gt;0,LEFT(UPPER(TRIM(G391)),10)&lt;&gt;"UNRESOLVED",ISERROR(MATCH(UPPER(TRIM(CLEAN(SUBSTITUTE(G391,CHAR(160)," ")))),Start!$H$6:$H$22,0))),"","Date/transition basis missing; ")&amp;IF(AND(LEN(UPPER(TRIM(CLEAN(SUBSTITUTE(H391,CHAR(160)," ")))))&gt;0,LEFT(UPPER(TRIM(H391)),10)&lt;&gt;"UNRESOLVED",ISERROR(MATCH(UPPER(TRIM(CLEAN(SUBSTITUTE(H391,CHAR(160)," ")))),Start!$H$6:$H$22,0))),"","Method/evidence basis missing; ")&amp;IF(AND(LEN(UPPER(TRIM(CLEAN(SUBSTITUTE(I391,CHAR(160)," ")))))&gt;0,LEFT(UPPER(TRIM(I391)),10)&lt;&gt;"UNRESOLVED",ISERROR(MATCH(UPPER(TRIM(CLEAN(SUBSTITUTE(I391,CHAR(160)," ")))),Start!$H$6:$H$22,0))),"","Mapping or justified exclusion missing; ")&amp;IF(AND(LEN(UPPER(TRIM(CLEAN(SUBSTITUTE(J391,CHAR(160)," ")))))&gt;0,LEFT(UPPER(TRIM(J391)),10)&lt;&gt;"UNRESOLVED",ISERROR(MATCH(UPPER(TRIM(CLEAN(SUBSTITUTE(J391,CHAR(160)," ")))),Start!$H$6:$H$22,0))),"","Conclusion/evidence missing; ")&amp;IF(AND(LEN(UPPER(TRIM(CLEAN(SUBSTITUTE(K391,CHAR(160)," ")))))&gt;0,LEFT(UPPER(TRIM(K391)),10)&lt;&gt;"UNRESOLVED",ISERROR(MATCH(UPPER(TRIM(CLEAN(SUBSTITUTE(K391,CHAR(160)," ")))),Start!$H$6:$H$22,0))),"","Reviewer/date missing; ")&amp;"")=0,"Documentation recorded; review required",IF(AND(LEN(UPPER(TRIM(CLEAN(SUBSTITUTE(C391,CHAR(160)," ")))))&gt;0,LEFT(UPPER(TRIM(C391)),10)&lt;&gt;"UNRESOLVED",ISERROR(MATCH(UPPER(TRIM(CLEAN(SUBSTITUTE(C391,CHAR(160)," ")))),Start!$H$6:$H$22,0))),"","Exact clause/version missing; ")&amp;IF(AND(LEN(UPPER(TRIM(CLEAN(SUBSTITUTE(D391,CHAR(160)," ")))))&gt;0,LEFT(UPPER(TRIM(D391)),10)&lt;&gt;"UNRESOLVED",ISERROR(MATCH(UPPER(TRIM(CLEAN(SUBSTITUTE(D391,CHAR(160)," ")))),Start!$H$6:$H$22,0))),"","Entity/system/period missing; ")&amp;IF(AND(LEN(UPPER(TRIM(CLEAN(SUBSTITUTE(F391,CHAR(160)," ")))))&gt;0,LEFT(UPPER(TRIM(F391)),10)&lt;&gt;"UNRESOLVED",ISERROR(MATCH(UPPER(TRIM(CLEAN(SUBSTITUTE(F391,CHAR(160)," ")))),Start!$H$6:$H$22,0))),"","Decision evidence/basis missing; ")&amp;IF(AND(LEN(UPPER(TRIM(CLEAN(SUBSTITUTE(G391,CHAR(160)," ")))))&gt;0,LEFT(UPPER(TRIM(G391)),10)&lt;&gt;"UNRESOLVED",ISERROR(MATCH(UPPER(TRIM(CLEAN(SUBSTITUTE(G391,CHAR(160)," ")))),Start!$H$6:$H$22,0))),"","Date/transition basis missing; ")&amp;IF(AND(LEN(UPPER(TRIM(CLEAN(SUBSTITUTE(H391,CHAR(160)," ")))))&gt;0,LEFT(UPPER(TRIM(H391)),10)&lt;&gt;"UNRESOLVED",ISERROR(MATCH(UPPER(TRIM(CLEAN(SUBSTITUTE(H391,CHAR(160)," ")))),Start!$H$6:$H$22,0))),"","Method/evidence basis missing; ")&amp;IF(AND(LEN(UPPER(TRIM(CLEAN(SUBSTITUTE(I391,CHAR(160)," ")))))&gt;0,LEFT(UPPER(TRIM(I391)),10)&lt;&gt;"UNRESOLVED",ISERROR(MATCH(UPPER(TRIM(CLEAN(SUBSTITUTE(I391,CHAR(160)," ")))),Start!$H$6:$H$22,0))),"","Mapping or justified exclusion missing; ")&amp;IF(AND(LEN(UPPER(TRIM(CLEAN(SUBSTITUTE(J391,CHAR(160)," ")))))&gt;0,LEFT(UPPER(TRIM(J391)),10)&lt;&gt;"UNRESOLVED",ISERROR(MATCH(UPPER(TRIM(CLEAN(SUBSTITUTE(J391,CHAR(160)," ")))),Start!$H$6:$H$22,0))),"","Conclusion/evidence missing; ")&amp;IF(AND(LEN(UPPER(TRIM(CLEAN(SUBSTITUTE(K391,CHAR(160)," ")))))&gt;0,LEFT(UPPER(TRIM(K391)),10)&lt;&gt;"UNRESOLVED",ISERROR(MATCH(UPPER(TRIM(CLEAN(SUBSTITUTE(K391,CHAR(160)," ")))),Start!$H$6:$H$22,0))),"","Reviewer/date missing; ")&amp;"")),"Invalid status; use a listed value")</f>
        <v>Applicability unresolved; assign an owner and next action</v>
      </c>
    </row>
    <row r="392" ht="70" customHeight="1">
      <c r="A392" s="58" t="str">
        <v>DFS-500.16(c)</v>
      </c>
      <c r="B392" s="58" t="str">
        <v>DFS</v>
      </c>
      <c r="C392" s="61" t="str">
        <v>D01 | 500.16(c)</v>
      </c>
      <c r="D392" s="61"/>
      <c r="E392" s="61" t="str">
        <v>Unresolved</v>
      </c>
      <c r="F392" s="61"/>
      <c r="G392" s="61" t="str">
        <v>Verify entity exemption and operative version; Q08</v>
      </c>
      <c r="H392" s="61" t="inlineStr">
        <is>
          <t xml:space="preserve">Candidate duty; applicability unresolved. Obtain exact required method and evidence from the controlling text. Context and definition rows explain control requirements.</t>
        </is>
      </c>
      <c r="I392" s="61" t="str">
        <v>D09</v>
      </c>
      <c r="J392" s="61"/>
      <c r="K392" s="61"/>
      <c r="L392" s="61" t="str">
        <v>Confirm entity/system coverage, obtain the current controlling instrument and map every applicable part before conclusions.</v>
      </c>
      <c r="M392" s="63" t="str">
        <f>IF(OR(EXACT(E392,"Unresolved"),EXACT(E392,"Applicable"),EXACT(E392,"Excluded with basis"),EXACT(E392,"Context only")),IF(E392="Unresolved","Applicability unresolved; assign an owner and next action",IF(LEN(IF(AND(LEN(UPPER(TRIM(CLEAN(SUBSTITUTE(C392,CHAR(160)," ")))))&gt;0,LEFT(UPPER(TRIM(C392)),10)&lt;&gt;"UNRESOLVED",ISERROR(MATCH(UPPER(TRIM(CLEAN(SUBSTITUTE(C392,CHAR(160)," ")))),Start!$H$6:$H$22,0))),"","Exact clause/version missing; ")&amp;IF(AND(LEN(UPPER(TRIM(CLEAN(SUBSTITUTE(D392,CHAR(160)," ")))))&gt;0,LEFT(UPPER(TRIM(D392)),10)&lt;&gt;"UNRESOLVED",ISERROR(MATCH(UPPER(TRIM(CLEAN(SUBSTITUTE(D392,CHAR(160)," ")))),Start!$H$6:$H$22,0))),"","Entity/system/period missing; ")&amp;IF(AND(LEN(UPPER(TRIM(CLEAN(SUBSTITUTE(F392,CHAR(160)," ")))))&gt;0,LEFT(UPPER(TRIM(F392)),10)&lt;&gt;"UNRESOLVED",ISERROR(MATCH(UPPER(TRIM(CLEAN(SUBSTITUTE(F392,CHAR(160)," ")))),Start!$H$6:$H$22,0))),"","Decision evidence/basis missing; ")&amp;IF(AND(LEN(UPPER(TRIM(CLEAN(SUBSTITUTE(G392,CHAR(160)," ")))))&gt;0,LEFT(UPPER(TRIM(G392)),10)&lt;&gt;"UNRESOLVED",ISERROR(MATCH(UPPER(TRIM(CLEAN(SUBSTITUTE(G392,CHAR(160)," ")))),Start!$H$6:$H$22,0))),"","Date/transition basis missing; ")&amp;IF(AND(LEN(UPPER(TRIM(CLEAN(SUBSTITUTE(H392,CHAR(160)," ")))))&gt;0,LEFT(UPPER(TRIM(H392)),10)&lt;&gt;"UNRESOLVED",ISERROR(MATCH(UPPER(TRIM(CLEAN(SUBSTITUTE(H392,CHAR(160)," ")))),Start!$H$6:$H$22,0))),"","Method/evidence basis missing; ")&amp;IF(AND(LEN(UPPER(TRIM(CLEAN(SUBSTITUTE(I392,CHAR(160)," ")))))&gt;0,LEFT(UPPER(TRIM(I392)),10)&lt;&gt;"UNRESOLVED",ISERROR(MATCH(UPPER(TRIM(CLEAN(SUBSTITUTE(I392,CHAR(160)," ")))),Start!$H$6:$H$22,0))),"","Mapping or justified exclusion missing; ")&amp;IF(AND(LEN(UPPER(TRIM(CLEAN(SUBSTITUTE(J392,CHAR(160)," ")))))&gt;0,LEFT(UPPER(TRIM(J392)),10)&lt;&gt;"UNRESOLVED",ISERROR(MATCH(UPPER(TRIM(CLEAN(SUBSTITUTE(J392,CHAR(160)," ")))),Start!$H$6:$H$22,0))),"","Conclusion/evidence missing; ")&amp;IF(AND(LEN(UPPER(TRIM(CLEAN(SUBSTITUTE(K392,CHAR(160)," ")))))&gt;0,LEFT(UPPER(TRIM(K392)),10)&lt;&gt;"UNRESOLVED",ISERROR(MATCH(UPPER(TRIM(CLEAN(SUBSTITUTE(K392,CHAR(160)," ")))),Start!$H$6:$H$22,0))),"","Reviewer/date missing; ")&amp;"")=0,"Documentation recorded; review required",IF(AND(LEN(UPPER(TRIM(CLEAN(SUBSTITUTE(C392,CHAR(160)," ")))))&gt;0,LEFT(UPPER(TRIM(C392)),10)&lt;&gt;"UNRESOLVED",ISERROR(MATCH(UPPER(TRIM(CLEAN(SUBSTITUTE(C392,CHAR(160)," ")))),Start!$H$6:$H$22,0))),"","Exact clause/version missing; ")&amp;IF(AND(LEN(UPPER(TRIM(CLEAN(SUBSTITUTE(D392,CHAR(160)," ")))))&gt;0,LEFT(UPPER(TRIM(D392)),10)&lt;&gt;"UNRESOLVED",ISERROR(MATCH(UPPER(TRIM(CLEAN(SUBSTITUTE(D392,CHAR(160)," ")))),Start!$H$6:$H$22,0))),"","Entity/system/period missing; ")&amp;IF(AND(LEN(UPPER(TRIM(CLEAN(SUBSTITUTE(F392,CHAR(160)," ")))))&gt;0,LEFT(UPPER(TRIM(F392)),10)&lt;&gt;"UNRESOLVED",ISERROR(MATCH(UPPER(TRIM(CLEAN(SUBSTITUTE(F392,CHAR(160)," ")))),Start!$H$6:$H$22,0))),"","Decision evidence/basis missing; ")&amp;IF(AND(LEN(UPPER(TRIM(CLEAN(SUBSTITUTE(G392,CHAR(160)," ")))))&gt;0,LEFT(UPPER(TRIM(G392)),10)&lt;&gt;"UNRESOLVED",ISERROR(MATCH(UPPER(TRIM(CLEAN(SUBSTITUTE(G392,CHAR(160)," ")))),Start!$H$6:$H$22,0))),"","Date/transition basis missing; ")&amp;IF(AND(LEN(UPPER(TRIM(CLEAN(SUBSTITUTE(H392,CHAR(160)," ")))))&gt;0,LEFT(UPPER(TRIM(H392)),10)&lt;&gt;"UNRESOLVED",ISERROR(MATCH(UPPER(TRIM(CLEAN(SUBSTITUTE(H392,CHAR(160)," ")))),Start!$H$6:$H$22,0))),"","Method/evidence basis missing; ")&amp;IF(AND(LEN(UPPER(TRIM(CLEAN(SUBSTITUTE(I392,CHAR(160)," ")))))&gt;0,LEFT(UPPER(TRIM(I392)),10)&lt;&gt;"UNRESOLVED",ISERROR(MATCH(UPPER(TRIM(CLEAN(SUBSTITUTE(I392,CHAR(160)," ")))),Start!$H$6:$H$22,0))),"","Mapping or justified exclusion missing; ")&amp;IF(AND(LEN(UPPER(TRIM(CLEAN(SUBSTITUTE(J392,CHAR(160)," ")))))&gt;0,LEFT(UPPER(TRIM(J392)),10)&lt;&gt;"UNRESOLVED",ISERROR(MATCH(UPPER(TRIM(CLEAN(SUBSTITUTE(J392,CHAR(160)," ")))),Start!$H$6:$H$22,0))),"","Conclusion/evidence missing; ")&amp;IF(AND(LEN(UPPER(TRIM(CLEAN(SUBSTITUTE(K392,CHAR(160)," ")))))&gt;0,LEFT(UPPER(TRIM(K392)),10)&lt;&gt;"UNRESOLVED",ISERROR(MATCH(UPPER(TRIM(CLEAN(SUBSTITUTE(K392,CHAR(160)," ")))),Start!$H$6:$H$22,0))),"","Reviewer/date missing; ")&amp;"")),"Invalid status; use a listed value")</f>
        <v>Applicability unresolved; assign an owner and next action</v>
      </c>
    </row>
    <row r="393" ht="70" customHeight="1">
      <c r="A393" s="56" t="str">
        <v>DFS-500.16(d)</v>
      </c>
      <c r="B393" s="56" t="str">
        <v>DFS</v>
      </c>
      <c r="C393" s="61" t="str">
        <v>D01 | 500.16(d)</v>
      </c>
      <c r="D393" s="61"/>
      <c r="E393" s="61" t="str">
        <v>Unresolved</v>
      </c>
      <c r="F393" s="61"/>
      <c r="G393" s="61" t="str">
        <v>Verify entity exemption and operative version; Q08</v>
      </c>
      <c r="H393" s="61" t="inlineStr">
        <is>
          <t xml:space="preserve">Candidate duty; applicability unresolved. Obtain exact required method and evidence from the controlling text. Context and definition rows explain control requirements.</t>
        </is>
      </c>
      <c r="I393" s="61" t="str">
        <v>D09</v>
      </c>
      <c r="J393" s="61"/>
      <c r="K393" s="61"/>
      <c r="L393" s="61" t="str">
        <v>Confirm entity/system coverage, obtain the current controlling instrument and map every applicable part before conclusions.</v>
      </c>
      <c r="M393" s="63" t="str">
        <f>IF(OR(EXACT(E393,"Unresolved"),EXACT(E393,"Applicable"),EXACT(E393,"Excluded with basis"),EXACT(E393,"Context only")),IF(E393="Unresolved","Applicability unresolved; assign an owner and next action",IF(LEN(IF(AND(LEN(UPPER(TRIM(CLEAN(SUBSTITUTE(C393,CHAR(160)," ")))))&gt;0,LEFT(UPPER(TRIM(C393)),10)&lt;&gt;"UNRESOLVED",ISERROR(MATCH(UPPER(TRIM(CLEAN(SUBSTITUTE(C393,CHAR(160)," ")))),Start!$H$6:$H$22,0))),"","Exact clause/version missing; ")&amp;IF(AND(LEN(UPPER(TRIM(CLEAN(SUBSTITUTE(D393,CHAR(160)," ")))))&gt;0,LEFT(UPPER(TRIM(D393)),10)&lt;&gt;"UNRESOLVED",ISERROR(MATCH(UPPER(TRIM(CLEAN(SUBSTITUTE(D393,CHAR(160)," ")))),Start!$H$6:$H$22,0))),"","Entity/system/period missing; ")&amp;IF(AND(LEN(UPPER(TRIM(CLEAN(SUBSTITUTE(F393,CHAR(160)," ")))))&gt;0,LEFT(UPPER(TRIM(F393)),10)&lt;&gt;"UNRESOLVED",ISERROR(MATCH(UPPER(TRIM(CLEAN(SUBSTITUTE(F393,CHAR(160)," ")))),Start!$H$6:$H$22,0))),"","Decision evidence/basis missing; ")&amp;IF(AND(LEN(UPPER(TRIM(CLEAN(SUBSTITUTE(G393,CHAR(160)," ")))))&gt;0,LEFT(UPPER(TRIM(G393)),10)&lt;&gt;"UNRESOLVED",ISERROR(MATCH(UPPER(TRIM(CLEAN(SUBSTITUTE(G393,CHAR(160)," ")))),Start!$H$6:$H$22,0))),"","Date/transition basis missing; ")&amp;IF(AND(LEN(UPPER(TRIM(CLEAN(SUBSTITUTE(H393,CHAR(160)," ")))))&gt;0,LEFT(UPPER(TRIM(H393)),10)&lt;&gt;"UNRESOLVED",ISERROR(MATCH(UPPER(TRIM(CLEAN(SUBSTITUTE(H393,CHAR(160)," ")))),Start!$H$6:$H$22,0))),"","Method/evidence basis missing; ")&amp;IF(AND(LEN(UPPER(TRIM(CLEAN(SUBSTITUTE(I393,CHAR(160)," ")))))&gt;0,LEFT(UPPER(TRIM(I393)),10)&lt;&gt;"UNRESOLVED",ISERROR(MATCH(UPPER(TRIM(CLEAN(SUBSTITUTE(I393,CHAR(160)," ")))),Start!$H$6:$H$22,0))),"","Mapping or justified exclusion missing; ")&amp;IF(AND(LEN(UPPER(TRIM(CLEAN(SUBSTITUTE(J393,CHAR(160)," ")))))&gt;0,LEFT(UPPER(TRIM(J393)),10)&lt;&gt;"UNRESOLVED",ISERROR(MATCH(UPPER(TRIM(CLEAN(SUBSTITUTE(J393,CHAR(160)," ")))),Start!$H$6:$H$22,0))),"","Conclusion/evidence missing; ")&amp;IF(AND(LEN(UPPER(TRIM(CLEAN(SUBSTITUTE(K393,CHAR(160)," ")))))&gt;0,LEFT(UPPER(TRIM(K393)),10)&lt;&gt;"UNRESOLVED",ISERROR(MATCH(UPPER(TRIM(CLEAN(SUBSTITUTE(K393,CHAR(160)," ")))),Start!$H$6:$H$22,0))),"","Reviewer/date missing; ")&amp;"")=0,"Documentation recorded; review required",IF(AND(LEN(UPPER(TRIM(CLEAN(SUBSTITUTE(C393,CHAR(160)," ")))))&gt;0,LEFT(UPPER(TRIM(C393)),10)&lt;&gt;"UNRESOLVED",ISERROR(MATCH(UPPER(TRIM(CLEAN(SUBSTITUTE(C393,CHAR(160)," ")))),Start!$H$6:$H$22,0))),"","Exact clause/version missing; ")&amp;IF(AND(LEN(UPPER(TRIM(CLEAN(SUBSTITUTE(D393,CHAR(160)," ")))))&gt;0,LEFT(UPPER(TRIM(D393)),10)&lt;&gt;"UNRESOLVED",ISERROR(MATCH(UPPER(TRIM(CLEAN(SUBSTITUTE(D393,CHAR(160)," ")))),Start!$H$6:$H$22,0))),"","Entity/system/period missing; ")&amp;IF(AND(LEN(UPPER(TRIM(CLEAN(SUBSTITUTE(F393,CHAR(160)," ")))))&gt;0,LEFT(UPPER(TRIM(F393)),10)&lt;&gt;"UNRESOLVED",ISERROR(MATCH(UPPER(TRIM(CLEAN(SUBSTITUTE(F393,CHAR(160)," ")))),Start!$H$6:$H$22,0))),"","Decision evidence/basis missing; ")&amp;IF(AND(LEN(UPPER(TRIM(CLEAN(SUBSTITUTE(G393,CHAR(160)," ")))))&gt;0,LEFT(UPPER(TRIM(G393)),10)&lt;&gt;"UNRESOLVED",ISERROR(MATCH(UPPER(TRIM(CLEAN(SUBSTITUTE(G393,CHAR(160)," ")))),Start!$H$6:$H$22,0))),"","Date/transition basis missing; ")&amp;IF(AND(LEN(UPPER(TRIM(CLEAN(SUBSTITUTE(H393,CHAR(160)," ")))))&gt;0,LEFT(UPPER(TRIM(H393)),10)&lt;&gt;"UNRESOLVED",ISERROR(MATCH(UPPER(TRIM(CLEAN(SUBSTITUTE(H393,CHAR(160)," ")))),Start!$H$6:$H$22,0))),"","Method/evidence basis missing; ")&amp;IF(AND(LEN(UPPER(TRIM(CLEAN(SUBSTITUTE(I393,CHAR(160)," ")))))&gt;0,LEFT(UPPER(TRIM(I393)),10)&lt;&gt;"UNRESOLVED",ISERROR(MATCH(UPPER(TRIM(CLEAN(SUBSTITUTE(I393,CHAR(160)," ")))),Start!$H$6:$H$22,0))),"","Mapping or justified exclusion missing; ")&amp;IF(AND(LEN(UPPER(TRIM(CLEAN(SUBSTITUTE(J393,CHAR(160)," ")))))&gt;0,LEFT(UPPER(TRIM(J393)),10)&lt;&gt;"UNRESOLVED",ISERROR(MATCH(UPPER(TRIM(CLEAN(SUBSTITUTE(J393,CHAR(160)," ")))),Start!$H$6:$H$22,0))),"","Conclusion/evidence missing; ")&amp;IF(AND(LEN(UPPER(TRIM(CLEAN(SUBSTITUTE(K393,CHAR(160)," ")))))&gt;0,LEFT(UPPER(TRIM(K393)),10)&lt;&gt;"UNRESOLVED",ISERROR(MATCH(UPPER(TRIM(CLEAN(SUBSTITUTE(K393,CHAR(160)," ")))),Start!$H$6:$H$22,0))),"","Reviewer/date missing; ")&amp;"")),"Invalid status; use a listed value")</f>
        <v>Applicability unresolved; assign an owner and next action</v>
      </c>
    </row>
    <row r="394" ht="70" customHeight="1">
      <c r="A394" s="58" t="str">
        <v>DFS-500.16(d)(1)</v>
      </c>
      <c r="B394" s="58" t="str">
        <v>DFS</v>
      </c>
      <c r="C394" s="61" t="str">
        <v>D01 | 500.16(d)(1)</v>
      </c>
      <c r="D394" s="61"/>
      <c r="E394" s="61" t="str">
        <v>Unresolved</v>
      </c>
      <c r="F394" s="61"/>
      <c r="G394" s="61" t="str">
        <v>Verify entity exemption and operative version; Q08</v>
      </c>
      <c r="H394" s="61" t="inlineStr">
        <is>
          <t xml:space="preserve">Candidate duty; applicability unresolved. Obtain exact required method and evidence from the controlling text. Context and definition rows explain control requirements.</t>
        </is>
      </c>
      <c r="I394" s="61" t="str">
        <v>D09</v>
      </c>
      <c r="J394" s="61"/>
      <c r="K394" s="61"/>
      <c r="L394" s="61" t="str">
        <v>Confirm entity/system coverage, obtain the current controlling instrument and map every applicable part before conclusions.</v>
      </c>
      <c r="M394" s="63" t="str">
        <f>IF(OR(EXACT(E394,"Unresolved"),EXACT(E394,"Applicable"),EXACT(E394,"Excluded with basis"),EXACT(E394,"Context only")),IF(E394="Unresolved","Applicability unresolved; assign an owner and next action",IF(LEN(IF(AND(LEN(UPPER(TRIM(CLEAN(SUBSTITUTE(C394,CHAR(160)," ")))))&gt;0,LEFT(UPPER(TRIM(C394)),10)&lt;&gt;"UNRESOLVED",ISERROR(MATCH(UPPER(TRIM(CLEAN(SUBSTITUTE(C394,CHAR(160)," ")))),Start!$H$6:$H$22,0))),"","Exact clause/version missing; ")&amp;IF(AND(LEN(UPPER(TRIM(CLEAN(SUBSTITUTE(D394,CHAR(160)," ")))))&gt;0,LEFT(UPPER(TRIM(D394)),10)&lt;&gt;"UNRESOLVED",ISERROR(MATCH(UPPER(TRIM(CLEAN(SUBSTITUTE(D394,CHAR(160)," ")))),Start!$H$6:$H$22,0))),"","Entity/system/period missing; ")&amp;IF(AND(LEN(UPPER(TRIM(CLEAN(SUBSTITUTE(F394,CHAR(160)," ")))))&gt;0,LEFT(UPPER(TRIM(F394)),10)&lt;&gt;"UNRESOLVED",ISERROR(MATCH(UPPER(TRIM(CLEAN(SUBSTITUTE(F394,CHAR(160)," ")))),Start!$H$6:$H$22,0))),"","Decision evidence/basis missing; ")&amp;IF(AND(LEN(UPPER(TRIM(CLEAN(SUBSTITUTE(G394,CHAR(160)," ")))))&gt;0,LEFT(UPPER(TRIM(G394)),10)&lt;&gt;"UNRESOLVED",ISERROR(MATCH(UPPER(TRIM(CLEAN(SUBSTITUTE(G394,CHAR(160)," ")))),Start!$H$6:$H$22,0))),"","Date/transition basis missing; ")&amp;IF(AND(LEN(UPPER(TRIM(CLEAN(SUBSTITUTE(H394,CHAR(160)," ")))))&gt;0,LEFT(UPPER(TRIM(H394)),10)&lt;&gt;"UNRESOLVED",ISERROR(MATCH(UPPER(TRIM(CLEAN(SUBSTITUTE(H394,CHAR(160)," ")))),Start!$H$6:$H$22,0))),"","Method/evidence basis missing; ")&amp;IF(AND(LEN(UPPER(TRIM(CLEAN(SUBSTITUTE(I394,CHAR(160)," ")))))&gt;0,LEFT(UPPER(TRIM(I394)),10)&lt;&gt;"UNRESOLVED",ISERROR(MATCH(UPPER(TRIM(CLEAN(SUBSTITUTE(I394,CHAR(160)," ")))),Start!$H$6:$H$22,0))),"","Mapping or justified exclusion missing; ")&amp;IF(AND(LEN(UPPER(TRIM(CLEAN(SUBSTITUTE(J394,CHAR(160)," ")))))&gt;0,LEFT(UPPER(TRIM(J394)),10)&lt;&gt;"UNRESOLVED",ISERROR(MATCH(UPPER(TRIM(CLEAN(SUBSTITUTE(J394,CHAR(160)," ")))),Start!$H$6:$H$22,0))),"","Conclusion/evidence missing; ")&amp;IF(AND(LEN(UPPER(TRIM(CLEAN(SUBSTITUTE(K394,CHAR(160)," ")))))&gt;0,LEFT(UPPER(TRIM(K394)),10)&lt;&gt;"UNRESOLVED",ISERROR(MATCH(UPPER(TRIM(CLEAN(SUBSTITUTE(K394,CHAR(160)," ")))),Start!$H$6:$H$22,0))),"","Reviewer/date missing; ")&amp;"")=0,"Documentation recorded; review required",IF(AND(LEN(UPPER(TRIM(CLEAN(SUBSTITUTE(C394,CHAR(160)," ")))))&gt;0,LEFT(UPPER(TRIM(C394)),10)&lt;&gt;"UNRESOLVED",ISERROR(MATCH(UPPER(TRIM(CLEAN(SUBSTITUTE(C394,CHAR(160)," ")))),Start!$H$6:$H$22,0))),"","Exact clause/version missing; ")&amp;IF(AND(LEN(UPPER(TRIM(CLEAN(SUBSTITUTE(D394,CHAR(160)," ")))))&gt;0,LEFT(UPPER(TRIM(D394)),10)&lt;&gt;"UNRESOLVED",ISERROR(MATCH(UPPER(TRIM(CLEAN(SUBSTITUTE(D394,CHAR(160)," ")))),Start!$H$6:$H$22,0))),"","Entity/system/period missing; ")&amp;IF(AND(LEN(UPPER(TRIM(CLEAN(SUBSTITUTE(F394,CHAR(160)," ")))))&gt;0,LEFT(UPPER(TRIM(F394)),10)&lt;&gt;"UNRESOLVED",ISERROR(MATCH(UPPER(TRIM(CLEAN(SUBSTITUTE(F394,CHAR(160)," ")))),Start!$H$6:$H$22,0))),"","Decision evidence/basis missing; ")&amp;IF(AND(LEN(UPPER(TRIM(CLEAN(SUBSTITUTE(G394,CHAR(160)," ")))))&gt;0,LEFT(UPPER(TRIM(G394)),10)&lt;&gt;"UNRESOLVED",ISERROR(MATCH(UPPER(TRIM(CLEAN(SUBSTITUTE(G394,CHAR(160)," ")))),Start!$H$6:$H$22,0))),"","Date/transition basis missing; ")&amp;IF(AND(LEN(UPPER(TRIM(CLEAN(SUBSTITUTE(H394,CHAR(160)," ")))))&gt;0,LEFT(UPPER(TRIM(H394)),10)&lt;&gt;"UNRESOLVED",ISERROR(MATCH(UPPER(TRIM(CLEAN(SUBSTITUTE(H394,CHAR(160)," ")))),Start!$H$6:$H$22,0))),"","Method/evidence basis missing; ")&amp;IF(AND(LEN(UPPER(TRIM(CLEAN(SUBSTITUTE(I394,CHAR(160)," ")))))&gt;0,LEFT(UPPER(TRIM(I394)),10)&lt;&gt;"UNRESOLVED",ISERROR(MATCH(UPPER(TRIM(CLEAN(SUBSTITUTE(I394,CHAR(160)," ")))),Start!$H$6:$H$22,0))),"","Mapping or justified exclusion missing; ")&amp;IF(AND(LEN(UPPER(TRIM(CLEAN(SUBSTITUTE(J394,CHAR(160)," ")))))&gt;0,LEFT(UPPER(TRIM(J394)),10)&lt;&gt;"UNRESOLVED",ISERROR(MATCH(UPPER(TRIM(CLEAN(SUBSTITUTE(J394,CHAR(160)," ")))),Start!$H$6:$H$22,0))),"","Conclusion/evidence missing; ")&amp;IF(AND(LEN(UPPER(TRIM(CLEAN(SUBSTITUTE(K394,CHAR(160)," ")))))&gt;0,LEFT(UPPER(TRIM(K394)),10)&lt;&gt;"UNRESOLVED",ISERROR(MATCH(UPPER(TRIM(CLEAN(SUBSTITUTE(K394,CHAR(160)," ")))),Start!$H$6:$H$22,0))),"","Reviewer/date missing; ")&amp;"")),"Invalid status; use a listed value")</f>
        <v>Applicability unresolved; assign an owner and next action</v>
      </c>
    </row>
    <row r="395" ht="70" customHeight="1">
      <c r="A395" s="56" t="str">
        <v>DFS-500.16(d)(2)</v>
      </c>
      <c r="B395" s="56" t="str">
        <v>DFS</v>
      </c>
      <c r="C395" s="61" t="str">
        <v>D01 | 500.16(d)(2)</v>
      </c>
      <c r="D395" s="61"/>
      <c r="E395" s="61" t="str">
        <v>Unresolved</v>
      </c>
      <c r="F395" s="61"/>
      <c r="G395" s="61" t="str">
        <v>Verify entity exemption and operative version; Q08</v>
      </c>
      <c r="H395" s="61" t="inlineStr">
        <is>
          <t xml:space="preserve">Candidate duty; applicability unresolved. Obtain exact required method and evidence from the controlling text. Context and definition rows explain control requirements.</t>
        </is>
      </c>
      <c r="I395" s="61" t="str">
        <v>D09</v>
      </c>
      <c r="J395" s="61"/>
      <c r="K395" s="61"/>
      <c r="L395" s="61" t="str">
        <v>Confirm entity/system coverage, obtain the current controlling instrument and map every applicable part before conclusions.</v>
      </c>
      <c r="M395" s="63" t="str">
        <f>IF(OR(EXACT(E395,"Unresolved"),EXACT(E395,"Applicable"),EXACT(E395,"Excluded with basis"),EXACT(E395,"Context only")),IF(E395="Unresolved","Applicability unresolved; assign an owner and next action",IF(LEN(IF(AND(LEN(UPPER(TRIM(CLEAN(SUBSTITUTE(C395,CHAR(160)," ")))))&gt;0,LEFT(UPPER(TRIM(C395)),10)&lt;&gt;"UNRESOLVED",ISERROR(MATCH(UPPER(TRIM(CLEAN(SUBSTITUTE(C395,CHAR(160)," ")))),Start!$H$6:$H$22,0))),"","Exact clause/version missing; ")&amp;IF(AND(LEN(UPPER(TRIM(CLEAN(SUBSTITUTE(D395,CHAR(160)," ")))))&gt;0,LEFT(UPPER(TRIM(D395)),10)&lt;&gt;"UNRESOLVED",ISERROR(MATCH(UPPER(TRIM(CLEAN(SUBSTITUTE(D395,CHAR(160)," ")))),Start!$H$6:$H$22,0))),"","Entity/system/period missing; ")&amp;IF(AND(LEN(UPPER(TRIM(CLEAN(SUBSTITUTE(F395,CHAR(160)," ")))))&gt;0,LEFT(UPPER(TRIM(F395)),10)&lt;&gt;"UNRESOLVED",ISERROR(MATCH(UPPER(TRIM(CLEAN(SUBSTITUTE(F395,CHAR(160)," ")))),Start!$H$6:$H$22,0))),"","Decision evidence/basis missing; ")&amp;IF(AND(LEN(UPPER(TRIM(CLEAN(SUBSTITUTE(G395,CHAR(160)," ")))))&gt;0,LEFT(UPPER(TRIM(G395)),10)&lt;&gt;"UNRESOLVED",ISERROR(MATCH(UPPER(TRIM(CLEAN(SUBSTITUTE(G395,CHAR(160)," ")))),Start!$H$6:$H$22,0))),"","Date/transition basis missing; ")&amp;IF(AND(LEN(UPPER(TRIM(CLEAN(SUBSTITUTE(H395,CHAR(160)," ")))))&gt;0,LEFT(UPPER(TRIM(H395)),10)&lt;&gt;"UNRESOLVED",ISERROR(MATCH(UPPER(TRIM(CLEAN(SUBSTITUTE(H395,CHAR(160)," ")))),Start!$H$6:$H$22,0))),"","Method/evidence basis missing; ")&amp;IF(AND(LEN(UPPER(TRIM(CLEAN(SUBSTITUTE(I395,CHAR(160)," ")))))&gt;0,LEFT(UPPER(TRIM(I395)),10)&lt;&gt;"UNRESOLVED",ISERROR(MATCH(UPPER(TRIM(CLEAN(SUBSTITUTE(I395,CHAR(160)," ")))),Start!$H$6:$H$22,0))),"","Mapping or justified exclusion missing; ")&amp;IF(AND(LEN(UPPER(TRIM(CLEAN(SUBSTITUTE(J395,CHAR(160)," ")))))&gt;0,LEFT(UPPER(TRIM(J395)),10)&lt;&gt;"UNRESOLVED",ISERROR(MATCH(UPPER(TRIM(CLEAN(SUBSTITUTE(J395,CHAR(160)," ")))),Start!$H$6:$H$22,0))),"","Conclusion/evidence missing; ")&amp;IF(AND(LEN(UPPER(TRIM(CLEAN(SUBSTITUTE(K395,CHAR(160)," ")))))&gt;0,LEFT(UPPER(TRIM(K395)),10)&lt;&gt;"UNRESOLVED",ISERROR(MATCH(UPPER(TRIM(CLEAN(SUBSTITUTE(K395,CHAR(160)," ")))),Start!$H$6:$H$22,0))),"","Reviewer/date missing; ")&amp;"")=0,"Documentation recorded; review required",IF(AND(LEN(UPPER(TRIM(CLEAN(SUBSTITUTE(C395,CHAR(160)," ")))))&gt;0,LEFT(UPPER(TRIM(C395)),10)&lt;&gt;"UNRESOLVED",ISERROR(MATCH(UPPER(TRIM(CLEAN(SUBSTITUTE(C395,CHAR(160)," ")))),Start!$H$6:$H$22,0))),"","Exact clause/version missing; ")&amp;IF(AND(LEN(UPPER(TRIM(CLEAN(SUBSTITUTE(D395,CHAR(160)," ")))))&gt;0,LEFT(UPPER(TRIM(D395)),10)&lt;&gt;"UNRESOLVED",ISERROR(MATCH(UPPER(TRIM(CLEAN(SUBSTITUTE(D395,CHAR(160)," ")))),Start!$H$6:$H$22,0))),"","Entity/system/period missing; ")&amp;IF(AND(LEN(UPPER(TRIM(CLEAN(SUBSTITUTE(F395,CHAR(160)," ")))))&gt;0,LEFT(UPPER(TRIM(F395)),10)&lt;&gt;"UNRESOLVED",ISERROR(MATCH(UPPER(TRIM(CLEAN(SUBSTITUTE(F395,CHAR(160)," ")))),Start!$H$6:$H$22,0))),"","Decision evidence/basis missing; ")&amp;IF(AND(LEN(UPPER(TRIM(CLEAN(SUBSTITUTE(G395,CHAR(160)," ")))))&gt;0,LEFT(UPPER(TRIM(G395)),10)&lt;&gt;"UNRESOLVED",ISERROR(MATCH(UPPER(TRIM(CLEAN(SUBSTITUTE(G395,CHAR(160)," ")))),Start!$H$6:$H$22,0))),"","Date/transition basis missing; ")&amp;IF(AND(LEN(UPPER(TRIM(CLEAN(SUBSTITUTE(H395,CHAR(160)," ")))))&gt;0,LEFT(UPPER(TRIM(H395)),10)&lt;&gt;"UNRESOLVED",ISERROR(MATCH(UPPER(TRIM(CLEAN(SUBSTITUTE(H395,CHAR(160)," ")))),Start!$H$6:$H$22,0))),"","Method/evidence basis missing; ")&amp;IF(AND(LEN(UPPER(TRIM(CLEAN(SUBSTITUTE(I395,CHAR(160)," ")))))&gt;0,LEFT(UPPER(TRIM(I395)),10)&lt;&gt;"UNRESOLVED",ISERROR(MATCH(UPPER(TRIM(CLEAN(SUBSTITUTE(I395,CHAR(160)," ")))),Start!$H$6:$H$22,0))),"","Mapping or justified exclusion missing; ")&amp;IF(AND(LEN(UPPER(TRIM(CLEAN(SUBSTITUTE(J395,CHAR(160)," ")))))&gt;0,LEFT(UPPER(TRIM(J395)),10)&lt;&gt;"UNRESOLVED",ISERROR(MATCH(UPPER(TRIM(CLEAN(SUBSTITUTE(J395,CHAR(160)," ")))),Start!$H$6:$H$22,0))),"","Conclusion/evidence missing; ")&amp;IF(AND(LEN(UPPER(TRIM(CLEAN(SUBSTITUTE(K395,CHAR(160)," ")))))&gt;0,LEFT(UPPER(TRIM(K395)),10)&lt;&gt;"UNRESOLVED",ISERROR(MATCH(UPPER(TRIM(CLEAN(SUBSTITUTE(K395,CHAR(160)," ")))),Start!$H$6:$H$22,0))),"","Reviewer/date missing; ")&amp;"")),"Invalid status; use a listed value")</f>
        <v>Applicability unresolved; assign an owner and next action</v>
      </c>
    </row>
    <row r="396" ht="70" customHeight="1">
      <c r="A396" s="58" t="str">
        <v>DFS-500.16(e)</v>
      </c>
      <c r="B396" s="58" t="str">
        <v>DFS</v>
      </c>
      <c r="C396" s="61" t="str">
        <v>D01 | 500.16(e)</v>
      </c>
      <c r="D396" s="61"/>
      <c r="E396" s="61" t="str">
        <v>Unresolved</v>
      </c>
      <c r="F396" s="61"/>
      <c r="G396" s="61" t="str">
        <v>Verify entity exemption and operative version; Q08</v>
      </c>
      <c r="H396" s="61" t="inlineStr">
        <is>
          <t xml:space="preserve">Candidate duty; applicability unresolved. Obtain exact required method and evidence from the controlling text. Context and definition rows explain control requirements.</t>
        </is>
      </c>
      <c r="I396" s="61" t="str">
        <v>D09</v>
      </c>
      <c r="J396" s="61"/>
      <c r="K396" s="61"/>
      <c r="L396" s="61" t="str">
        <v>Confirm entity/system coverage, obtain the current controlling instrument and map every applicable part before conclusions.</v>
      </c>
      <c r="M396" s="63" t="str">
        <f>IF(OR(EXACT(E396,"Unresolved"),EXACT(E396,"Applicable"),EXACT(E396,"Excluded with basis"),EXACT(E396,"Context only")),IF(E396="Unresolved","Applicability unresolved; assign an owner and next action",IF(LEN(IF(AND(LEN(UPPER(TRIM(CLEAN(SUBSTITUTE(C396,CHAR(160)," ")))))&gt;0,LEFT(UPPER(TRIM(C396)),10)&lt;&gt;"UNRESOLVED",ISERROR(MATCH(UPPER(TRIM(CLEAN(SUBSTITUTE(C396,CHAR(160)," ")))),Start!$H$6:$H$22,0))),"","Exact clause/version missing; ")&amp;IF(AND(LEN(UPPER(TRIM(CLEAN(SUBSTITUTE(D396,CHAR(160)," ")))))&gt;0,LEFT(UPPER(TRIM(D396)),10)&lt;&gt;"UNRESOLVED",ISERROR(MATCH(UPPER(TRIM(CLEAN(SUBSTITUTE(D396,CHAR(160)," ")))),Start!$H$6:$H$22,0))),"","Entity/system/period missing; ")&amp;IF(AND(LEN(UPPER(TRIM(CLEAN(SUBSTITUTE(F396,CHAR(160)," ")))))&gt;0,LEFT(UPPER(TRIM(F396)),10)&lt;&gt;"UNRESOLVED",ISERROR(MATCH(UPPER(TRIM(CLEAN(SUBSTITUTE(F396,CHAR(160)," ")))),Start!$H$6:$H$22,0))),"","Decision evidence/basis missing; ")&amp;IF(AND(LEN(UPPER(TRIM(CLEAN(SUBSTITUTE(G396,CHAR(160)," ")))))&gt;0,LEFT(UPPER(TRIM(G396)),10)&lt;&gt;"UNRESOLVED",ISERROR(MATCH(UPPER(TRIM(CLEAN(SUBSTITUTE(G396,CHAR(160)," ")))),Start!$H$6:$H$22,0))),"","Date/transition basis missing; ")&amp;IF(AND(LEN(UPPER(TRIM(CLEAN(SUBSTITUTE(H396,CHAR(160)," ")))))&gt;0,LEFT(UPPER(TRIM(H396)),10)&lt;&gt;"UNRESOLVED",ISERROR(MATCH(UPPER(TRIM(CLEAN(SUBSTITUTE(H396,CHAR(160)," ")))),Start!$H$6:$H$22,0))),"","Method/evidence basis missing; ")&amp;IF(AND(LEN(UPPER(TRIM(CLEAN(SUBSTITUTE(I396,CHAR(160)," ")))))&gt;0,LEFT(UPPER(TRIM(I396)),10)&lt;&gt;"UNRESOLVED",ISERROR(MATCH(UPPER(TRIM(CLEAN(SUBSTITUTE(I396,CHAR(160)," ")))),Start!$H$6:$H$22,0))),"","Mapping or justified exclusion missing; ")&amp;IF(AND(LEN(UPPER(TRIM(CLEAN(SUBSTITUTE(J396,CHAR(160)," ")))))&gt;0,LEFT(UPPER(TRIM(J396)),10)&lt;&gt;"UNRESOLVED",ISERROR(MATCH(UPPER(TRIM(CLEAN(SUBSTITUTE(J396,CHAR(160)," ")))),Start!$H$6:$H$22,0))),"","Conclusion/evidence missing; ")&amp;IF(AND(LEN(UPPER(TRIM(CLEAN(SUBSTITUTE(K396,CHAR(160)," ")))))&gt;0,LEFT(UPPER(TRIM(K396)),10)&lt;&gt;"UNRESOLVED",ISERROR(MATCH(UPPER(TRIM(CLEAN(SUBSTITUTE(K396,CHAR(160)," ")))),Start!$H$6:$H$22,0))),"","Reviewer/date missing; ")&amp;"")=0,"Documentation recorded; review required",IF(AND(LEN(UPPER(TRIM(CLEAN(SUBSTITUTE(C396,CHAR(160)," ")))))&gt;0,LEFT(UPPER(TRIM(C396)),10)&lt;&gt;"UNRESOLVED",ISERROR(MATCH(UPPER(TRIM(CLEAN(SUBSTITUTE(C396,CHAR(160)," ")))),Start!$H$6:$H$22,0))),"","Exact clause/version missing; ")&amp;IF(AND(LEN(UPPER(TRIM(CLEAN(SUBSTITUTE(D396,CHAR(160)," ")))))&gt;0,LEFT(UPPER(TRIM(D396)),10)&lt;&gt;"UNRESOLVED",ISERROR(MATCH(UPPER(TRIM(CLEAN(SUBSTITUTE(D396,CHAR(160)," ")))),Start!$H$6:$H$22,0))),"","Entity/system/period missing; ")&amp;IF(AND(LEN(UPPER(TRIM(CLEAN(SUBSTITUTE(F396,CHAR(160)," ")))))&gt;0,LEFT(UPPER(TRIM(F396)),10)&lt;&gt;"UNRESOLVED",ISERROR(MATCH(UPPER(TRIM(CLEAN(SUBSTITUTE(F396,CHAR(160)," ")))),Start!$H$6:$H$22,0))),"","Decision evidence/basis missing; ")&amp;IF(AND(LEN(UPPER(TRIM(CLEAN(SUBSTITUTE(G396,CHAR(160)," ")))))&gt;0,LEFT(UPPER(TRIM(G396)),10)&lt;&gt;"UNRESOLVED",ISERROR(MATCH(UPPER(TRIM(CLEAN(SUBSTITUTE(G396,CHAR(160)," ")))),Start!$H$6:$H$22,0))),"","Date/transition basis missing; ")&amp;IF(AND(LEN(UPPER(TRIM(CLEAN(SUBSTITUTE(H396,CHAR(160)," ")))))&gt;0,LEFT(UPPER(TRIM(H396)),10)&lt;&gt;"UNRESOLVED",ISERROR(MATCH(UPPER(TRIM(CLEAN(SUBSTITUTE(H396,CHAR(160)," ")))),Start!$H$6:$H$22,0))),"","Method/evidence basis missing; ")&amp;IF(AND(LEN(UPPER(TRIM(CLEAN(SUBSTITUTE(I396,CHAR(160)," ")))))&gt;0,LEFT(UPPER(TRIM(I396)),10)&lt;&gt;"UNRESOLVED",ISERROR(MATCH(UPPER(TRIM(CLEAN(SUBSTITUTE(I396,CHAR(160)," ")))),Start!$H$6:$H$22,0))),"","Mapping or justified exclusion missing; ")&amp;IF(AND(LEN(UPPER(TRIM(CLEAN(SUBSTITUTE(J396,CHAR(160)," ")))))&gt;0,LEFT(UPPER(TRIM(J396)),10)&lt;&gt;"UNRESOLVED",ISERROR(MATCH(UPPER(TRIM(CLEAN(SUBSTITUTE(J396,CHAR(160)," ")))),Start!$H$6:$H$22,0))),"","Conclusion/evidence missing; ")&amp;IF(AND(LEN(UPPER(TRIM(CLEAN(SUBSTITUTE(K396,CHAR(160)," ")))))&gt;0,LEFT(UPPER(TRIM(K396)),10)&lt;&gt;"UNRESOLVED",ISERROR(MATCH(UPPER(TRIM(CLEAN(SUBSTITUTE(K396,CHAR(160)," ")))),Start!$H$6:$H$22,0))),"","Reviewer/date missing; ")&amp;"")),"Invalid status; use a listed value")</f>
        <v>Applicability unresolved; assign an owner and next action</v>
      </c>
    </row>
    <row r="397" ht="70" customHeight="1">
      <c r="A397" s="56" t="str">
        <v>DFS-500.17</v>
      </c>
      <c r="B397" s="56" t="str">
        <v>DFS</v>
      </c>
      <c r="C397" s="61" t="str">
        <v>D01 | 500.17</v>
      </c>
      <c r="D397" s="61"/>
      <c r="E397" s="61" t="str">
        <v>Unresolved</v>
      </c>
      <c r="F397" s="61"/>
      <c r="G397" s="61" t="str">
        <v>Verify entity exemption and operative version; Q08</v>
      </c>
      <c r="H397" s="61" t="inlineStr">
        <is>
          <t xml:space="preserve">Section heading/context. Obtain exact required method and evidence from the controlling text. Context and definition rows explain control requirements.</t>
        </is>
      </c>
      <c r="I397" s="61" t="str">
        <v>D09,C06</v>
      </c>
      <c r="J397" s="61"/>
      <c r="K397" s="61"/>
      <c r="L397" s="61" t="str">
        <v>Confirm entity/system coverage, obtain the current controlling instrument and map every applicable part before conclusions.</v>
      </c>
      <c r="M397" s="63" t="str">
        <f>IF(OR(EXACT(E397,"Unresolved"),EXACT(E397,"Applicable"),EXACT(E397,"Excluded with basis"),EXACT(E397,"Context only")),IF(E397="Unresolved","Applicability unresolved; assign an owner and next action",IF(LEN(IF(AND(LEN(UPPER(TRIM(CLEAN(SUBSTITUTE(C397,CHAR(160)," ")))))&gt;0,LEFT(UPPER(TRIM(C397)),10)&lt;&gt;"UNRESOLVED",ISERROR(MATCH(UPPER(TRIM(CLEAN(SUBSTITUTE(C397,CHAR(160)," ")))),Start!$H$6:$H$22,0))),"","Exact clause/version missing; ")&amp;IF(AND(LEN(UPPER(TRIM(CLEAN(SUBSTITUTE(D397,CHAR(160)," ")))))&gt;0,LEFT(UPPER(TRIM(D397)),10)&lt;&gt;"UNRESOLVED",ISERROR(MATCH(UPPER(TRIM(CLEAN(SUBSTITUTE(D397,CHAR(160)," ")))),Start!$H$6:$H$22,0))),"","Entity/system/period missing; ")&amp;IF(AND(LEN(UPPER(TRIM(CLEAN(SUBSTITUTE(F397,CHAR(160)," ")))))&gt;0,LEFT(UPPER(TRIM(F397)),10)&lt;&gt;"UNRESOLVED",ISERROR(MATCH(UPPER(TRIM(CLEAN(SUBSTITUTE(F397,CHAR(160)," ")))),Start!$H$6:$H$22,0))),"","Decision evidence/basis missing; ")&amp;IF(AND(LEN(UPPER(TRIM(CLEAN(SUBSTITUTE(G397,CHAR(160)," ")))))&gt;0,LEFT(UPPER(TRIM(G397)),10)&lt;&gt;"UNRESOLVED",ISERROR(MATCH(UPPER(TRIM(CLEAN(SUBSTITUTE(G397,CHAR(160)," ")))),Start!$H$6:$H$22,0))),"","Date/transition basis missing; ")&amp;IF(AND(LEN(UPPER(TRIM(CLEAN(SUBSTITUTE(H397,CHAR(160)," ")))))&gt;0,LEFT(UPPER(TRIM(H397)),10)&lt;&gt;"UNRESOLVED",ISERROR(MATCH(UPPER(TRIM(CLEAN(SUBSTITUTE(H397,CHAR(160)," ")))),Start!$H$6:$H$22,0))),"","Method/evidence basis missing; ")&amp;IF(AND(LEN(UPPER(TRIM(CLEAN(SUBSTITUTE(I397,CHAR(160)," ")))))&gt;0,LEFT(UPPER(TRIM(I397)),10)&lt;&gt;"UNRESOLVED",ISERROR(MATCH(UPPER(TRIM(CLEAN(SUBSTITUTE(I397,CHAR(160)," ")))),Start!$H$6:$H$22,0))),"","Mapping or justified exclusion missing; ")&amp;IF(AND(LEN(UPPER(TRIM(CLEAN(SUBSTITUTE(J397,CHAR(160)," ")))))&gt;0,LEFT(UPPER(TRIM(J397)),10)&lt;&gt;"UNRESOLVED",ISERROR(MATCH(UPPER(TRIM(CLEAN(SUBSTITUTE(J397,CHAR(160)," ")))),Start!$H$6:$H$22,0))),"","Conclusion/evidence missing; ")&amp;IF(AND(LEN(UPPER(TRIM(CLEAN(SUBSTITUTE(K397,CHAR(160)," ")))))&gt;0,LEFT(UPPER(TRIM(K397)),10)&lt;&gt;"UNRESOLVED",ISERROR(MATCH(UPPER(TRIM(CLEAN(SUBSTITUTE(K397,CHAR(160)," ")))),Start!$H$6:$H$22,0))),"","Reviewer/date missing; ")&amp;"")=0,"Documentation recorded; review required",IF(AND(LEN(UPPER(TRIM(CLEAN(SUBSTITUTE(C397,CHAR(160)," ")))))&gt;0,LEFT(UPPER(TRIM(C397)),10)&lt;&gt;"UNRESOLVED",ISERROR(MATCH(UPPER(TRIM(CLEAN(SUBSTITUTE(C397,CHAR(160)," ")))),Start!$H$6:$H$22,0))),"","Exact clause/version missing; ")&amp;IF(AND(LEN(UPPER(TRIM(CLEAN(SUBSTITUTE(D397,CHAR(160)," ")))))&gt;0,LEFT(UPPER(TRIM(D397)),10)&lt;&gt;"UNRESOLVED",ISERROR(MATCH(UPPER(TRIM(CLEAN(SUBSTITUTE(D397,CHAR(160)," ")))),Start!$H$6:$H$22,0))),"","Entity/system/period missing; ")&amp;IF(AND(LEN(UPPER(TRIM(CLEAN(SUBSTITUTE(F397,CHAR(160)," ")))))&gt;0,LEFT(UPPER(TRIM(F397)),10)&lt;&gt;"UNRESOLVED",ISERROR(MATCH(UPPER(TRIM(CLEAN(SUBSTITUTE(F397,CHAR(160)," ")))),Start!$H$6:$H$22,0))),"","Decision evidence/basis missing; ")&amp;IF(AND(LEN(UPPER(TRIM(CLEAN(SUBSTITUTE(G397,CHAR(160)," ")))))&gt;0,LEFT(UPPER(TRIM(G397)),10)&lt;&gt;"UNRESOLVED",ISERROR(MATCH(UPPER(TRIM(CLEAN(SUBSTITUTE(G397,CHAR(160)," ")))),Start!$H$6:$H$22,0))),"","Date/transition basis missing; ")&amp;IF(AND(LEN(UPPER(TRIM(CLEAN(SUBSTITUTE(H397,CHAR(160)," ")))))&gt;0,LEFT(UPPER(TRIM(H397)),10)&lt;&gt;"UNRESOLVED",ISERROR(MATCH(UPPER(TRIM(CLEAN(SUBSTITUTE(H397,CHAR(160)," ")))),Start!$H$6:$H$22,0))),"","Method/evidence basis missing; ")&amp;IF(AND(LEN(UPPER(TRIM(CLEAN(SUBSTITUTE(I397,CHAR(160)," ")))))&gt;0,LEFT(UPPER(TRIM(I397)),10)&lt;&gt;"UNRESOLVED",ISERROR(MATCH(UPPER(TRIM(CLEAN(SUBSTITUTE(I397,CHAR(160)," ")))),Start!$H$6:$H$22,0))),"","Mapping or justified exclusion missing; ")&amp;IF(AND(LEN(UPPER(TRIM(CLEAN(SUBSTITUTE(J397,CHAR(160)," ")))))&gt;0,LEFT(UPPER(TRIM(J397)),10)&lt;&gt;"UNRESOLVED",ISERROR(MATCH(UPPER(TRIM(CLEAN(SUBSTITUTE(J397,CHAR(160)," ")))),Start!$H$6:$H$22,0))),"","Conclusion/evidence missing; ")&amp;IF(AND(LEN(UPPER(TRIM(CLEAN(SUBSTITUTE(K397,CHAR(160)," ")))))&gt;0,LEFT(UPPER(TRIM(K397)),10)&lt;&gt;"UNRESOLVED",ISERROR(MATCH(UPPER(TRIM(CLEAN(SUBSTITUTE(K397,CHAR(160)," ")))),Start!$H$6:$H$22,0))),"","Reviewer/date missing; ")&amp;"")),"Invalid status; use a listed value")</f>
        <v>Applicability unresolved; assign an owner and next action</v>
      </c>
    </row>
    <row r="398" ht="70" customHeight="1">
      <c r="A398" s="58" t="str">
        <v>DFS-500.17(a)</v>
      </c>
      <c r="B398" s="58" t="str">
        <v>DFS</v>
      </c>
      <c r="C398" s="61" t="str">
        <v>D01 | 500.17(a)</v>
      </c>
      <c r="D398" s="61"/>
      <c r="E398" s="61" t="str">
        <v>Unresolved</v>
      </c>
      <c r="F398" s="61"/>
      <c r="G398" s="61" t="str">
        <v>Verify entity exemption and operative version; Q08</v>
      </c>
      <c r="H398" s="61" t="inlineStr">
        <is>
          <t xml:space="preserve">Candidate duty; applicability unresolved. Obtain exact required method and evidence from the controlling text. Context and definition rows explain control requirements.</t>
        </is>
      </c>
      <c r="I398" s="61" t="str">
        <v>D09,C06</v>
      </c>
      <c r="J398" s="61"/>
      <c r="K398" s="61"/>
      <c r="L398" s="61" t="str">
        <v>Confirm entity/system coverage, obtain the current controlling instrument and map every applicable part before conclusions.</v>
      </c>
      <c r="M398" s="63" t="str">
        <f>IF(OR(EXACT(E398,"Unresolved"),EXACT(E398,"Applicable"),EXACT(E398,"Excluded with basis"),EXACT(E398,"Context only")),IF(E398="Unresolved","Applicability unresolved; assign an owner and next action",IF(LEN(IF(AND(LEN(UPPER(TRIM(CLEAN(SUBSTITUTE(C398,CHAR(160)," ")))))&gt;0,LEFT(UPPER(TRIM(C398)),10)&lt;&gt;"UNRESOLVED",ISERROR(MATCH(UPPER(TRIM(CLEAN(SUBSTITUTE(C398,CHAR(160)," ")))),Start!$H$6:$H$22,0))),"","Exact clause/version missing; ")&amp;IF(AND(LEN(UPPER(TRIM(CLEAN(SUBSTITUTE(D398,CHAR(160)," ")))))&gt;0,LEFT(UPPER(TRIM(D398)),10)&lt;&gt;"UNRESOLVED",ISERROR(MATCH(UPPER(TRIM(CLEAN(SUBSTITUTE(D398,CHAR(160)," ")))),Start!$H$6:$H$22,0))),"","Entity/system/period missing; ")&amp;IF(AND(LEN(UPPER(TRIM(CLEAN(SUBSTITUTE(F398,CHAR(160)," ")))))&gt;0,LEFT(UPPER(TRIM(F398)),10)&lt;&gt;"UNRESOLVED",ISERROR(MATCH(UPPER(TRIM(CLEAN(SUBSTITUTE(F398,CHAR(160)," ")))),Start!$H$6:$H$22,0))),"","Decision evidence/basis missing; ")&amp;IF(AND(LEN(UPPER(TRIM(CLEAN(SUBSTITUTE(G398,CHAR(160)," ")))))&gt;0,LEFT(UPPER(TRIM(G398)),10)&lt;&gt;"UNRESOLVED",ISERROR(MATCH(UPPER(TRIM(CLEAN(SUBSTITUTE(G398,CHAR(160)," ")))),Start!$H$6:$H$22,0))),"","Date/transition basis missing; ")&amp;IF(AND(LEN(UPPER(TRIM(CLEAN(SUBSTITUTE(H398,CHAR(160)," ")))))&gt;0,LEFT(UPPER(TRIM(H398)),10)&lt;&gt;"UNRESOLVED",ISERROR(MATCH(UPPER(TRIM(CLEAN(SUBSTITUTE(H398,CHAR(160)," ")))),Start!$H$6:$H$22,0))),"","Method/evidence basis missing; ")&amp;IF(AND(LEN(UPPER(TRIM(CLEAN(SUBSTITUTE(I398,CHAR(160)," ")))))&gt;0,LEFT(UPPER(TRIM(I398)),10)&lt;&gt;"UNRESOLVED",ISERROR(MATCH(UPPER(TRIM(CLEAN(SUBSTITUTE(I398,CHAR(160)," ")))),Start!$H$6:$H$22,0))),"","Mapping or justified exclusion missing; ")&amp;IF(AND(LEN(UPPER(TRIM(CLEAN(SUBSTITUTE(J398,CHAR(160)," ")))))&gt;0,LEFT(UPPER(TRIM(J398)),10)&lt;&gt;"UNRESOLVED",ISERROR(MATCH(UPPER(TRIM(CLEAN(SUBSTITUTE(J398,CHAR(160)," ")))),Start!$H$6:$H$22,0))),"","Conclusion/evidence missing; ")&amp;IF(AND(LEN(UPPER(TRIM(CLEAN(SUBSTITUTE(K398,CHAR(160)," ")))))&gt;0,LEFT(UPPER(TRIM(K398)),10)&lt;&gt;"UNRESOLVED",ISERROR(MATCH(UPPER(TRIM(CLEAN(SUBSTITUTE(K398,CHAR(160)," ")))),Start!$H$6:$H$22,0))),"","Reviewer/date missing; ")&amp;"")=0,"Documentation recorded; review required",IF(AND(LEN(UPPER(TRIM(CLEAN(SUBSTITUTE(C398,CHAR(160)," ")))))&gt;0,LEFT(UPPER(TRIM(C398)),10)&lt;&gt;"UNRESOLVED",ISERROR(MATCH(UPPER(TRIM(CLEAN(SUBSTITUTE(C398,CHAR(160)," ")))),Start!$H$6:$H$22,0))),"","Exact clause/version missing; ")&amp;IF(AND(LEN(UPPER(TRIM(CLEAN(SUBSTITUTE(D398,CHAR(160)," ")))))&gt;0,LEFT(UPPER(TRIM(D398)),10)&lt;&gt;"UNRESOLVED",ISERROR(MATCH(UPPER(TRIM(CLEAN(SUBSTITUTE(D398,CHAR(160)," ")))),Start!$H$6:$H$22,0))),"","Entity/system/period missing; ")&amp;IF(AND(LEN(UPPER(TRIM(CLEAN(SUBSTITUTE(F398,CHAR(160)," ")))))&gt;0,LEFT(UPPER(TRIM(F398)),10)&lt;&gt;"UNRESOLVED",ISERROR(MATCH(UPPER(TRIM(CLEAN(SUBSTITUTE(F398,CHAR(160)," ")))),Start!$H$6:$H$22,0))),"","Decision evidence/basis missing; ")&amp;IF(AND(LEN(UPPER(TRIM(CLEAN(SUBSTITUTE(G398,CHAR(160)," ")))))&gt;0,LEFT(UPPER(TRIM(G398)),10)&lt;&gt;"UNRESOLVED",ISERROR(MATCH(UPPER(TRIM(CLEAN(SUBSTITUTE(G398,CHAR(160)," ")))),Start!$H$6:$H$22,0))),"","Date/transition basis missing; ")&amp;IF(AND(LEN(UPPER(TRIM(CLEAN(SUBSTITUTE(H398,CHAR(160)," ")))))&gt;0,LEFT(UPPER(TRIM(H398)),10)&lt;&gt;"UNRESOLVED",ISERROR(MATCH(UPPER(TRIM(CLEAN(SUBSTITUTE(H398,CHAR(160)," ")))),Start!$H$6:$H$22,0))),"","Method/evidence basis missing; ")&amp;IF(AND(LEN(UPPER(TRIM(CLEAN(SUBSTITUTE(I398,CHAR(160)," ")))))&gt;0,LEFT(UPPER(TRIM(I398)),10)&lt;&gt;"UNRESOLVED",ISERROR(MATCH(UPPER(TRIM(CLEAN(SUBSTITUTE(I398,CHAR(160)," ")))),Start!$H$6:$H$22,0))),"","Mapping or justified exclusion missing; ")&amp;IF(AND(LEN(UPPER(TRIM(CLEAN(SUBSTITUTE(J398,CHAR(160)," ")))))&gt;0,LEFT(UPPER(TRIM(J398)),10)&lt;&gt;"UNRESOLVED",ISERROR(MATCH(UPPER(TRIM(CLEAN(SUBSTITUTE(J398,CHAR(160)," ")))),Start!$H$6:$H$22,0))),"","Conclusion/evidence missing; ")&amp;IF(AND(LEN(UPPER(TRIM(CLEAN(SUBSTITUTE(K398,CHAR(160)," ")))))&gt;0,LEFT(UPPER(TRIM(K398)),10)&lt;&gt;"UNRESOLVED",ISERROR(MATCH(UPPER(TRIM(CLEAN(SUBSTITUTE(K398,CHAR(160)," ")))),Start!$H$6:$H$22,0))),"","Reviewer/date missing; ")&amp;"")),"Invalid status; use a listed value")</f>
        <v>Applicability unresolved; assign an owner and next action</v>
      </c>
    </row>
    <row r="399" ht="70" customHeight="1">
      <c r="A399" s="56" t="str">
        <v>DFS-500.17(a)(1)</v>
      </c>
      <c r="B399" s="56" t="str">
        <v>DFS</v>
      </c>
      <c r="C399" s="61" t="str">
        <v>D01 | 500.17(a)(1)</v>
      </c>
      <c r="D399" s="61"/>
      <c r="E399" s="61" t="str">
        <v>Unresolved</v>
      </c>
      <c r="F399" s="61"/>
      <c r="G399" s="61" t="str">
        <v>Verify entity exemption and operative version; Q08</v>
      </c>
      <c r="H399" s="61" t="inlineStr">
        <is>
          <t xml:space="preserve">Candidate duty; applicability unresolved. Obtain exact required method and evidence from the controlling text. Context and definition rows explain control requirements.</t>
        </is>
      </c>
      <c r="I399" s="61" t="str">
        <v>D09,C06</v>
      </c>
      <c r="J399" s="61"/>
      <c r="K399" s="61"/>
      <c r="L399" s="61" t="str">
        <v>Confirm entity/system coverage, obtain the current controlling instrument and map every applicable part before conclusions.</v>
      </c>
      <c r="M399" s="63" t="str">
        <f>IF(OR(EXACT(E399,"Unresolved"),EXACT(E399,"Applicable"),EXACT(E399,"Excluded with basis"),EXACT(E399,"Context only")),IF(E399="Unresolved","Applicability unresolved; assign an owner and next action",IF(LEN(IF(AND(LEN(UPPER(TRIM(CLEAN(SUBSTITUTE(C399,CHAR(160)," ")))))&gt;0,LEFT(UPPER(TRIM(C399)),10)&lt;&gt;"UNRESOLVED",ISERROR(MATCH(UPPER(TRIM(CLEAN(SUBSTITUTE(C399,CHAR(160)," ")))),Start!$H$6:$H$22,0))),"","Exact clause/version missing; ")&amp;IF(AND(LEN(UPPER(TRIM(CLEAN(SUBSTITUTE(D399,CHAR(160)," ")))))&gt;0,LEFT(UPPER(TRIM(D399)),10)&lt;&gt;"UNRESOLVED",ISERROR(MATCH(UPPER(TRIM(CLEAN(SUBSTITUTE(D399,CHAR(160)," ")))),Start!$H$6:$H$22,0))),"","Entity/system/period missing; ")&amp;IF(AND(LEN(UPPER(TRIM(CLEAN(SUBSTITUTE(F399,CHAR(160)," ")))))&gt;0,LEFT(UPPER(TRIM(F399)),10)&lt;&gt;"UNRESOLVED",ISERROR(MATCH(UPPER(TRIM(CLEAN(SUBSTITUTE(F399,CHAR(160)," ")))),Start!$H$6:$H$22,0))),"","Decision evidence/basis missing; ")&amp;IF(AND(LEN(UPPER(TRIM(CLEAN(SUBSTITUTE(G399,CHAR(160)," ")))))&gt;0,LEFT(UPPER(TRIM(G399)),10)&lt;&gt;"UNRESOLVED",ISERROR(MATCH(UPPER(TRIM(CLEAN(SUBSTITUTE(G399,CHAR(160)," ")))),Start!$H$6:$H$22,0))),"","Date/transition basis missing; ")&amp;IF(AND(LEN(UPPER(TRIM(CLEAN(SUBSTITUTE(H399,CHAR(160)," ")))))&gt;0,LEFT(UPPER(TRIM(H399)),10)&lt;&gt;"UNRESOLVED",ISERROR(MATCH(UPPER(TRIM(CLEAN(SUBSTITUTE(H399,CHAR(160)," ")))),Start!$H$6:$H$22,0))),"","Method/evidence basis missing; ")&amp;IF(AND(LEN(UPPER(TRIM(CLEAN(SUBSTITUTE(I399,CHAR(160)," ")))))&gt;0,LEFT(UPPER(TRIM(I399)),10)&lt;&gt;"UNRESOLVED",ISERROR(MATCH(UPPER(TRIM(CLEAN(SUBSTITUTE(I399,CHAR(160)," ")))),Start!$H$6:$H$22,0))),"","Mapping or justified exclusion missing; ")&amp;IF(AND(LEN(UPPER(TRIM(CLEAN(SUBSTITUTE(J399,CHAR(160)," ")))))&gt;0,LEFT(UPPER(TRIM(J399)),10)&lt;&gt;"UNRESOLVED",ISERROR(MATCH(UPPER(TRIM(CLEAN(SUBSTITUTE(J399,CHAR(160)," ")))),Start!$H$6:$H$22,0))),"","Conclusion/evidence missing; ")&amp;IF(AND(LEN(UPPER(TRIM(CLEAN(SUBSTITUTE(K399,CHAR(160)," ")))))&gt;0,LEFT(UPPER(TRIM(K399)),10)&lt;&gt;"UNRESOLVED",ISERROR(MATCH(UPPER(TRIM(CLEAN(SUBSTITUTE(K399,CHAR(160)," ")))),Start!$H$6:$H$22,0))),"","Reviewer/date missing; ")&amp;"")=0,"Documentation recorded; review required",IF(AND(LEN(UPPER(TRIM(CLEAN(SUBSTITUTE(C399,CHAR(160)," ")))))&gt;0,LEFT(UPPER(TRIM(C399)),10)&lt;&gt;"UNRESOLVED",ISERROR(MATCH(UPPER(TRIM(CLEAN(SUBSTITUTE(C399,CHAR(160)," ")))),Start!$H$6:$H$22,0))),"","Exact clause/version missing; ")&amp;IF(AND(LEN(UPPER(TRIM(CLEAN(SUBSTITUTE(D399,CHAR(160)," ")))))&gt;0,LEFT(UPPER(TRIM(D399)),10)&lt;&gt;"UNRESOLVED",ISERROR(MATCH(UPPER(TRIM(CLEAN(SUBSTITUTE(D399,CHAR(160)," ")))),Start!$H$6:$H$22,0))),"","Entity/system/period missing; ")&amp;IF(AND(LEN(UPPER(TRIM(CLEAN(SUBSTITUTE(F399,CHAR(160)," ")))))&gt;0,LEFT(UPPER(TRIM(F399)),10)&lt;&gt;"UNRESOLVED",ISERROR(MATCH(UPPER(TRIM(CLEAN(SUBSTITUTE(F399,CHAR(160)," ")))),Start!$H$6:$H$22,0))),"","Decision evidence/basis missing; ")&amp;IF(AND(LEN(UPPER(TRIM(CLEAN(SUBSTITUTE(G399,CHAR(160)," ")))))&gt;0,LEFT(UPPER(TRIM(G399)),10)&lt;&gt;"UNRESOLVED",ISERROR(MATCH(UPPER(TRIM(CLEAN(SUBSTITUTE(G399,CHAR(160)," ")))),Start!$H$6:$H$22,0))),"","Date/transition basis missing; ")&amp;IF(AND(LEN(UPPER(TRIM(CLEAN(SUBSTITUTE(H399,CHAR(160)," ")))))&gt;0,LEFT(UPPER(TRIM(H399)),10)&lt;&gt;"UNRESOLVED",ISERROR(MATCH(UPPER(TRIM(CLEAN(SUBSTITUTE(H399,CHAR(160)," ")))),Start!$H$6:$H$22,0))),"","Method/evidence basis missing; ")&amp;IF(AND(LEN(UPPER(TRIM(CLEAN(SUBSTITUTE(I399,CHAR(160)," ")))))&gt;0,LEFT(UPPER(TRIM(I399)),10)&lt;&gt;"UNRESOLVED",ISERROR(MATCH(UPPER(TRIM(CLEAN(SUBSTITUTE(I399,CHAR(160)," ")))),Start!$H$6:$H$22,0))),"","Mapping or justified exclusion missing; ")&amp;IF(AND(LEN(UPPER(TRIM(CLEAN(SUBSTITUTE(J399,CHAR(160)," ")))))&gt;0,LEFT(UPPER(TRIM(J399)),10)&lt;&gt;"UNRESOLVED",ISERROR(MATCH(UPPER(TRIM(CLEAN(SUBSTITUTE(J399,CHAR(160)," ")))),Start!$H$6:$H$22,0))),"","Conclusion/evidence missing; ")&amp;IF(AND(LEN(UPPER(TRIM(CLEAN(SUBSTITUTE(K399,CHAR(160)," ")))))&gt;0,LEFT(UPPER(TRIM(K399)),10)&lt;&gt;"UNRESOLVED",ISERROR(MATCH(UPPER(TRIM(CLEAN(SUBSTITUTE(K399,CHAR(160)," ")))),Start!$H$6:$H$22,0))),"","Reviewer/date missing; ")&amp;"")),"Invalid status; use a listed value")</f>
        <v>Applicability unresolved; assign an owner and next action</v>
      </c>
    </row>
    <row r="400" ht="70" customHeight="1">
      <c r="A400" s="58" t="str">
        <v>DFS-500.17(a)(2)</v>
      </c>
      <c r="B400" s="58" t="str">
        <v>DFS</v>
      </c>
      <c r="C400" s="61" t="str">
        <v>D01 | 500.17(a)(2)</v>
      </c>
      <c r="D400" s="61"/>
      <c r="E400" s="61" t="str">
        <v>Unresolved</v>
      </c>
      <c r="F400" s="61"/>
      <c r="G400" s="61" t="str">
        <v>Verify entity exemption and operative version; Q08</v>
      </c>
      <c r="H400" s="61" t="inlineStr">
        <is>
          <t xml:space="preserve">Candidate duty; applicability unresolved. Obtain exact required method and evidence from the controlling text. Context and definition rows explain control requirements.</t>
        </is>
      </c>
      <c r="I400" s="61" t="str">
        <v>D09,C06</v>
      </c>
      <c r="J400" s="61"/>
      <c r="K400" s="61"/>
      <c r="L400" s="61" t="str">
        <v>Confirm entity/system coverage, obtain the current controlling instrument and map every applicable part before conclusions.</v>
      </c>
      <c r="M400" s="63" t="str">
        <f>IF(OR(EXACT(E400,"Unresolved"),EXACT(E400,"Applicable"),EXACT(E400,"Excluded with basis"),EXACT(E400,"Context only")),IF(E400="Unresolved","Applicability unresolved; assign an owner and next action",IF(LEN(IF(AND(LEN(UPPER(TRIM(CLEAN(SUBSTITUTE(C400,CHAR(160)," ")))))&gt;0,LEFT(UPPER(TRIM(C400)),10)&lt;&gt;"UNRESOLVED",ISERROR(MATCH(UPPER(TRIM(CLEAN(SUBSTITUTE(C400,CHAR(160)," ")))),Start!$H$6:$H$22,0))),"","Exact clause/version missing; ")&amp;IF(AND(LEN(UPPER(TRIM(CLEAN(SUBSTITUTE(D400,CHAR(160)," ")))))&gt;0,LEFT(UPPER(TRIM(D400)),10)&lt;&gt;"UNRESOLVED",ISERROR(MATCH(UPPER(TRIM(CLEAN(SUBSTITUTE(D400,CHAR(160)," ")))),Start!$H$6:$H$22,0))),"","Entity/system/period missing; ")&amp;IF(AND(LEN(UPPER(TRIM(CLEAN(SUBSTITUTE(F400,CHAR(160)," ")))))&gt;0,LEFT(UPPER(TRIM(F400)),10)&lt;&gt;"UNRESOLVED",ISERROR(MATCH(UPPER(TRIM(CLEAN(SUBSTITUTE(F400,CHAR(160)," ")))),Start!$H$6:$H$22,0))),"","Decision evidence/basis missing; ")&amp;IF(AND(LEN(UPPER(TRIM(CLEAN(SUBSTITUTE(G400,CHAR(160)," ")))))&gt;0,LEFT(UPPER(TRIM(G400)),10)&lt;&gt;"UNRESOLVED",ISERROR(MATCH(UPPER(TRIM(CLEAN(SUBSTITUTE(G400,CHAR(160)," ")))),Start!$H$6:$H$22,0))),"","Date/transition basis missing; ")&amp;IF(AND(LEN(UPPER(TRIM(CLEAN(SUBSTITUTE(H400,CHAR(160)," ")))))&gt;0,LEFT(UPPER(TRIM(H400)),10)&lt;&gt;"UNRESOLVED",ISERROR(MATCH(UPPER(TRIM(CLEAN(SUBSTITUTE(H400,CHAR(160)," ")))),Start!$H$6:$H$22,0))),"","Method/evidence basis missing; ")&amp;IF(AND(LEN(UPPER(TRIM(CLEAN(SUBSTITUTE(I400,CHAR(160)," ")))))&gt;0,LEFT(UPPER(TRIM(I400)),10)&lt;&gt;"UNRESOLVED",ISERROR(MATCH(UPPER(TRIM(CLEAN(SUBSTITUTE(I400,CHAR(160)," ")))),Start!$H$6:$H$22,0))),"","Mapping or justified exclusion missing; ")&amp;IF(AND(LEN(UPPER(TRIM(CLEAN(SUBSTITUTE(J400,CHAR(160)," ")))))&gt;0,LEFT(UPPER(TRIM(J400)),10)&lt;&gt;"UNRESOLVED",ISERROR(MATCH(UPPER(TRIM(CLEAN(SUBSTITUTE(J400,CHAR(160)," ")))),Start!$H$6:$H$22,0))),"","Conclusion/evidence missing; ")&amp;IF(AND(LEN(UPPER(TRIM(CLEAN(SUBSTITUTE(K400,CHAR(160)," ")))))&gt;0,LEFT(UPPER(TRIM(K400)),10)&lt;&gt;"UNRESOLVED",ISERROR(MATCH(UPPER(TRIM(CLEAN(SUBSTITUTE(K400,CHAR(160)," ")))),Start!$H$6:$H$22,0))),"","Reviewer/date missing; ")&amp;"")=0,"Documentation recorded; review required",IF(AND(LEN(UPPER(TRIM(CLEAN(SUBSTITUTE(C400,CHAR(160)," ")))))&gt;0,LEFT(UPPER(TRIM(C400)),10)&lt;&gt;"UNRESOLVED",ISERROR(MATCH(UPPER(TRIM(CLEAN(SUBSTITUTE(C400,CHAR(160)," ")))),Start!$H$6:$H$22,0))),"","Exact clause/version missing; ")&amp;IF(AND(LEN(UPPER(TRIM(CLEAN(SUBSTITUTE(D400,CHAR(160)," ")))))&gt;0,LEFT(UPPER(TRIM(D400)),10)&lt;&gt;"UNRESOLVED",ISERROR(MATCH(UPPER(TRIM(CLEAN(SUBSTITUTE(D400,CHAR(160)," ")))),Start!$H$6:$H$22,0))),"","Entity/system/period missing; ")&amp;IF(AND(LEN(UPPER(TRIM(CLEAN(SUBSTITUTE(F400,CHAR(160)," ")))))&gt;0,LEFT(UPPER(TRIM(F400)),10)&lt;&gt;"UNRESOLVED",ISERROR(MATCH(UPPER(TRIM(CLEAN(SUBSTITUTE(F400,CHAR(160)," ")))),Start!$H$6:$H$22,0))),"","Decision evidence/basis missing; ")&amp;IF(AND(LEN(UPPER(TRIM(CLEAN(SUBSTITUTE(G400,CHAR(160)," ")))))&gt;0,LEFT(UPPER(TRIM(G400)),10)&lt;&gt;"UNRESOLVED",ISERROR(MATCH(UPPER(TRIM(CLEAN(SUBSTITUTE(G400,CHAR(160)," ")))),Start!$H$6:$H$22,0))),"","Date/transition basis missing; ")&amp;IF(AND(LEN(UPPER(TRIM(CLEAN(SUBSTITUTE(H400,CHAR(160)," ")))))&gt;0,LEFT(UPPER(TRIM(H400)),10)&lt;&gt;"UNRESOLVED",ISERROR(MATCH(UPPER(TRIM(CLEAN(SUBSTITUTE(H400,CHAR(160)," ")))),Start!$H$6:$H$22,0))),"","Method/evidence basis missing; ")&amp;IF(AND(LEN(UPPER(TRIM(CLEAN(SUBSTITUTE(I400,CHAR(160)," ")))))&gt;0,LEFT(UPPER(TRIM(I400)),10)&lt;&gt;"UNRESOLVED",ISERROR(MATCH(UPPER(TRIM(CLEAN(SUBSTITUTE(I400,CHAR(160)," ")))),Start!$H$6:$H$22,0))),"","Mapping or justified exclusion missing; ")&amp;IF(AND(LEN(UPPER(TRIM(CLEAN(SUBSTITUTE(J400,CHAR(160)," ")))))&gt;0,LEFT(UPPER(TRIM(J400)),10)&lt;&gt;"UNRESOLVED",ISERROR(MATCH(UPPER(TRIM(CLEAN(SUBSTITUTE(J400,CHAR(160)," ")))),Start!$H$6:$H$22,0))),"","Conclusion/evidence missing; ")&amp;IF(AND(LEN(UPPER(TRIM(CLEAN(SUBSTITUTE(K400,CHAR(160)," ")))))&gt;0,LEFT(UPPER(TRIM(K400)),10)&lt;&gt;"UNRESOLVED",ISERROR(MATCH(UPPER(TRIM(CLEAN(SUBSTITUTE(K400,CHAR(160)," ")))),Start!$H$6:$H$22,0))),"","Reviewer/date missing; ")&amp;"")),"Invalid status; use a listed value")</f>
        <v>Applicability unresolved; assign an owner and next action</v>
      </c>
    </row>
    <row r="401" ht="70" customHeight="1">
      <c r="A401" s="56" t="str">
        <v>DFS-500.17(b)</v>
      </c>
      <c r="B401" s="56" t="str">
        <v>DFS</v>
      </c>
      <c r="C401" s="61" t="str">
        <v>D01 | 500.17(b)</v>
      </c>
      <c r="D401" s="61"/>
      <c r="E401" s="61" t="str">
        <v>Unresolved</v>
      </c>
      <c r="F401" s="61"/>
      <c r="G401" s="61" t="str">
        <v>Verify entity exemption and operative version; Q08</v>
      </c>
      <c r="H401" s="61" t="inlineStr">
        <is>
          <t xml:space="preserve">Candidate duty; applicability unresolved. Obtain exact required method and evidence from the controlling text. Context and definition rows explain control requirements.</t>
        </is>
      </c>
      <c r="I401" s="61" t="str">
        <v>D09,C06</v>
      </c>
      <c r="J401" s="61"/>
      <c r="K401" s="61"/>
      <c r="L401" s="61" t="str">
        <v>Confirm entity/system coverage, obtain the current controlling instrument and map every applicable part before conclusions.</v>
      </c>
      <c r="M401" s="63" t="str">
        <f>IF(OR(EXACT(E401,"Unresolved"),EXACT(E401,"Applicable"),EXACT(E401,"Excluded with basis"),EXACT(E401,"Context only")),IF(E401="Unresolved","Applicability unresolved; assign an owner and next action",IF(LEN(IF(AND(LEN(UPPER(TRIM(CLEAN(SUBSTITUTE(C401,CHAR(160)," ")))))&gt;0,LEFT(UPPER(TRIM(C401)),10)&lt;&gt;"UNRESOLVED",ISERROR(MATCH(UPPER(TRIM(CLEAN(SUBSTITUTE(C401,CHAR(160)," ")))),Start!$H$6:$H$22,0))),"","Exact clause/version missing; ")&amp;IF(AND(LEN(UPPER(TRIM(CLEAN(SUBSTITUTE(D401,CHAR(160)," ")))))&gt;0,LEFT(UPPER(TRIM(D401)),10)&lt;&gt;"UNRESOLVED",ISERROR(MATCH(UPPER(TRIM(CLEAN(SUBSTITUTE(D401,CHAR(160)," ")))),Start!$H$6:$H$22,0))),"","Entity/system/period missing; ")&amp;IF(AND(LEN(UPPER(TRIM(CLEAN(SUBSTITUTE(F401,CHAR(160)," ")))))&gt;0,LEFT(UPPER(TRIM(F401)),10)&lt;&gt;"UNRESOLVED",ISERROR(MATCH(UPPER(TRIM(CLEAN(SUBSTITUTE(F401,CHAR(160)," ")))),Start!$H$6:$H$22,0))),"","Decision evidence/basis missing; ")&amp;IF(AND(LEN(UPPER(TRIM(CLEAN(SUBSTITUTE(G401,CHAR(160)," ")))))&gt;0,LEFT(UPPER(TRIM(G401)),10)&lt;&gt;"UNRESOLVED",ISERROR(MATCH(UPPER(TRIM(CLEAN(SUBSTITUTE(G401,CHAR(160)," ")))),Start!$H$6:$H$22,0))),"","Date/transition basis missing; ")&amp;IF(AND(LEN(UPPER(TRIM(CLEAN(SUBSTITUTE(H401,CHAR(160)," ")))))&gt;0,LEFT(UPPER(TRIM(H401)),10)&lt;&gt;"UNRESOLVED",ISERROR(MATCH(UPPER(TRIM(CLEAN(SUBSTITUTE(H401,CHAR(160)," ")))),Start!$H$6:$H$22,0))),"","Method/evidence basis missing; ")&amp;IF(AND(LEN(UPPER(TRIM(CLEAN(SUBSTITUTE(I401,CHAR(160)," ")))))&gt;0,LEFT(UPPER(TRIM(I401)),10)&lt;&gt;"UNRESOLVED",ISERROR(MATCH(UPPER(TRIM(CLEAN(SUBSTITUTE(I401,CHAR(160)," ")))),Start!$H$6:$H$22,0))),"","Mapping or justified exclusion missing; ")&amp;IF(AND(LEN(UPPER(TRIM(CLEAN(SUBSTITUTE(J401,CHAR(160)," ")))))&gt;0,LEFT(UPPER(TRIM(J401)),10)&lt;&gt;"UNRESOLVED",ISERROR(MATCH(UPPER(TRIM(CLEAN(SUBSTITUTE(J401,CHAR(160)," ")))),Start!$H$6:$H$22,0))),"","Conclusion/evidence missing; ")&amp;IF(AND(LEN(UPPER(TRIM(CLEAN(SUBSTITUTE(K401,CHAR(160)," ")))))&gt;0,LEFT(UPPER(TRIM(K401)),10)&lt;&gt;"UNRESOLVED",ISERROR(MATCH(UPPER(TRIM(CLEAN(SUBSTITUTE(K401,CHAR(160)," ")))),Start!$H$6:$H$22,0))),"","Reviewer/date missing; ")&amp;"")=0,"Documentation recorded; review required",IF(AND(LEN(UPPER(TRIM(CLEAN(SUBSTITUTE(C401,CHAR(160)," ")))))&gt;0,LEFT(UPPER(TRIM(C401)),10)&lt;&gt;"UNRESOLVED",ISERROR(MATCH(UPPER(TRIM(CLEAN(SUBSTITUTE(C401,CHAR(160)," ")))),Start!$H$6:$H$22,0))),"","Exact clause/version missing; ")&amp;IF(AND(LEN(UPPER(TRIM(CLEAN(SUBSTITUTE(D401,CHAR(160)," ")))))&gt;0,LEFT(UPPER(TRIM(D401)),10)&lt;&gt;"UNRESOLVED",ISERROR(MATCH(UPPER(TRIM(CLEAN(SUBSTITUTE(D401,CHAR(160)," ")))),Start!$H$6:$H$22,0))),"","Entity/system/period missing; ")&amp;IF(AND(LEN(UPPER(TRIM(CLEAN(SUBSTITUTE(F401,CHAR(160)," ")))))&gt;0,LEFT(UPPER(TRIM(F401)),10)&lt;&gt;"UNRESOLVED",ISERROR(MATCH(UPPER(TRIM(CLEAN(SUBSTITUTE(F401,CHAR(160)," ")))),Start!$H$6:$H$22,0))),"","Decision evidence/basis missing; ")&amp;IF(AND(LEN(UPPER(TRIM(CLEAN(SUBSTITUTE(G401,CHAR(160)," ")))))&gt;0,LEFT(UPPER(TRIM(G401)),10)&lt;&gt;"UNRESOLVED",ISERROR(MATCH(UPPER(TRIM(CLEAN(SUBSTITUTE(G401,CHAR(160)," ")))),Start!$H$6:$H$22,0))),"","Date/transition basis missing; ")&amp;IF(AND(LEN(UPPER(TRIM(CLEAN(SUBSTITUTE(H401,CHAR(160)," ")))))&gt;0,LEFT(UPPER(TRIM(H401)),10)&lt;&gt;"UNRESOLVED",ISERROR(MATCH(UPPER(TRIM(CLEAN(SUBSTITUTE(H401,CHAR(160)," ")))),Start!$H$6:$H$22,0))),"","Method/evidence basis missing; ")&amp;IF(AND(LEN(UPPER(TRIM(CLEAN(SUBSTITUTE(I401,CHAR(160)," ")))))&gt;0,LEFT(UPPER(TRIM(I401)),10)&lt;&gt;"UNRESOLVED",ISERROR(MATCH(UPPER(TRIM(CLEAN(SUBSTITUTE(I401,CHAR(160)," ")))),Start!$H$6:$H$22,0))),"","Mapping or justified exclusion missing; ")&amp;IF(AND(LEN(UPPER(TRIM(CLEAN(SUBSTITUTE(J401,CHAR(160)," ")))))&gt;0,LEFT(UPPER(TRIM(J401)),10)&lt;&gt;"UNRESOLVED",ISERROR(MATCH(UPPER(TRIM(CLEAN(SUBSTITUTE(J401,CHAR(160)," ")))),Start!$H$6:$H$22,0))),"","Conclusion/evidence missing; ")&amp;IF(AND(LEN(UPPER(TRIM(CLEAN(SUBSTITUTE(K401,CHAR(160)," ")))))&gt;0,LEFT(UPPER(TRIM(K401)),10)&lt;&gt;"UNRESOLVED",ISERROR(MATCH(UPPER(TRIM(CLEAN(SUBSTITUTE(K401,CHAR(160)," ")))),Start!$H$6:$H$22,0))),"","Reviewer/date missing; ")&amp;"")),"Invalid status; use a listed value")</f>
        <v>Applicability unresolved; assign an owner and next action</v>
      </c>
    </row>
    <row r="402" ht="70" customHeight="1">
      <c r="A402" s="58" t="str">
        <v>DFS-500.17(b)(1)</v>
      </c>
      <c r="B402" s="58" t="str">
        <v>DFS</v>
      </c>
      <c r="C402" s="61" t="str">
        <v>D01 | 500.17(b)(1)</v>
      </c>
      <c r="D402" s="61"/>
      <c r="E402" s="61" t="str">
        <v>Unresolved</v>
      </c>
      <c r="F402" s="61"/>
      <c r="G402" s="61" t="str">
        <v>Verify entity exemption and operative version; Q08</v>
      </c>
      <c r="H402" s="61" t="inlineStr">
        <is>
          <t xml:space="preserve">Candidate duty; applicability unresolved. Obtain exact required method and evidence from the controlling text. Context and definition rows explain control requirements.</t>
        </is>
      </c>
      <c r="I402" s="61" t="str">
        <v>D09,C06</v>
      </c>
      <c r="J402" s="61"/>
      <c r="K402" s="61"/>
      <c r="L402" s="61" t="str">
        <v>Confirm entity/system coverage, obtain the current controlling instrument and map every applicable part before conclusions.</v>
      </c>
      <c r="M402" s="63" t="str">
        <f>IF(OR(EXACT(E402,"Unresolved"),EXACT(E402,"Applicable"),EXACT(E402,"Excluded with basis"),EXACT(E402,"Context only")),IF(E402="Unresolved","Applicability unresolved; assign an owner and next action",IF(LEN(IF(AND(LEN(UPPER(TRIM(CLEAN(SUBSTITUTE(C402,CHAR(160)," ")))))&gt;0,LEFT(UPPER(TRIM(C402)),10)&lt;&gt;"UNRESOLVED",ISERROR(MATCH(UPPER(TRIM(CLEAN(SUBSTITUTE(C402,CHAR(160)," ")))),Start!$H$6:$H$22,0))),"","Exact clause/version missing; ")&amp;IF(AND(LEN(UPPER(TRIM(CLEAN(SUBSTITUTE(D402,CHAR(160)," ")))))&gt;0,LEFT(UPPER(TRIM(D402)),10)&lt;&gt;"UNRESOLVED",ISERROR(MATCH(UPPER(TRIM(CLEAN(SUBSTITUTE(D402,CHAR(160)," ")))),Start!$H$6:$H$22,0))),"","Entity/system/period missing; ")&amp;IF(AND(LEN(UPPER(TRIM(CLEAN(SUBSTITUTE(F402,CHAR(160)," ")))))&gt;0,LEFT(UPPER(TRIM(F402)),10)&lt;&gt;"UNRESOLVED",ISERROR(MATCH(UPPER(TRIM(CLEAN(SUBSTITUTE(F402,CHAR(160)," ")))),Start!$H$6:$H$22,0))),"","Decision evidence/basis missing; ")&amp;IF(AND(LEN(UPPER(TRIM(CLEAN(SUBSTITUTE(G402,CHAR(160)," ")))))&gt;0,LEFT(UPPER(TRIM(G402)),10)&lt;&gt;"UNRESOLVED",ISERROR(MATCH(UPPER(TRIM(CLEAN(SUBSTITUTE(G402,CHAR(160)," ")))),Start!$H$6:$H$22,0))),"","Date/transition basis missing; ")&amp;IF(AND(LEN(UPPER(TRIM(CLEAN(SUBSTITUTE(H402,CHAR(160)," ")))))&gt;0,LEFT(UPPER(TRIM(H402)),10)&lt;&gt;"UNRESOLVED",ISERROR(MATCH(UPPER(TRIM(CLEAN(SUBSTITUTE(H402,CHAR(160)," ")))),Start!$H$6:$H$22,0))),"","Method/evidence basis missing; ")&amp;IF(AND(LEN(UPPER(TRIM(CLEAN(SUBSTITUTE(I402,CHAR(160)," ")))))&gt;0,LEFT(UPPER(TRIM(I402)),10)&lt;&gt;"UNRESOLVED",ISERROR(MATCH(UPPER(TRIM(CLEAN(SUBSTITUTE(I402,CHAR(160)," ")))),Start!$H$6:$H$22,0))),"","Mapping or justified exclusion missing; ")&amp;IF(AND(LEN(UPPER(TRIM(CLEAN(SUBSTITUTE(J402,CHAR(160)," ")))))&gt;0,LEFT(UPPER(TRIM(J402)),10)&lt;&gt;"UNRESOLVED",ISERROR(MATCH(UPPER(TRIM(CLEAN(SUBSTITUTE(J402,CHAR(160)," ")))),Start!$H$6:$H$22,0))),"","Conclusion/evidence missing; ")&amp;IF(AND(LEN(UPPER(TRIM(CLEAN(SUBSTITUTE(K402,CHAR(160)," ")))))&gt;0,LEFT(UPPER(TRIM(K402)),10)&lt;&gt;"UNRESOLVED",ISERROR(MATCH(UPPER(TRIM(CLEAN(SUBSTITUTE(K402,CHAR(160)," ")))),Start!$H$6:$H$22,0))),"","Reviewer/date missing; ")&amp;"")=0,"Documentation recorded; review required",IF(AND(LEN(UPPER(TRIM(CLEAN(SUBSTITUTE(C402,CHAR(160)," ")))))&gt;0,LEFT(UPPER(TRIM(C402)),10)&lt;&gt;"UNRESOLVED",ISERROR(MATCH(UPPER(TRIM(CLEAN(SUBSTITUTE(C402,CHAR(160)," ")))),Start!$H$6:$H$22,0))),"","Exact clause/version missing; ")&amp;IF(AND(LEN(UPPER(TRIM(CLEAN(SUBSTITUTE(D402,CHAR(160)," ")))))&gt;0,LEFT(UPPER(TRIM(D402)),10)&lt;&gt;"UNRESOLVED",ISERROR(MATCH(UPPER(TRIM(CLEAN(SUBSTITUTE(D402,CHAR(160)," ")))),Start!$H$6:$H$22,0))),"","Entity/system/period missing; ")&amp;IF(AND(LEN(UPPER(TRIM(CLEAN(SUBSTITUTE(F402,CHAR(160)," ")))))&gt;0,LEFT(UPPER(TRIM(F402)),10)&lt;&gt;"UNRESOLVED",ISERROR(MATCH(UPPER(TRIM(CLEAN(SUBSTITUTE(F402,CHAR(160)," ")))),Start!$H$6:$H$22,0))),"","Decision evidence/basis missing; ")&amp;IF(AND(LEN(UPPER(TRIM(CLEAN(SUBSTITUTE(G402,CHAR(160)," ")))))&gt;0,LEFT(UPPER(TRIM(G402)),10)&lt;&gt;"UNRESOLVED",ISERROR(MATCH(UPPER(TRIM(CLEAN(SUBSTITUTE(G402,CHAR(160)," ")))),Start!$H$6:$H$22,0))),"","Date/transition basis missing; ")&amp;IF(AND(LEN(UPPER(TRIM(CLEAN(SUBSTITUTE(H402,CHAR(160)," ")))))&gt;0,LEFT(UPPER(TRIM(H402)),10)&lt;&gt;"UNRESOLVED",ISERROR(MATCH(UPPER(TRIM(CLEAN(SUBSTITUTE(H402,CHAR(160)," ")))),Start!$H$6:$H$22,0))),"","Method/evidence basis missing; ")&amp;IF(AND(LEN(UPPER(TRIM(CLEAN(SUBSTITUTE(I402,CHAR(160)," ")))))&gt;0,LEFT(UPPER(TRIM(I402)),10)&lt;&gt;"UNRESOLVED",ISERROR(MATCH(UPPER(TRIM(CLEAN(SUBSTITUTE(I402,CHAR(160)," ")))),Start!$H$6:$H$22,0))),"","Mapping or justified exclusion missing; ")&amp;IF(AND(LEN(UPPER(TRIM(CLEAN(SUBSTITUTE(J402,CHAR(160)," ")))))&gt;0,LEFT(UPPER(TRIM(J402)),10)&lt;&gt;"UNRESOLVED",ISERROR(MATCH(UPPER(TRIM(CLEAN(SUBSTITUTE(J402,CHAR(160)," ")))),Start!$H$6:$H$22,0))),"","Conclusion/evidence missing; ")&amp;IF(AND(LEN(UPPER(TRIM(CLEAN(SUBSTITUTE(K402,CHAR(160)," ")))))&gt;0,LEFT(UPPER(TRIM(K402)),10)&lt;&gt;"UNRESOLVED",ISERROR(MATCH(UPPER(TRIM(CLEAN(SUBSTITUTE(K402,CHAR(160)," ")))),Start!$H$6:$H$22,0))),"","Reviewer/date missing; ")&amp;"")),"Invalid status; use a listed value")</f>
        <v>Applicability unresolved; assign an owner and next action</v>
      </c>
    </row>
    <row r="403" ht="70" customHeight="1">
      <c r="A403" s="56" t="str">
        <v>DFS-500.17(b)(1)(i)</v>
      </c>
      <c r="B403" s="56" t="str">
        <v>DFS</v>
      </c>
      <c r="C403" s="61" t="str">
        <v>D01 | 500.17(b)(1)(i)</v>
      </c>
      <c r="D403" s="61"/>
      <c r="E403" s="61" t="str">
        <v>Unresolved</v>
      </c>
      <c r="F403" s="61"/>
      <c r="G403" s="61" t="str">
        <v>Verify entity exemption and operative version; Q08</v>
      </c>
      <c r="H403" s="61" t="inlineStr">
        <is>
          <t xml:space="preserve">Candidate duty; applicability unresolved. Obtain exact required method and evidence from the controlling text. Context and definition rows explain control requirements.</t>
        </is>
      </c>
      <c r="I403" s="61" t="str">
        <v>D09,C06</v>
      </c>
      <c r="J403" s="61"/>
      <c r="K403" s="61"/>
      <c r="L403" s="61" t="str">
        <v>Confirm entity/system coverage, obtain the current controlling instrument and map every applicable part before conclusions.</v>
      </c>
      <c r="M403" s="63" t="str">
        <f>IF(OR(EXACT(E403,"Unresolved"),EXACT(E403,"Applicable"),EXACT(E403,"Excluded with basis"),EXACT(E403,"Context only")),IF(E403="Unresolved","Applicability unresolved; assign an owner and next action",IF(LEN(IF(AND(LEN(UPPER(TRIM(CLEAN(SUBSTITUTE(C403,CHAR(160)," ")))))&gt;0,LEFT(UPPER(TRIM(C403)),10)&lt;&gt;"UNRESOLVED",ISERROR(MATCH(UPPER(TRIM(CLEAN(SUBSTITUTE(C403,CHAR(160)," ")))),Start!$H$6:$H$22,0))),"","Exact clause/version missing; ")&amp;IF(AND(LEN(UPPER(TRIM(CLEAN(SUBSTITUTE(D403,CHAR(160)," ")))))&gt;0,LEFT(UPPER(TRIM(D403)),10)&lt;&gt;"UNRESOLVED",ISERROR(MATCH(UPPER(TRIM(CLEAN(SUBSTITUTE(D403,CHAR(160)," ")))),Start!$H$6:$H$22,0))),"","Entity/system/period missing; ")&amp;IF(AND(LEN(UPPER(TRIM(CLEAN(SUBSTITUTE(F403,CHAR(160)," ")))))&gt;0,LEFT(UPPER(TRIM(F403)),10)&lt;&gt;"UNRESOLVED",ISERROR(MATCH(UPPER(TRIM(CLEAN(SUBSTITUTE(F403,CHAR(160)," ")))),Start!$H$6:$H$22,0))),"","Decision evidence/basis missing; ")&amp;IF(AND(LEN(UPPER(TRIM(CLEAN(SUBSTITUTE(G403,CHAR(160)," ")))))&gt;0,LEFT(UPPER(TRIM(G403)),10)&lt;&gt;"UNRESOLVED",ISERROR(MATCH(UPPER(TRIM(CLEAN(SUBSTITUTE(G403,CHAR(160)," ")))),Start!$H$6:$H$22,0))),"","Date/transition basis missing; ")&amp;IF(AND(LEN(UPPER(TRIM(CLEAN(SUBSTITUTE(H403,CHAR(160)," ")))))&gt;0,LEFT(UPPER(TRIM(H403)),10)&lt;&gt;"UNRESOLVED",ISERROR(MATCH(UPPER(TRIM(CLEAN(SUBSTITUTE(H403,CHAR(160)," ")))),Start!$H$6:$H$22,0))),"","Method/evidence basis missing; ")&amp;IF(AND(LEN(UPPER(TRIM(CLEAN(SUBSTITUTE(I403,CHAR(160)," ")))))&gt;0,LEFT(UPPER(TRIM(I403)),10)&lt;&gt;"UNRESOLVED",ISERROR(MATCH(UPPER(TRIM(CLEAN(SUBSTITUTE(I403,CHAR(160)," ")))),Start!$H$6:$H$22,0))),"","Mapping or justified exclusion missing; ")&amp;IF(AND(LEN(UPPER(TRIM(CLEAN(SUBSTITUTE(J403,CHAR(160)," ")))))&gt;0,LEFT(UPPER(TRIM(J403)),10)&lt;&gt;"UNRESOLVED",ISERROR(MATCH(UPPER(TRIM(CLEAN(SUBSTITUTE(J403,CHAR(160)," ")))),Start!$H$6:$H$22,0))),"","Conclusion/evidence missing; ")&amp;IF(AND(LEN(UPPER(TRIM(CLEAN(SUBSTITUTE(K403,CHAR(160)," ")))))&gt;0,LEFT(UPPER(TRIM(K403)),10)&lt;&gt;"UNRESOLVED",ISERROR(MATCH(UPPER(TRIM(CLEAN(SUBSTITUTE(K403,CHAR(160)," ")))),Start!$H$6:$H$22,0))),"","Reviewer/date missing; ")&amp;"")=0,"Documentation recorded; review required",IF(AND(LEN(UPPER(TRIM(CLEAN(SUBSTITUTE(C403,CHAR(160)," ")))))&gt;0,LEFT(UPPER(TRIM(C403)),10)&lt;&gt;"UNRESOLVED",ISERROR(MATCH(UPPER(TRIM(CLEAN(SUBSTITUTE(C403,CHAR(160)," ")))),Start!$H$6:$H$22,0))),"","Exact clause/version missing; ")&amp;IF(AND(LEN(UPPER(TRIM(CLEAN(SUBSTITUTE(D403,CHAR(160)," ")))))&gt;0,LEFT(UPPER(TRIM(D403)),10)&lt;&gt;"UNRESOLVED",ISERROR(MATCH(UPPER(TRIM(CLEAN(SUBSTITUTE(D403,CHAR(160)," ")))),Start!$H$6:$H$22,0))),"","Entity/system/period missing; ")&amp;IF(AND(LEN(UPPER(TRIM(CLEAN(SUBSTITUTE(F403,CHAR(160)," ")))))&gt;0,LEFT(UPPER(TRIM(F403)),10)&lt;&gt;"UNRESOLVED",ISERROR(MATCH(UPPER(TRIM(CLEAN(SUBSTITUTE(F403,CHAR(160)," ")))),Start!$H$6:$H$22,0))),"","Decision evidence/basis missing; ")&amp;IF(AND(LEN(UPPER(TRIM(CLEAN(SUBSTITUTE(G403,CHAR(160)," ")))))&gt;0,LEFT(UPPER(TRIM(G403)),10)&lt;&gt;"UNRESOLVED",ISERROR(MATCH(UPPER(TRIM(CLEAN(SUBSTITUTE(G403,CHAR(160)," ")))),Start!$H$6:$H$22,0))),"","Date/transition basis missing; ")&amp;IF(AND(LEN(UPPER(TRIM(CLEAN(SUBSTITUTE(H403,CHAR(160)," ")))))&gt;0,LEFT(UPPER(TRIM(H403)),10)&lt;&gt;"UNRESOLVED",ISERROR(MATCH(UPPER(TRIM(CLEAN(SUBSTITUTE(H403,CHAR(160)," ")))),Start!$H$6:$H$22,0))),"","Method/evidence basis missing; ")&amp;IF(AND(LEN(UPPER(TRIM(CLEAN(SUBSTITUTE(I403,CHAR(160)," ")))))&gt;0,LEFT(UPPER(TRIM(I403)),10)&lt;&gt;"UNRESOLVED",ISERROR(MATCH(UPPER(TRIM(CLEAN(SUBSTITUTE(I403,CHAR(160)," ")))),Start!$H$6:$H$22,0))),"","Mapping or justified exclusion missing; ")&amp;IF(AND(LEN(UPPER(TRIM(CLEAN(SUBSTITUTE(J403,CHAR(160)," ")))))&gt;0,LEFT(UPPER(TRIM(J403)),10)&lt;&gt;"UNRESOLVED",ISERROR(MATCH(UPPER(TRIM(CLEAN(SUBSTITUTE(J403,CHAR(160)," ")))),Start!$H$6:$H$22,0))),"","Conclusion/evidence missing; ")&amp;IF(AND(LEN(UPPER(TRIM(CLEAN(SUBSTITUTE(K403,CHAR(160)," ")))))&gt;0,LEFT(UPPER(TRIM(K403)),10)&lt;&gt;"UNRESOLVED",ISERROR(MATCH(UPPER(TRIM(CLEAN(SUBSTITUTE(K403,CHAR(160)," ")))),Start!$H$6:$H$22,0))),"","Reviewer/date missing; ")&amp;"")),"Invalid status; use a listed value")</f>
        <v>Applicability unresolved; assign an owner and next action</v>
      </c>
    </row>
    <row r="404" ht="70" customHeight="1">
      <c r="A404" s="58" t="str">
        <v>DFS-500.17(b)(1)(i)(a)</v>
      </c>
      <c r="B404" s="58" t="str">
        <v>DFS</v>
      </c>
      <c r="C404" s="61" t="str">
        <v>D01 | 500.17(b)(1)(i)(a)</v>
      </c>
      <c r="D404" s="61"/>
      <c r="E404" s="61" t="str">
        <v>Unresolved</v>
      </c>
      <c r="F404" s="61"/>
      <c r="G404" s="61" t="str">
        <v>Verify entity exemption and operative version; Q08</v>
      </c>
      <c r="H404" s="61" t="inlineStr">
        <is>
          <t xml:space="preserve">Candidate duty; applicability unresolved. Obtain exact required method and evidence from the controlling text. Context and definition rows explain control requirements.</t>
        </is>
      </c>
      <c r="I404" s="61" t="str">
        <v>D09,C06</v>
      </c>
      <c r="J404" s="61"/>
      <c r="K404" s="61"/>
      <c r="L404" s="61" t="str">
        <v>Confirm entity/system coverage, obtain the current controlling instrument and map every applicable part before conclusions.</v>
      </c>
      <c r="M404" s="63" t="str">
        <f>IF(OR(EXACT(E404,"Unresolved"),EXACT(E404,"Applicable"),EXACT(E404,"Excluded with basis"),EXACT(E404,"Context only")),IF(E404="Unresolved","Applicability unresolved; assign an owner and next action",IF(LEN(IF(AND(LEN(UPPER(TRIM(CLEAN(SUBSTITUTE(C404,CHAR(160)," ")))))&gt;0,LEFT(UPPER(TRIM(C404)),10)&lt;&gt;"UNRESOLVED",ISERROR(MATCH(UPPER(TRIM(CLEAN(SUBSTITUTE(C404,CHAR(160)," ")))),Start!$H$6:$H$22,0))),"","Exact clause/version missing; ")&amp;IF(AND(LEN(UPPER(TRIM(CLEAN(SUBSTITUTE(D404,CHAR(160)," ")))))&gt;0,LEFT(UPPER(TRIM(D404)),10)&lt;&gt;"UNRESOLVED",ISERROR(MATCH(UPPER(TRIM(CLEAN(SUBSTITUTE(D404,CHAR(160)," ")))),Start!$H$6:$H$22,0))),"","Entity/system/period missing; ")&amp;IF(AND(LEN(UPPER(TRIM(CLEAN(SUBSTITUTE(F404,CHAR(160)," ")))))&gt;0,LEFT(UPPER(TRIM(F404)),10)&lt;&gt;"UNRESOLVED",ISERROR(MATCH(UPPER(TRIM(CLEAN(SUBSTITUTE(F404,CHAR(160)," ")))),Start!$H$6:$H$22,0))),"","Decision evidence/basis missing; ")&amp;IF(AND(LEN(UPPER(TRIM(CLEAN(SUBSTITUTE(G404,CHAR(160)," ")))))&gt;0,LEFT(UPPER(TRIM(G404)),10)&lt;&gt;"UNRESOLVED",ISERROR(MATCH(UPPER(TRIM(CLEAN(SUBSTITUTE(G404,CHAR(160)," ")))),Start!$H$6:$H$22,0))),"","Date/transition basis missing; ")&amp;IF(AND(LEN(UPPER(TRIM(CLEAN(SUBSTITUTE(H404,CHAR(160)," ")))))&gt;0,LEFT(UPPER(TRIM(H404)),10)&lt;&gt;"UNRESOLVED",ISERROR(MATCH(UPPER(TRIM(CLEAN(SUBSTITUTE(H404,CHAR(160)," ")))),Start!$H$6:$H$22,0))),"","Method/evidence basis missing; ")&amp;IF(AND(LEN(UPPER(TRIM(CLEAN(SUBSTITUTE(I404,CHAR(160)," ")))))&gt;0,LEFT(UPPER(TRIM(I404)),10)&lt;&gt;"UNRESOLVED",ISERROR(MATCH(UPPER(TRIM(CLEAN(SUBSTITUTE(I404,CHAR(160)," ")))),Start!$H$6:$H$22,0))),"","Mapping or justified exclusion missing; ")&amp;IF(AND(LEN(UPPER(TRIM(CLEAN(SUBSTITUTE(J404,CHAR(160)," ")))))&gt;0,LEFT(UPPER(TRIM(J404)),10)&lt;&gt;"UNRESOLVED",ISERROR(MATCH(UPPER(TRIM(CLEAN(SUBSTITUTE(J404,CHAR(160)," ")))),Start!$H$6:$H$22,0))),"","Conclusion/evidence missing; ")&amp;IF(AND(LEN(UPPER(TRIM(CLEAN(SUBSTITUTE(K404,CHAR(160)," ")))))&gt;0,LEFT(UPPER(TRIM(K404)),10)&lt;&gt;"UNRESOLVED",ISERROR(MATCH(UPPER(TRIM(CLEAN(SUBSTITUTE(K404,CHAR(160)," ")))),Start!$H$6:$H$22,0))),"","Reviewer/date missing; ")&amp;"")=0,"Documentation recorded; review required",IF(AND(LEN(UPPER(TRIM(CLEAN(SUBSTITUTE(C404,CHAR(160)," ")))))&gt;0,LEFT(UPPER(TRIM(C404)),10)&lt;&gt;"UNRESOLVED",ISERROR(MATCH(UPPER(TRIM(CLEAN(SUBSTITUTE(C404,CHAR(160)," ")))),Start!$H$6:$H$22,0))),"","Exact clause/version missing; ")&amp;IF(AND(LEN(UPPER(TRIM(CLEAN(SUBSTITUTE(D404,CHAR(160)," ")))))&gt;0,LEFT(UPPER(TRIM(D404)),10)&lt;&gt;"UNRESOLVED",ISERROR(MATCH(UPPER(TRIM(CLEAN(SUBSTITUTE(D404,CHAR(160)," ")))),Start!$H$6:$H$22,0))),"","Entity/system/period missing; ")&amp;IF(AND(LEN(UPPER(TRIM(CLEAN(SUBSTITUTE(F404,CHAR(160)," ")))))&gt;0,LEFT(UPPER(TRIM(F404)),10)&lt;&gt;"UNRESOLVED",ISERROR(MATCH(UPPER(TRIM(CLEAN(SUBSTITUTE(F404,CHAR(160)," ")))),Start!$H$6:$H$22,0))),"","Decision evidence/basis missing; ")&amp;IF(AND(LEN(UPPER(TRIM(CLEAN(SUBSTITUTE(G404,CHAR(160)," ")))))&gt;0,LEFT(UPPER(TRIM(G404)),10)&lt;&gt;"UNRESOLVED",ISERROR(MATCH(UPPER(TRIM(CLEAN(SUBSTITUTE(G404,CHAR(160)," ")))),Start!$H$6:$H$22,0))),"","Date/transition basis missing; ")&amp;IF(AND(LEN(UPPER(TRIM(CLEAN(SUBSTITUTE(H404,CHAR(160)," ")))))&gt;0,LEFT(UPPER(TRIM(H404)),10)&lt;&gt;"UNRESOLVED",ISERROR(MATCH(UPPER(TRIM(CLEAN(SUBSTITUTE(H404,CHAR(160)," ")))),Start!$H$6:$H$22,0))),"","Method/evidence basis missing; ")&amp;IF(AND(LEN(UPPER(TRIM(CLEAN(SUBSTITUTE(I404,CHAR(160)," ")))))&gt;0,LEFT(UPPER(TRIM(I404)),10)&lt;&gt;"UNRESOLVED",ISERROR(MATCH(UPPER(TRIM(CLEAN(SUBSTITUTE(I404,CHAR(160)," ")))),Start!$H$6:$H$22,0))),"","Mapping or justified exclusion missing; ")&amp;IF(AND(LEN(UPPER(TRIM(CLEAN(SUBSTITUTE(J404,CHAR(160)," ")))))&gt;0,LEFT(UPPER(TRIM(J404)),10)&lt;&gt;"UNRESOLVED",ISERROR(MATCH(UPPER(TRIM(CLEAN(SUBSTITUTE(J404,CHAR(160)," ")))),Start!$H$6:$H$22,0))),"","Conclusion/evidence missing; ")&amp;IF(AND(LEN(UPPER(TRIM(CLEAN(SUBSTITUTE(K404,CHAR(160)," ")))))&gt;0,LEFT(UPPER(TRIM(K404)),10)&lt;&gt;"UNRESOLVED",ISERROR(MATCH(UPPER(TRIM(CLEAN(SUBSTITUTE(K404,CHAR(160)," ")))),Start!$H$6:$H$22,0))),"","Reviewer/date missing; ")&amp;"")),"Invalid status; use a listed value")</f>
        <v>Applicability unresolved; assign an owner and next action</v>
      </c>
    </row>
    <row r="405" ht="70" customHeight="1">
      <c r="A405" s="56" t="str">
        <v>DFS-500.17(b)(1)(i)(b)</v>
      </c>
      <c r="B405" s="56" t="str">
        <v>DFS</v>
      </c>
      <c r="C405" s="61" t="str">
        <v>D01 | 500.17(b)(1)(i)(b)</v>
      </c>
      <c r="D405" s="61"/>
      <c r="E405" s="61" t="str">
        <v>Unresolved</v>
      </c>
      <c r="F405" s="61"/>
      <c r="G405" s="61" t="str">
        <v>Verify entity exemption and operative version; Q08</v>
      </c>
      <c r="H405" s="61" t="inlineStr">
        <is>
          <t xml:space="preserve">Candidate duty; applicability unresolved. Obtain exact required method and evidence from the controlling text. Context and definition rows explain control requirements.</t>
        </is>
      </c>
      <c r="I405" s="61" t="str">
        <v>D09,C06</v>
      </c>
      <c r="J405" s="61"/>
      <c r="K405" s="61"/>
      <c r="L405" s="61" t="str">
        <v>Confirm entity/system coverage, obtain the current controlling instrument and map every applicable part before conclusions.</v>
      </c>
      <c r="M405" s="63" t="str">
        <f>IF(OR(EXACT(E405,"Unresolved"),EXACT(E405,"Applicable"),EXACT(E405,"Excluded with basis"),EXACT(E405,"Context only")),IF(E405="Unresolved","Applicability unresolved; assign an owner and next action",IF(LEN(IF(AND(LEN(UPPER(TRIM(CLEAN(SUBSTITUTE(C405,CHAR(160)," ")))))&gt;0,LEFT(UPPER(TRIM(C405)),10)&lt;&gt;"UNRESOLVED",ISERROR(MATCH(UPPER(TRIM(CLEAN(SUBSTITUTE(C405,CHAR(160)," ")))),Start!$H$6:$H$22,0))),"","Exact clause/version missing; ")&amp;IF(AND(LEN(UPPER(TRIM(CLEAN(SUBSTITUTE(D405,CHAR(160)," ")))))&gt;0,LEFT(UPPER(TRIM(D405)),10)&lt;&gt;"UNRESOLVED",ISERROR(MATCH(UPPER(TRIM(CLEAN(SUBSTITUTE(D405,CHAR(160)," ")))),Start!$H$6:$H$22,0))),"","Entity/system/period missing; ")&amp;IF(AND(LEN(UPPER(TRIM(CLEAN(SUBSTITUTE(F405,CHAR(160)," ")))))&gt;0,LEFT(UPPER(TRIM(F405)),10)&lt;&gt;"UNRESOLVED",ISERROR(MATCH(UPPER(TRIM(CLEAN(SUBSTITUTE(F405,CHAR(160)," ")))),Start!$H$6:$H$22,0))),"","Decision evidence/basis missing; ")&amp;IF(AND(LEN(UPPER(TRIM(CLEAN(SUBSTITUTE(G405,CHAR(160)," ")))))&gt;0,LEFT(UPPER(TRIM(G405)),10)&lt;&gt;"UNRESOLVED",ISERROR(MATCH(UPPER(TRIM(CLEAN(SUBSTITUTE(G405,CHAR(160)," ")))),Start!$H$6:$H$22,0))),"","Date/transition basis missing; ")&amp;IF(AND(LEN(UPPER(TRIM(CLEAN(SUBSTITUTE(H405,CHAR(160)," ")))))&gt;0,LEFT(UPPER(TRIM(H405)),10)&lt;&gt;"UNRESOLVED",ISERROR(MATCH(UPPER(TRIM(CLEAN(SUBSTITUTE(H405,CHAR(160)," ")))),Start!$H$6:$H$22,0))),"","Method/evidence basis missing; ")&amp;IF(AND(LEN(UPPER(TRIM(CLEAN(SUBSTITUTE(I405,CHAR(160)," ")))))&gt;0,LEFT(UPPER(TRIM(I405)),10)&lt;&gt;"UNRESOLVED",ISERROR(MATCH(UPPER(TRIM(CLEAN(SUBSTITUTE(I405,CHAR(160)," ")))),Start!$H$6:$H$22,0))),"","Mapping or justified exclusion missing; ")&amp;IF(AND(LEN(UPPER(TRIM(CLEAN(SUBSTITUTE(J405,CHAR(160)," ")))))&gt;0,LEFT(UPPER(TRIM(J405)),10)&lt;&gt;"UNRESOLVED",ISERROR(MATCH(UPPER(TRIM(CLEAN(SUBSTITUTE(J405,CHAR(160)," ")))),Start!$H$6:$H$22,0))),"","Conclusion/evidence missing; ")&amp;IF(AND(LEN(UPPER(TRIM(CLEAN(SUBSTITUTE(K405,CHAR(160)," ")))))&gt;0,LEFT(UPPER(TRIM(K405)),10)&lt;&gt;"UNRESOLVED",ISERROR(MATCH(UPPER(TRIM(CLEAN(SUBSTITUTE(K405,CHAR(160)," ")))),Start!$H$6:$H$22,0))),"","Reviewer/date missing; ")&amp;"")=0,"Documentation recorded; review required",IF(AND(LEN(UPPER(TRIM(CLEAN(SUBSTITUTE(C405,CHAR(160)," ")))))&gt;0,LEFT(UPPER(TRIM(C405)),10)&lt;&gt;"UNRESOLVED",ISERROR(MATCH(UPPER(TRIM(CLEAN(SUBSTITUTE(C405,CHAR(160)," ")))),Start!$H$6:$H$22,0))),"","Exact clause/version missing; ")&amp;IF(AND(LEN(UPPER(TRIM(CLEAN(SUBSTITUTE(D405,CHAR(160)," ")))))&gt;0,LEFT(UPPER(TRIM(D405)),10)&lt;&gt;"UNRESOLVED",ISERROR(MATCH(UPPER(TRIM(CLEAN(SUBSTITUTE(D405,CHAR(160)," ")))),Start!$H$6:$H$22,0))),"","Entity/system/period missing; ")&amp;IF(AND(LEN(UPPER(TRIM(CLEAN(SUBSTITUTE(F405,CHAR(160)," ")))))&gt;0,LEFT(UPPER(TRIM(F405)),10)&lt;&gt;"UNRESOLVED",ISERROR(MATCH(UPPER(TRIM(CLEAN(SUBSTITUTE(F405,CHAR(160)," ")))),Start!$H$6:$H$22,0))),"","Decision evidence/basis missing; ")&amp;IF(AND(LEN(UPPER(TRIM(CLEAN(SUBSTITUTE(G405,CHAR(160)," ")))))&gt;0,LEFT(UPPER(TRIM(G405)),10)&lt;&gt;"UNRESOLVED",ISERROR(MATCH(UPPER(TRIM(CLEAN(SUBSTITUTE(G405,CHAR(160)," ")))),Start!$H$6:$H$22,0))),"","Date/transition basis missing; ")&amp;IF(AND(LEN(UPPER(TRIM(CLEAN(SUBSTITUTE(H405,CHAR(160)," ")))))&gt;0,LEFT(UPPER(TRIM(H405)),10)&lt;&gt;"UNRESOLVED",ISERROR(MATCH(UPPER(TRIM(CLEAN(SUBSTITUTE(H405,CHAR(160)," ")))),Start!$H$6:$H$22,0))),"","Method/evidence basis missing; ")&amp;IF(AND(LEN(UPPER(TRIM(CLEAN(SUBSTITUTE(I405,CHAR(160)," ")))))&gt;0,LEFT(UPPER(TRIM(I405)),10)&lt;&gt;"UNRESOLVED",ISERROR(MATCH(UPPER(TRIM(CLEAN(SUBSTITUTE(I405,CHAR(160)," ")))),Start!$H$6:$H$22,0))),"","Mapping or justified exclusion missing; ")&amp;IF(AND(LEN(UPPER(TRIM(CLEAN(SUBSTITUTE(J405,CHAR(160)," ")))))&gt;0,LEFT(UPPER(TRIM(J405)),10)&lt;&gt;"UNRESOLVED",ISERROR(MATCH(UPPER(TRIM(CLEAN(SUBSTITUTE(J405,CHAR(160)," ")))),Start!$H$6:$H$22,0))),"","Conclusion/evidence missing; ")&amp;IF(AND(LEN(UPPER(TRIM(CLEAN(SUBSTITUTE(K405,CHAR(160)," ")))))&gt;0,LEFT(UPPER(TRIM(K405)),10)&lt;&gt;"UNRESOLVED",ISERROR(MATCH(UPPER(TRIM(CLEAN(SUBSTITUTE(K405,CHAR(160)," ")))),Start!$H$6:$H$22,0))),"","Reviewer/date missing; ")&amp;"")),"Invalid status; use a listed value")</f>
        <v>Applicability unresolved; assign an owner and next action</v>
      </c>
    </row>
    <row r="406" ht="70" customHeight="1">
      <c r="A406" s="58" t="str">
        <v>DFS-500.17(b)(1)(ii)</v>
      </c>
      <c r="B406" s="58" t="str">
        <v>DFS</v>
      </c>
      <c r="C406" s="61" t="str">
        <v>D01 | 500.17(b)(1)(ii)</v>
      </c>
      <c r="D406" s="61"/>
      <c r="E406" s="61" t="str">
        <v>Unresolved</v>
      </c>
      <c r="F406" s="61"/>
      <c r="G406" s="61" t="str">
        <v>Verify entity exemption and operative version; Q08</v>
      </c>
      <c r="H406" s="61" t="inlineStr">
        <is>
          <t xml:space="preserve">Candidate duty; applicability unresolved. Obtain exact required method and evidence from the controlling text. Context and definition rows explain control requirements.</t>
        </is>
      </c>
      <c r="I406" s="61" t="str">
        <v>D09,C06</v>
      </c>
      <c r="J406" s="61"/>
      <c r="K406" s="61"/>
      <c r="L406" s="61" t="str">
        <v>Confirm entity/system coverage, obtain the current controlling instrument and map every applicable part before conclusions.</v>
      </c>
      <c r="M406" s="63" t="str">
        <f>IF(OR(EXACT(E406,"Unresolved"),EXACT(E406,"Applicable"),EXACT(E406,"Excluded with basis"),EXACT(E406,"Context only")),IF(E406="Unresolved","Applicability unresolved; assign an owner and next action",IF(LEN(IF(AND(LEN(UPPER(TRIM(CLEAN(SUBSTITUTE(C406,CHAR(160)," ")))))&gt;0,LEFT(UPPER(TRIM(C406)),10)&lt;&gt;"UNRESOLVED",ISERROR(MATCH(UPPER(TRIM(CLEAN(SUBSTITUTE(C406,CHAR(160)," ")))),Start!$H$6:$H$22,0))),"","Exact clause/version missing; ")&amp;IF(AND(LEN(UPPER(TRIM(CLEAN(SUBSTITUTE(D406,CHAR(160)," ")))))&gt;0,LEFT(UPPER(TRIM(D406)),10)&lt;&gt;"UNRESOLVED",ISERROR(MATCH(UPPER(TRIM(CLEAN(SUBSTITUTE(D406,CHAR(160)," ")))),Start!$H$6:$H$22,0))),"","Entity/system/period missing; ")&amp;IF(AND(LEN(UPPER(TRIM(CLEAN(SUBSTITUTE(F406,CHAR(160)," ")))))&gt;0,LEFT(UPPER(TRIM(F406)),10)&lt;&gt;"UNRESOLVED",ISERROR(MATCH(UPPER(TRIM(CLEAN(SUBSTITUTE(F406,CHAR(160)," ")))),Start!$H$6:$H$22,0))),"","Decision evidence/basis missing; ")&amp;IF(AND(LEN(UPPER(TRIM(CLEAN(SUBSTITUTE(G406,CHAR(160)," ")))))&gt;0,LEFT(UPPER(TRIM(G406)),10)&lt;&gt;"UNRESOLVED",ISERROR(MATCH(UPPER(TRIM(CLEAN(SUBSTITUTE(G406,CHAR(160)," ")))),Start!$H$6:$H$22,0))),"","Date/transition basis missing; ")&amp;IF(AND(LEN(UPPER(TRIM(CLEAN(SUBSTITUTE(H406,CHAR(160)," ")))))&gt;0,LEFT(UPPER(TRIM(H406)),10)&lt;&gt;"UNRESOLVED",ISERROR(MATCH(UPPER(TRIM(CLEAN(SUBSTITUTE(H406,CHAR(160)," ")))),Start!$H$6:$H$22,0))),"","Method/evidence basis missing; ")&amp;IF(AND(LEN(UPPER(TRIM(CLEAN(SUBSTITUTE(I406,CHAR(160)," ")))))&gt;0,LEFT(UPPER(TRIM(I406)),10)&lt;&gt;"UNRESOLVED",ISERROR(MATCH(UPPER(TRIM(CLEAN(SUBSTITUTE(I406,CHAR(160)," ")))),Start!$H$6:$H$22,0))),"","Mapping or justified exclusion missing; ")&amp;IF(AND(LEN(UPPER(TRIM(CLEAN(SUBSTITUTE(J406,CHAR(160)," ")))))&gt;0,LEFT(UPPER(TRIM(J406)),10)&lt;&gt;"UNRESOLVED",ISERROR(MATCH(UPPER(TRIM(CLEAN(SUBSTITUTE(J406,CHAR(160)," ")))),Start!$H$6:$H$22,0))),"","Conclusion/evidence missing; ")&amp;IF(AND(LEN(UPPER(TRIM(CLEAN(SUBSTITUTE(K406,CHAR(160)," ")))))&gt;0,LEFT(UPPER(TRIM(K406)),10)&lt;&gt;"UNRESOLVED",ISERROR(MATCH(UPPER(TRIM(CLEAN(SUBSTITUTE(K406,CHAR(160)," ")))),Start!$H$6:$H$22,0))),"","Reviewer/date missing; ")&amp;"")=0,"Documentation recorded; review required",IF(AND(LEN(UPPER(TRIM(CLEAN(SUBSTITUTE(C406,CHAR(160)," ")))))&gt;0,LEFT(UPPER(TRIM(C406)),10)&lt;&gt;"UNRESOLVED",ISERROR(MATCH(UPPER(TRIM(CLEAN(SUBSTITUTE(C406,CHAR(160)," ")))),Start!$H$6:$H$22,0))),"","Exact clause/version missing; ")&amp;IF(AND(LEN(UPPER(TRIM(CLEAN(SUBSTITUTE(D406,CHAR(160)," ")))))&gt;0,LEFT(UPPER(TRIM(D406)),10)&lt;&gt;"UNRESOLVED",ISERROR(MATCH(UPPER(TRIM(CLEAN(SUBSTITUTE(D406,CHAR(160)," ")))),Start!$H$6:$H$22,0))),"","Entity/system/period missing; ")&amp;IF(AND(LEN(UPPER(TRIM(CLEAN(SUBSTITUTE(F406,CHAR(160)," ")))))&gt;0,LEFT(UPPER(TRIM(F406)),10)&lt;&gt;"UNRESOLVED",ISERROR(MATCH(UPPER(TRIM(CLEAN(SUBSTITUTE(F406,CHAR(160)," ")))),Start!$H$6:$H$22,0))),"","Decision evidence/basis missing; ")&amp;IF(AND(LEN(UPPER(TRIM(CLEAN(SUBSTITUTE(G406,CHAR(160)," ")))))&gt;0,LEFT(UPPER(TRIM(G406)),10)&lt;&gt;"UNRESOLVED",ISERROR(MATCH(UPPER(TRIM(CLEAN(SUBSTITUTE(G406,CHAR(160)," ")))),Start!$H$6:$H$22,0))),"","Date/transition basis missing; ")&amp;IF(AND(LEN(UPPER(TRIM(CLEAN(SUBSTITUTE(H406,CHAR(160)," ")))))&gt;0,LEFT(UPPER(TRIM(H406)),10)&lt;&gt;"UNRESOLVED",ISERROR(MATCH(UPPER(TRIM(CLEAN(SUBSTITUTE(H406,CHAR(160)," ")))),Start!$H$6:$H$22,0))),"","Method/evidence basis missing; ")&amp;IF(AND(LEN(UPPER(TRIM(CLEAN(SUBSTITUTE(I406,CHAR(160)," ")))))&gt;0,LEFT(UPPER(TRIM(I406)),10)&lt;&gt;"UNRESOLVED",ISERROR(MATCH(UPPER(TRIM(CLEAN(SUBSTITUTE(I406,CHAR(160)," ")))),Start!$H$6:$H$22,0))),"","Mapping or justified exclusion missing; ")&amp;IF(AND(LEN(UPPER(TRIM(CLEAN(SUBSTITUTE(J406,CHAR(160)," ")))))&gt;0,LEFT(UPPER(TRIM(J406)),10)&lt;&gt;"UNRESOLVED",ISERROR(MATCH(UPPER(TRIM(CLEAN(SUBSTITUTE(J406,CHAR(160)," ")))),Start!$H$6:$H$22,0))),"","Conclusion/evidence missing; ")&amp;IF(AND(LEN(UPPER(TRIM(CLEAN(SUBSTITUTE(K406,CHAR(160)," ")))))&gt;0,LEFT(UPPER(TRIM(K406)),10)&lt;&gt;"UNRESOLVED",ISERROR(MATCH(UPPER(TRIM(CLEAN(SUBSTITUTE(K406,CHAR(160)," ")))),Start!$H$6:$H$22,0))),"","Reviewer/date missing; ")&amp;"")),"Invalid status; use a listed value")</f>
        <v>Applicability unresolved; assign an owner and next action</v>
      </c>
    </row>
    <row r="407" ht="70" customHeight="1">
      <c r="A407" s="56" t="str">
        <v>DFS-500.17(b)(1)(ii)(a)</v>
      </c>
      <c r="B407" s="56" t="str">
        <v>DFS</v>
      </c>
      <c r="C407" s="61" t="str">
        <v>D01 | 500.17(b)(1)(ii)(a)</v>
      </c>
      <c r="D407" s="61"/>
      <c r="E407" s="61" t="str">
        <v>Unresolved</v>
      </c>
      <c r="F407" s="61"/>
      <c r="G407" s="61" t="str">
        <v>Verify entity exemption and operative version; Q08</v>
      </c>
      <c r="H407" s="61" t="inlineStr">
        <is>
          <t xml:space="preserve">Candidate duty; applicability unresolved. Obtain exact required method and evidence from the controlling text. Context and definition rows explain control requirements.</t>
        </is>
      </c>
      <c r="I407" s="61" t="str">
        <v>D09,C06</v>
      </c>
      <c r="J407" s="61"/>
      <c r="K407" s="61"/>
      <c r="L407" s="61" t="str">
        <v>Confirm entity/system coverage, obtain the current controlling instrument and map every applicable part before conclusions.</v>
      </c>
      <c r="M407" s="63" t="str">
        <f>IF(OR(EXACT(E407,"Unresolved"),EXACT(E407,"Applicable"),EXACT(E407,"Excluded with basis"),EXACT(E407,"Context only")),IF(E407="Unresolved","Applicability unresolved; assign an owner and next action",IF(LEN(IF(AND(LEN(UPPER(TRIM(CLEAN(SUBSTITUTE(C407,CHAR(160)," ")))))&gt;0,LEFT(UPPER(TRIM(C407)),10)&lt;&gt;"UNRESOLVED",ISERROR(MATCH(UPPER(TRIM(CLEAN(SUBSTITUTE(C407,CHAR(160)," ")))),Start!$H$6:$H$22,0))),"","Exact clause/version missing; ")&amp;IF(AND(LEN(UPPER(TRIM(CLEAN(SUBSTITUTE(D407,CHAR(160)," ")))))&gt;0,LEFT(UPPER(TRIM(D407)),10)&lt;&gt;"UNRESOLVED",ISERROR(MATCH(UPPER(TRIM(CLEAN(SUBSTITUTE(D407,CHAR(160)," ")))),Start!$H$6:$H$22,0))),"","Entity/system/period missing; ")&amp;IF(AND(LEN(UPPER(TRIM(CLEAN(SUBSTITUTE(F407,CHAR(160)," ")))))&gt;0,LEFT(UPPER(TRIM(F407)),10)&lt;&gt;"UNRESOLVED",ISERROR(MATCH(UPPER(TRIM(CLEAN(SUBSTITUTE(F407,CHAR(160)," ")))),Start!$H$6:$H$22,0))),"","Decision evidence/basis missing; ")&amp;IF(AND(LEN(UPPER(TRIM(CLEAN(SUBSTITUTE(G407,CHAR(160)," ")))))&gt;0,LEFT(UPPER(TRIM(G407)),10)&lt;&gt;"UNRESOLVED",ISERROR(MATCH(UPPER(TRIM(CLEAN(SUBSTITUTE(G407,CHAR(160)," ")))),Start!$H$6:$H$22,0))),"","Date/transition basis missing; ")&amp;IF(AND(LEN(UPPER(TRIM(CLEAN(SUBSTITUTE(H407,CHAR(160)," ")))))&gt;0,LEFT(UPPER(TRIM(H407)),10)&lt;&gt;"UNRESOLVED",ISERROR(MATCH(UPPER(TRIM(CLEAN(SUBSTITUTE(H407,CHAR(160)," ")))),Start!$H$6:$H$22,0))),"","Method/evidence basis missing; ")&amp;IF(AND(LEN(UPPER(TRIM(CLEAN(SUBSTITUTE(I407,CHAR(160)," ")))))&gt;0,LEFT(UPPER(TRIM(I407)),10)&lt;&gt;"UNRESOLVED",ISERROR(MATCH(UPPER(TRIM(CLEAN(SUBSTITUTE(I407,CHAR(160)," ")))),Start!$H$6:$H$22,0))),"","Mapping or justified exclusion missing; ")&amp;IF(AND(LEN(UPPER(TRIM(CLEAN(SUBSTITUTE(J407,CHAR(160)," ")))))&gt;0,LEFT(UPPER(TRIM(J407)),10)&lt;&gt;"UNRESOLVED",ISERROR(MATCH(UPPER(TRIM(CLEAN(SUBSTITUTE(J407,CHAR(160)," ")))),Start!$H$6:$H$22,0))),"","Conclusion/evidence missing; ")&amp;IF(AND(LEN(UPPER(TRIM(CLEAN(SUBSTITUTE(K407,CHAR(160)," ")))))&gt;0,LEFT(UPPER(TRIM(K407)),10)&lt;&gt;"UNRESOLVED",ISERROR(MATCH(UPPER(TRIM(CLEAN(SUBSTITUTE(K407,CHAR(160)," ")))),Start!$H$6:$H$22,0))),"","Reviewer/date missing; ")&amp;"")=0,"Documentation recorded; review required",IF(AND(LEN(UPPER(TRIM(CLEAN(SUBSTITUTE(C407,CHAR(160)," ")))))&gt;0,LEFT(UPPER(TRIM(C407)),10)&lt;&gt;"UNRESOLVED",ISERROR(MATCH(UPPER(TRIM(CLEAN(SUBSTITUTE(C407,CHAR(160)," ")))),Start!$H$6:$H$22,0))),"","Exact clause/version missing; ")&amp;IF(AND(LEN(UPPER(TRIM(CLEAN(SUBSTITUTE(D407,CHAR(160)," ")))))&gt;0,LEFT(UPPER(TRIM(D407)),10)&lt;&gt;"UNRESOLVED",ISERROR(MATCH(UPPER(TRIM(CLEAN(SUBSTITUTE(D407,CHAR(160)," ")))),Start!$H$6:$H$22,0))),"","Entity/system/period missing; ")&amp;IF(AND(LEN(UPPER(TRIM(CLEAN(SUBSTITUTE(F407,CHAR(160)," ")))))&gt;0,LEFT(UPPER(TRIM(F407)),10)&lt;&gt;"UNRESOLVED",ISERROR(MATCH(UPPER(TRIM(CLEAN(SUBSTITUTE(F407,CHAR(160)," ")))),Start!$H$6:$H$22,0))),"","Decision evidence/basis missing; ")&amp;IF(AND(LEN(UPPER(TRIM(CLEAN(SUBSTITUTE(G407,CHAR(160)," ")))))&gt;0,LEFT(UPPER(TRIM(G407)),10)&lt;&gt;"UNRESOLVED",ISERROR(MATCH(UPPER(TRIM(CLEAN(SUBSTITUTE(G407,CHAR(160)," ")))),Start!$H$6:$H$22,0))),"","Date/transition basis missing; ")&amp;IF(AND(LEN(UPPER(TRIM(CLEAN(SUBSTITUTE(H407,CHAR(160)," ")))))&gt;0,LEFT(UPPER(TRIM(H407)),10)&lt;&gt;"UNRESOLVED",ISERROR(MATCH(UPPER(TRIM(CLEAN(SUBSTITUTE(H407,CHAR(160)," ")))),Start!$H$6:$H$22,0))),"","Method/evidence basis missing; ")&amp;IF(AND(LEN(UPPER(TRIM(CLEAN(SUBSTITUTE(I407,CHAR(160)," ")))))&gt;0,LEFT(UPPER(TRIM(I407)),10)&lt;&gt;"UNRESOLVED",ISERROR(MATCH(UPPER(TRIM(CLEAN(SUBSTITUTE(I407,CHAR(160)," ")))),Start!$H$6:$H$22,0))),"","Mapping or justified exclusion missing; ")&amp;IF(AND(LEN(UPPER(TRIM(CLEAN(SUBSTITUTE(J407,CHAR(160)," ")))))&gt;0,LEFT(UPPER(TRIM(J407)),10)&lt;&gt;"UNRESOLVED",ISERROR(MATCH(UPPER(TRIM(CLEAN(SUBSTITUTE(J407,CHAR(160)," ")))),Start!$H$6:$H$22,0))),"","Conclusion/evidence missing; ")&amp;IF(AND(LEN(UPPER(TRIM(CLEAN(SUBSTITUTE(K407,CHAR(160)," ")))))&gt;0,LEFT(UPPER(TRIM(K407)),10)&lt;&gt;"UNRESOLVED",ISERROR(MATCH(UPPER(TRIM(CLEAN(SUBSTITUTE(K407,CHAR(160)," ")))),Start!$H$6:$H$22,0))),"","Reviewer/date missing; ")&amp;"")),"Invalid status; use a listed value")</f>
        <v>Applicability unresolved; assign an owner and next action</v>
      </c>
    </row>
    <row r="408" ht="70" customHeight="1">
      <c r="A408" s="58" t="str">
        <v>DFS-500.17(b)(1)(ii)(b)</v>
      </c>
      <c r="B408" s="58" t="str">
        <v>DFS</v>
      </c>
      <c r="C408" s="61" t="str">
        <v>D01 | 500.17(b)(1)(ii)(b)</v>
      </c>
      <c r="D408" s="61"/>
      <c r="E408" s="61" t="str">
        <v>Unresolved</v>
      </c>
      <c r="F408" s="61"/>
      <c r="G408" s="61" t="str">
        <v>Verify entity exemption and operative version; Q08</v>
      </c>
      <c r="H408" s="61" t="inlineStr">
        <is>
          <t xml:space="preserve">Candidate duty; applicability unresolved. Obtain exact required method and evidence from the controlling text. Context and definition rows explain control requirements.</t>
        </is>
      </c>
      <c r="I408" s="61" t="str">
        <v>D09,C06</v>
      </c>
      <c r="J408" s="61"/>
      <c r="K408" s="61"/>
      <c r="L408" s="61" t="str">
        <v>Confirm entity/system coverage, obtain the current controlling instrument and map every applicable part before conclusions.</v>
      </c>
      <c r="M408" s="63" t="str">
        <f>IF(OR(EXACT(E408,"Unresolved"),EXACT(E408,"Applicable"),EXACT(E408,"Excluded with basis"),EXACT(E408,"Context only")),IF(E408="Unresolved","Applicability unresolved; assign an owner and next action",IF(LEN(IF(AND(LEN(UPPER(TRIM(CLEAN(SUBSTITUTE(C408,CHAR(160)," ")))))&gt;0,LEFT(UPPER(TRIM(C408)),10)&lt;&gt;"UNRESOLVED",ISERROR(MATCH(UPPER(TRIM(CLEAN(SUBSTITUTE(C408,CHAR(160)," ")))),Start!$H$6:$H$22,0))),"","Exact clause/version missing; ")&amp;IF(AND(LEN(UPPER(TRIM(CLEAN(SUBSTITUTE(D408,CHAR(160)," ")))))&gt;0,LEFT(UPPER(TRIM(D408)),10)&lt;&gt;"UNRESOLVED",ISERROR(MATCH(UPPER(TRIM(CLEAN(SUBSTITUTE(D408,CHAR(160)," ")))),Start!$H$6:$H$22,0))),"","Entity/system/period missing; ")&amp;IF(AND(LEN(UPPER(TRIM(CLEAN(SUBSTITUTE(F408,CHAR(160)," ")))))&gt;0,LEFT(UPPER(TRIM(F408)),10)&lt;&gt;"UNRESOLVED",ISERROR(MATCH(UPPER(TRIM(CLEAN(SUBSTITUTE(F408,CHAR(160)," ")))),Start!$H$6:$H$22,0))),"","Decision evidence/basis missing; ")&amp;IF(AND(LEN(UPPER(TRIM(CLEAN(SUBSTITUTE(G408,CHAR(160)," ")))))&gt;0,LEFT(UPPER(TRIM(G408)),10)&lt;&gt;"UNRESOLVED",ISERROR(MATCH(UPPER(TRIM(CLEAN(SUBSTITUTE(G408,CHAR(160)," ")))),Start!$H$6:$H$22,0))),"","Date/transition basis missing; ")&amp;IF(AND(LEN(UPPER(TRIM(CLEAN(SUBSTITUTE(H408,CHAR(160)," ")))))&gt;0,LEFT(UPPER(TRIM(H408)),10)&lt;&gt;"UNRESOLVED",ISERROR(MATCH(UPPER(TRIM(CLEAN(SUBSTITUTE(H408,CHAR(160)," ")))),Start!$H$6:$H$22,0))),"","Method/evidence basis missing; ")&amp;IF(AND(LEN(UPPER(TRIM(CLEAN(SUBSTITUTE(I408,CHAR(160)," ")))))&gt;0,LEFT(UPPER(TRIM(I408)),10)&lt;&gt;"UNRESOLVED",ISERROR(MATCH(UPPER(TRIM(CLEAN(SUBSTITUTE(I408,CHAR(160)," ")))),Start!$H$6:$H$22,0))),"","Mapping or justified exclusion missing; ")&amp;IF(AND(LEN(UPPER(TRIM(CLEAN(SUBSTITUTE(J408,CHAR(160)," ")))))&gt;0,LEFT(UPPER(TRIM(J408)),10)&lt;&gt;"UNRESOLVED",ISERROR(MATCH(UPPER(TRIM(CLEAN(SUBSTITUTE(J408,CHAR(160)," ")))),Start!$H$6:$H$22,0))),"","Conclusion/evidence missing; ")&amp;IF(AND(LEN(UPPER(TRIM(CLEAN(SUBSTITUTE(K408,CHAR(160)," ")))))&gt;0,LEFT(UPPER(TRIM(K408)),10)&lt;&gt;"UNRESOLVED",ISERROR(MATCH(UPPER(TRIM(CLEAN(SUBSTITUTE(K408,CHAR(160)," ")))),Start!$H$6:$H$22,0))),"","Reviewer/date missing; ")&amp;"")=0,"Documentation recorded; review required",IF(AND(LEN(UPPER(TRIM(CLEAN(SUBSTITUTE(C408,CHAR(160)," ")))))&gt;0,LEFT(UPPER(TRIM(C408)),10)&lt;&gt;"UNRESOLVED",ISERROR(MATCH(UPPER(TRIM(CLEAN(SUBSTITUTE(C408,CHAR(160)," ")))),Start!$H$6:$H$22,0))),"","Exact clause/version missing; ")&amp;IF(AND(LEN(UPPER(TRIM(CLEAN(SUBSTITUTE(D408,CHAR(160)," ")))))&gt;0,LEFT(UPPER(TRIM(D408)),10)&lt;&gt;"UNRESOLVED",ISERROR(MATCH(UPPER(TRIM(CLEAN(SUBSTITUTE(D408,CHAR(160)," ")))),Start!$H$6:$H$22,0))),"","Entity/system/period missing; ")&amp;IF(AND(LEN(UPPER(TRIM(CLEAN(SUBSTITUTE(F408,CHAR(160)," ")))))&gt;0,LEFT(UPPER(TRIM(F408)),10)&lt;&gt;"UNRESOLVED",ISERROR(MATCH(UPPER(TRIM(CLEAN(SUBSTITUTE(F408,CHAR(160)," ")))),Start!$H$6:$H$22,0))),"","Decision evidence/basis missing; ")&amp;IF(AND(LEN(UPPER(TRIM(CLEAN(SUBSTITUTE(G408,CHAR(160)," ")))))&gt;0,LEFT(UPPER(TRIM(G408)),10)&lt;&gt;"UNRESOLVED",ISERROR(MATCH(UPPER(TRIM(CLEAN(SUBSTITUTE(G408,CHAR(160)," ")))),Start!$H$6:$H$22,0))),"","Date/transition basis missing; ")&amp;IF(AND(LEN(UPPER(TRIM(CLEAN(SUBSTITUTE(H408,CHAR(160)," ")))))&gt;0,LEFT(UPPER(TRIM(H408)),10)&lt;&gt;"UNRESOLVED",ISERROR(MATCH(UPPER(TRIM(CLEAN(SUBSTITUTE(H408,CHAR(160)," ")))),Start!$H$6:$H$22,0))),"","Method/evidence basis missing; ")&amp;IF(AND(LEN(UPPER(TRIM(CLEAN(SUBSTITUTE(I408,CHAR(160)," ")))))&gt;0,LEFT(UPPER(TRIM(I408)),10)&lt;&gt;"UNRESOLVED",ISERROR(MATCH(UPPER(TRIM(CLEAN(SUBSTITUTE(I408,CHAR(160)," ")))),Start!$H$6:$H$22,0))),"","Mapping or justified exclusion missing; ")&amp;IF(AND(LEN(UPPER(TRIM(CLEAN(SUBSTITUTE(J408,CHAR(160)," ")))))&gt;0,LEFT(UPPER(TRIM(J408)),10)&lt;&gt;"UNRESOLVED",ISERROR(MATCH(UPPER(TRIM(CLEAN(SUBSTITUTE(J408,CHAR(160)," ")))),Start!$H$6:$H$22,0))),"","Conclusion/evidence missing; ")&amp;IF(AND(LEN(UPPER(TRIM(CLEAN(SUBSTITUTE(K408,CHAR(160)," ")))))&gt;0,LEFT(UPPER(TRIM(K408)),10)&lt;&gt;"UNRESOLVED",ISERROR(MATCH(UPPER(TRIM(CLEAN(SUBSTITUTE(K408,CHAR(160)," ")))),Start!$H$6:$H$22,0))),"","Reviewer/date missing; ")&amp;"")),"Invalid status; use a listed value")</f>
        <v>Applicability unresolved; assign an owner and next action</v>
      </c>
    </row>
    <row r="409" ht="70" customHeight="1">
      <c r="A409" s="56" t="str">
        <v>DFS-500.17(b)(1)(ii)(c)</v>
      </c>
      <c r="B409" s="56" t="str">
        <v>DFS</v>
      </c>
      <c r="C409" s="61" t="str">
        <v>D01 | 500.17(b)(1)(ii)(c)</v>
      </c>
      <c r="D409" s="61"/>
      <c r="E409" s="61" t="str">
        <v>Unresolved</v>
      </c>
      <c r="F409" s="61"/>
      <c r="G409" s="61" t="str">
        <v>Verify entity exemption and operative version; Q08</v>
      </c>
      <c r="H409" s="61" t="inlineStr">
        <is>
          <t xml:space="preserve">Candidate duty; applicability unresolved. Obtain exact required method and evidence from the controlling text. Context and definition rows explain control requirements.</t>
        </is>
      </c>
      <c r="I409" s="61" t="str">
        <v>D09,C06</v>
      </c>
      <c r="J409" s="61"/>
      <c r="K409" s="61"/>
      <c r="L409" s="61" t="str">
        <v>Confirm entity/system coverage, obtain the current controlling instrument and map every applicable part before conclusions.</v>
      </c>
      <c r="M409" s="63" t="str">
        <f>IF(OR(EXACT(E409,"Unresolved"),EXACT(E409,"Applicable"),EXACT(E409,"Excluded with basis"),EXACT(E409,"Context only")),IF(E409="Unresolved","Applicability unresolved; assign an owner and next action",IF(LEN(IF(AND(LEN(UPPER(TRIM(CLEAN(SUBSTITUTE(C409,CHAR(160)," ")))))&gt;0,LEFT(UPPER(TRIM(C409)),10)&lt;&gt;"UNRESOLVED",ISERROR(MATCH(UPPER(TRIM(CLEAN(SUBSTITUTE(C409,CHAR(160)," ")))),Start!$H$6:$H$22,0))),"","Exact clause/version missing; ")&amp;IF(AND(LEN(UPPER(TRIM(CLEAN(SUBSTITUTE(D409,CHAR(160)," ")))))&gt;0,LEFT(UPPER(TRIM(D409)),10)&lt;&gt;"UNRESOLVED",ISERROR(MATCH(UPPER(TRIM(CLEAN(SUBSTITUTE(D409,CHAR(160)," ")))),Start!$H$6:$H$22,0))),"","Entity/system/period missing; ")&amp;IF(AND(LEN(UPPER(TRIM(CLEAN(SUBSTITUTE(F409,CHAR(160)," ")))))&gt;0,LEFT(UPPER(TRIM(F409)),10)&lt;&gt;"UNRESOLVED",ISERROR(MATCH(UPPER(TRIM(CLEAN(SUBSTITUTE(F409,CHAR(160)," ")))),Start!$H$6:$H$22,0))),"","Decision evidence/basis missing; ")&amp;IF(AND(LEN(UPPER(TRIM(CLEAN(SUBSTITUTE(G409,CHAR(160)," ")))))&gt;0,LEFT(UPPER(TRIM(G409)),10)&lt;&gt;"UNRESOLVED",ISERROR(MATCH(UPPER(TRIM(CLEAN(SUBSTITUTE(G409,CHAR(160)," ")))),Start!$H$6:$H$22,0))),"","Date/transition basis missing; ")&amp;IF(AND(LEN(UPPER(TRIM(CLEAN(SUBSTITUTE(H409,CHAR(160)," ")))))&gt;0,LEFT(UPPER(TRIM(H409)),10)&lt;&gt;"UNRESOLVED",ISERROR(MATCH(UPPER(TRIM(CLEAN(SUBSTITUTE(H409,CHAR(160)," ")))),Start!$H$6:$H$22,0))),"","Method/evidence basis missing; ")&amp;IF(AND(LEN(UPPER(TRIM(CLEAN(SUBSTITUTE(I409,CHAR(160)," ")))))&gt;0,LEFT(UPPER(TRIM(I409)),10)&lt;&gt;"UNRESOLVED",ISERROR(MATCH(UPPER(TRIM(CLEAN(SUBSTITUTE(I409,CHAR(160)," ")))),Start!$H$6:$H$22,0))),"","Mapping or justified exclusion missing; ")&amp;IF(AND(LEN(UPPER(TRIM(CLEAN(SUBSTITUTE(J409,CHAR(160)," ")))))&gt;0,LEFT(UPPER(TRIM(J409)),10)&lt;&gt;"UNRESOLVED",ISERROR(MATCH(UPPER(TRIM(CLEAN(SUBSTITUTE(J409,CHAR(160)," ")))),Start!$H$6:$H$22,0))),"","Conclusion/evidence missing; ")&amp;IF(AND(LEN(UPPER(TRIM(CLEAN(SUBSTITUTE(K409,CHAR(160)," ")))))&gt;0,LEFT(UPPER(TRIM(K409)),10)&lt;&gt;"UNRESOLVED",ISERROR(MATCH(UPPER(TRIM(CLEAN(SUBSTITUTE(K409,CHAR(160)," ")))),Start!$H$6:$H$22,0))),"","Reviewer/date missing; ")&amp;"")=0,"Documentation recorded; review required",IF(AND(LEN(UPPER(TRIM(CLEAN(SUBSTITUTE(C409,CHAR(160)," ")))))&gt;0,LEFT(UPPER(TRIM(C409)),10)&lt;&gt;"UNRESOLVED",ISERROR(MATCH(UPPER(TRIM(CLEAN(SUBSTITUTE(C409,CHAR(160)," ")))),Start!$H$6:$H$22,0))),"","Exact clause/version missing; ")&amp;IF(AND(LEN(UPPER(TRIM(CLEAN(SUBSTITUTE(D409,CHAR(160)," ")))))&gt;0,LEFT(UPPER(TRIM(D409)),10)&lt;&gt;"UNRESOLVED",ISERROR(MATCH(UPPER(TRIM(CLEAN(SUBSTITUTE(D409,CHAR(160)," ")))),Start!$H$6:$H$22,0))),"","Entity/system/period missing; ")&amp;IF(AND(LEN(UPPER(TRIM(CLEAN(SUBSTITUTE(F409,CHAR(160)," ")))))&gt;0,LEFT(UPPER(TRIM(F409)),10)&lt;&gt;"UNRESOLVED",ISERROR(MATCH(UPPER(TRIM(CLEAN(SUBSTITUTE(F409,CHAR(160)," ")))),Start!$H$6:$H$22,0))),"","Decision evidence/basis missing; ")&amp;IF(AND(LEN(UPPER(TRIM(CLEAN(SUBSTITUTE(G409,CHAR(160)," ")))))&gt;0,LEFT(UPPER(TRIM(G409)),10)&lt;&gt;"UNRESOLVED",ISERROR(MATCH(UPPER(TRIM(CLEAN(SUBSTITUTE(G409,CHAR(160)," ")))),Start!$H$6:$H$22,0))),"","Date/transition basis missing; ")&amp;IF(AND(LEN(UPPER(TRIM(CLEAN(SUBSTITUTE(H409,CHAR(160)," ")))))&gt;0,LEFT(UPPER(TRIM(H409)),10)&lt;&gt;"UNRESOLVED",ISERROR(MATCH(UPPER(TRIM(CLEAN(SUBSTITUTE(H409,CHAR(160)," ")))),Start!$H$6:$H$22,0))),"","Method/evidence basis missing; ")&amp;IF(AND(LEN(UPPER(TRIM(CLEAN(SUBSTITUTE(I409,CHAR(160)," ")))))&gt;0,LEFT(UPPER(TRIM(I409)),10)&lt;&gt;"UNRESOLVED",ISERROR(MATCH(UPPER(TRIM(CLEAN(SUBSTITUTE(I409,CHAR(160)," ")))),Start!$H$6:$H$22,0))),"","Mapping or justified exclusion missing; ")&amp;IF(AND(LEN(UPPER(TRIM(CLEAN(SUBSTITUTE(J409,CHAR(160)," ")))))&gt;0,LEFT(UPPER(TRIM(J409)),10)&lt;&gt;"UNRESOLVED",ISERROR(MATCH(UPPER(TRIM(CLEAN(SUBSTITUTE(J409,CHAR(160)," ")))),Start!$H$6:$H$22,0))),"","Conclusion/evidence missing; ")&amp;IF(AND(LEN(UPPER(TRIM(CLEAN(SUBSTITUTE(K409,CHAR(160)," ")))))&gt;0,LEFT(UPPER(TRIM(K409)),10)&lt;&gt;"UNRESOLVED",ISERROR(MATCH(UPPER(TRIM(CLEAN(SUBSTITUTE(K409,CHAR(160)," ")))),Start!$H$6:$H$22,0))),"","Reviewer/date missing; ")&amp;"")),"Invalid status; use a listed value")</f>
        <v>Applicability unresolved; assign an owner and next action</v>
      </c>
    </row>
    <row r="410" ht="70" customHeight="1">
      <c r="A410" s="58" t="str">
        <v>DFS-500.17(b)(2)</v>
      </c>
      <c r="B410" s="58" t="str">
        <v>DFS</v>
      </c>
      <c r="C410" s="61" t="str">
        <v>D01 | 500.17(b)(2)</v>
      </c>
      <c r="D410" s="61"/>
      <c r="E410" s="61" t="str">
        <v>Unresolved</v>
      </c>
      <c r="F410" s="61"/>
      <c r="G410" s="61" t="str">
        <v>Verify entity exemption and operative version; Q08</v>
      </c>
      <c r="H410" s="61" t="inlineStr">
        <is>
          <t xml:space="preserve">Candidate duty; applicability unresolved. Obtain exact required method and evidence from the controlling text. Context and definition rows explain control requirements.</t>
        </is>
      </c>
      <c r="I410" s="61" t="str">
        <v>D09,C06</v>
      </c>
      <c r="J410" s="61"/>
      <c r="K410" s="61"/>
      <c r="L410" s="61" t="str">
        <v>Confirm entity/system coverage, obtain the current controlling instrument and map every applicable part before conclusions.</v>
      </c>
      <c r="M410" s="63" t="str">
        <f>IF(OR(EXACT(E410,"Unresolved"),EXACT(E410,"Applicable"),EXACT(E410,"Excluded with basis"),EXACT(E410,"Context only")),IF(E410="Unresolved","Applicability unresolved; assign an owner and next action",IF(LEN(IF(AND(LEN(UPPER(TRIM(CLEAN(SUBSTITUTE(C410,CHAR(160)," ")))))&gt;0,LEFT(UPPER(TRIM(C410)),10)&lt;&gt;"UNRESOLVED",ISERROR(MATCH(UPPER(TRIM(CLEAN(SUBSTITUTE(C410,CHAR(160)," ")))),Start!$H$6:$H$22,0))),"","Exact clause/version missing; ")&amp;IF(AND(LEN(UPPER(TRIM(CLEAN(SUBSTITUTE(D410,CHAR(160)," ")))))&gt;0,LEFT(UPPER(TRIM(D410)),10)&lt;&gt;"UNRESOLVED",ISERROR(MATCH(UPPER(TRIM(CLEAN(SUBSTITUTE(D410,CHAR(160)," ")))),Start!$H$6:$H$22,0))),"","Entity/system/period missing; ")&amp;IF(AND(LEN(UPPER(TRIM(CLEAN(SUBSTITUTE(F410,CHAR(160)," ")))))&gt;0,LEFT(UPPER(TRIM(F410)),10)&lt;&gt;"UNRESOLVED",ISERROR(MATCH(UPPER(TRIM(CLEAN(SUBSTITUTE(F410,CHAR(160)," ")))),Start!$H$6:$H$22,0))),"","Decision evidence/basis missing; ")&amp;IF(AND(LEN(UPPER(TRIM(CLEAN(SUBSTITUTE(G410,CHAR(160)," ")))))&gt;0,LEFT(UPPER(TRIM(G410)),10)&lt;&gt;"UNRESOLVED",ISERROR(MATCH(UPPER(TRIM(CLEAN(SUBSTITUTE(G410,CHAR(160)," ")))),Start!$H$6:$H$22,0))),"","Date/transition basis missing; ")&amp;IF(AND(LEN(UPPER(TRIM(CLEAN(SUBSTITUTE(H410,CHAR(160)," ")))))&gt;0,LEFT(UPPER(TRIM(H410)),10)&lt;&gt;"UNRESOLVED",ISERROR(MATCH(UPPER(TRIM(CLEAN(SUBSTITUTE(H410,CHAR(160)," ")))),Start!$H$6:$H$22,0))),"","Method/evidence basis missing; ")&amp;IF(AND(LEN(UPPER(TRIM(CLEAN(SUBSTITUTE(I410,CHAR(160)," ")))))&gt;0,LEFT(UPPER(TRIM(I410)),10)&lt;&gt;"UNRESOLVED",ISERROR(MATCH(UPPER(TRIM(CLEAN(SUBSTITUTE(I410,CHAR(160)," ")))),Start!$H$6:$H$22,0))),"","Mapping or justified exclusion missing; ")&amp;IF(AND(LEN(UPPER(TRIM(CLEAN(SUBSTITUTE(J410,CHAR(160)," ")))))&gt;0,LEFT(UPPER(TRIM(J410)),10)&lt;&gt;"UNRESOLVED",ISERROR(MATCH(UPPER(TRIM(CLEAN(SUBSTITUTE(J410,CHAR(160)," ")))),Start!$H$6:$H$22,0))),"","Conclusion/evidence missing; ")&amp;IF(AND(LEN(UPPER(TRIM(CLEAN(SUBSTITUTE(K410,CHAR(160)," ")))))&gt;0,LEFT(UPPER(TRIM(K410)),10)&lt;&gt;"UNRESOLVED",ISERROR(MATCH(UPPER(TRIM(CLEAN(SUBSTITUTE(K410,CHAR(160)," ")))),Start!$H$6:$H$22,0))),"","Reviewer/date missing; ")&amp;"")=0,"Documentation recorded; review required",IF(AND(LEN(UPPER(TRIM(CLEAN(SUBSTITUTE(C410,CHAR(160)," ")))))&gt;0,LEFT(UPPER(TRIM(C410)),10)&lt;&gt;"UNRESOLVED",ISERROR(MATCH(UPPER(TRIM(CLEAN(SUBSTITUTE(C410,CHAR(160)," ")))),Start!$H$6:$H$22,0))),"","Exact clause/version missing; ")&amp;IF(AND(LEN(UPPER(TRIM(CLEAN(SUBSTITUTE(D410,CHAR(160)," ")))))&gt;0,LEFT(UPPER(TRIM(D410)),10)&lt;&gt;"UNRESOLVED",ISERROR(MATCH(UPPER(TRIM(CLEAN(SUBSTITUTE(D410,CHAR(160)," ")))),Start!$H$6:$H$22,0))),"","Entity/system/period missing; ")&amp;IF(AND(LEN(UPPER(TRIM(CLEAN(SUBSTITUTE(F410,CHAR(160)," ")))))&gt;0,LEFT(UPPER(TRIM(F410)),10)&lt;&gt;"UNRESOLVED",ISERROR(MATCH(UPPER(TRIM(CLEAN(SUBSTITUTE(F410,CHAR(160)," ")))),Start!$H$6:$H$22,0))),"","Decision evidence/basis missing; ")&amp;IF(AND(LEN(UPPER(TRIM(CLEAN(SUBSTITUTE(G410,CHAR(160)," ")))))&gt;0,LEFT(UPPER(TRIM(G410)),10)&lt;&gt;"UNRESOLVED",ISERROR(MATCH(UPPER(TRIM(CLEAN(SUBSTITUTE(G410,CHAR(160)," ")))),Start!$H$6:$H$22,0))),"","Date/transition basis missing; ")&amp;IF(AND(LEN(UPPER(TRIM(CLEAN(SUBSTITUTE(H410,CHAR(160)," ")))))&gt;0,LEFT(UPPER(TRIM(H410)),10)&lt;&gt;"UNRESOLVED",ISERROR(MATCH(UPPER(TRIM(CLEAN(SUBSTITUTE(H410,CHAR(160)," ")))),Start!$H$6:$H$22,0))),"","Method/evidence basis missing; ")&amp;IF(AND(LEN(UPPER(TRIM(CLEAN(SUBSTITUTE(I410,CHAR(160)," ")))))&gt;0,LEFT(UPPER(TRIM(I410)),10)&lt;&gt;"UNRESOLVED",ISERROR(MATCH(UPPER(TRIM(CLEAN(SUBSTITUTE(I410,CHAR(160)," ")))),Start!$H$6:$H$22,0))),"","Mapping or justified exclusion missing; ")&amp;IF(AND(LEN(UPPER(TRIM(CLEAN(SUBSTITUTE(J410,CHAR(160)," ")))))&gt;0,LEFT(UPPER(TRIM(J410)),10)&lt;&gt;"UNRESOLVED",ISERROR(MATCH(UPPER(TRIM(CLEAN(SUBSTITUTE(J410,CHAR(160)," ")))),Start!$H$6:$H$22,0))),"","Conclusion/evidence missing; ")&amp;IF(AND(LEN(UPPER(TRIM(CLEAN(SUBSTITUTE(K410,CHAR(160)," ")))))&gt;0,LEFT(UPPER(TRIM(K410)),10)&lt;&gt;"UNRESOLVED",ISERROR(MATCH(UPPER(TRIM(CLEAN(SUBSTITUTE(K410,CHAR(160)," ")))),Start!$H$6:$H$22,0))),"","Reviewer/date missing; ")&amp;"")),"Invalid status; use a listed value")</f>
        <v>Applicability unresolved; assign an owner and next action</v>
      </c>
    </row>
    <row r="411" ht="70" customHeight="1">
      <c r="A411" s="56" t="str">
        <v>DFS-500.17(b)(3)</v>
      </c>
      <c r="B411" s="56" t="str">
        <v>DFS</v>
      </c>
      <c r="C411" s="61" t="str">
        <v>D01 | 500.17(b)(3)</v>
      </c>
      <c r="D411" s="61"/>
      <c r="E411" s="61" t="str">
        <v>Unresolved</v>
      </c>
      <c r="F411" s="61"/>
      <c r="G411" s="61" t="str">
        <v>Verify entity exemption and operative version; Q08</v>
      </c>
      <c r="H411" s="61" t="inlineStr">
        <is>
          <t xml:space="preserve">Candidate duty; applicability unresolved. Obtain exact required method and evidence from the controlling text. Context and definition rows explain control requirements.</t>
        </is>
      </c>
      <c r="I411" s="61" t="str">
        <v>D09,C06</v>
      </c>
      <c r="J411" s="61"/>
      <c r="K411" s="61"/>
      <c r="L411" s="61" t="str">
        <v>Confirm entity/system coverage, obtain the current controlling instrument and map every applicable part before conclusions.</v>
      </c>
      <c r="M411" s="63" t="str">
        <f>IF(OR(EXACT(E411,"Unresolved"),EXACT(E411,"Applicable"),EXACT(E411,"Excluded with basis"),EXACT(E411,"Context only")),IF(E411="Unresolved","Applicability unresolved; assign an owner and next action",IF(LEN(IF(AND(LEN(UPPER(TRIM(CLEAN(SUBSTITUTE(C411,CHAR(160)," ")))))&gt;0,LEFT(UPPER(TRIM(C411)),10)&lt;&gt;"UNRESOLVED",ISERROR(MATCH(UPPER(TRIM(CLEAN(SUBSTITUTE(C411,CHAR(160)," ")))),Start!$H$6:$H$22,0))),"","Exact clause/version missing; ")&amp;IF(AND(LEN(UPPER(TRIM(CLEAN(SUBSTITUTE(D411,CHAR(160)," ")))))&gt;0,LEFT(UPPER(TRIM(D411)),10)&lt;&gt;"UNRESOLVED",ISERROR(MATCH(UPPER(TRIM(CLEAN(SUBSTITUTE(D411,CHAR(160)," ")))),Start!$H$6:$H$22,0))),"","Entity/system/period missing; ")&amp;IF(AND(LEN(UPPER(TRIM(CLEAN(SUBSTITUTE(F411,CHAR(160)," ")))))&gt;0,LEFT(UPPER(TRIM(F411)),10)&lt;&gt;"UNRESOLVED",ISERROR(MATCH(UPPER(TRIM(CLEAN(SUBSTITUTE(F411,CHAR(160)," ")))),Start!$H$6:$H$22,0))),"","Decision evidence/basis missing; ")&amp;IF(AND(LEN(UPPER(TRIM(CLEAN(SUBSTITUTE(G411,CHAR(160)," ")))))&gt;0,LEFT(UPPER(TRIM(G411)),10)&lt;&gt;"UNRESOLVED",ISERROR(MATCH(UPPER(TRIM(CLEAN(SUBSTITUTE(G411,CHAR(160)," ")))),Start!$H$6:$H$22,0))),"","Date/transition basis missing; ")&amp;IF(AND(LEN(UPPER(TRIM(CLEAN(SUBSTITUTE(H411,CHAR(160)," ")))))&gt;0,LEFT(UPPER(TRIM(H411)),10)&lt;&gt;"UNRESOLVED",ISERROR(MATCH(UPPER(TRIM(CLEAN(SUBSTITUTE(H411,CHAR(160)," ")))),Start!$H$6:$H$22,0))),"","Method/evidence basis missing; ")&amp;IF(AND(LEN(UPPER(TRIM(CLEAN(SUBSTITUTE(I411,CHAR(160)," ")))))&gt;0,LEFT(UPPER(TRIM(I411)),10)&lt;&gt;"UNRESOLVED",ISERROR(MATCH(UPPER(TRIM(CLEAN(SUBSTITUTE(I411,CHAR(160)," ")))),Start!$H$6:$H$22,0))),"","Mapping or justified exclusion missing; ")&amp;IF(AND(LEN(UPPER(TRIM(CLEAN(SUBSTITUTE(J411,CHAR(160)," ")))))&gt;0,LEFT(UPPER(TRIM(J411)),10)&lt;&gt;"UNRESOLVED",ISERROR(MATCH(UPPER(TRIM(CLEAN(SUBSTITUTE(J411,CHAR(160)," ")))),Start!$H$6:$H$22,0))),"","Conclusion/evidence missing; ")&amp;IF(AND(LEN(UPPER(TRIM(CLEAN(SUBSTITUTE(K411,CHAR(160)," ")))))&gt;0,LEFT(UPPER(TRIM(K411)),10)&lt;&gt;"UNRESOLVED",ISERROR(MATCH(UPPER(TRIM(CLEAN(SUBSTITUTE(K411,CHAR(160)," ")))),Start!$H$6:$H$22,0))),"","Reviewer/date missing; ")&amp;"")=0,"Documentation recorded; review required",IF(AND(LEN(UPPER(TRIM(CLEAN(SUBSTITUTE(C411,CHAR(160)," ")))))&gt;0,LEFT(UPPER(TRIM(C411)),10)&lt;&gt;"UNRESOLVED",ISERROR(MATCH(UPPER(TRIM(CLEAN(SUBSTITUTE(C411,CHAR(160)," ")))),Start!$H$6:$H$22,0))),"","Exact clause/version missing; ")&amp;IF(AND(LEN(UPPER(TRIM(CLEAN(SUBSTITUTE(D411,CHAR(160)," ")))))&gt;0,LEFT(UPPER(TRIM(D411)),10)&lt;&gt;"UNRESOLVED",ISERROR(MATCH(UPPER(TRIM(CLEAN(SUBSTITUTE(D411,CHAR(160)," ")))),Start!$H$6:$H$22,0))),"","Entity/system/period missing; ")&amp;IF(AND(LEN(UPPER(TRIM(CLEAN(SUBSTITUTE(F411,CHAR(160)," ")))))&gt;0,LEFT(UPPER(TRIM(F411)),10)&lt;&gt;"UNRESOLVED",ISERROR(MATCH(UPPER(TRIM(CLEAN(SUBSTITUTE(F411,CHAR(160)," ")))),Start!$H$6:$H$22,0))),"","Decision evidence/basis missing; ")&amp;IF(AND(LEN(UPPER(TRIM(CLEAN(SUBSTITUTE(G411,CHAR(160)," ")))))&gt;0,LEFT(UPPER(TRIM(G411)),10)&lt;&gt;"UNRESOLVED",ISERROR(MATCH(UPPER(TRIM(CLEAN(SUBSTITUTE(G411,CHAR(160)," ")))),Start!$H$6:$H$22,0))),"","Date/transition basis missing; ")&amp;IF(AND(LEN(UPPER(TRIM(CLEAN(SUBSTITUTE(H411,CHAR(160)," ")))))&gt;0,LEFT(UPPER(TRIM(H411)),10)&lt;&gt;"UNRESOLVED",ISERROR(MATCH(UPPER(TRIM(CLEAN(SUBSTITUTE(H411,CHAR(160)," ")))),Start!$H$6:$H$22,0))),"","Method/evidence basis missing; ")&amp;IF(AND(LEN(UPPER(TRIM(CLEAN(SUBSTITUTE(I411,CHAR(160)," ")))))&gt;0,LEFT(UPPER(TRIM(I411)),10)&lt;&gt;"UNRESOLVED",ISERROR(MATCH(UPPER(TRIM(CLEAN(SUBSTITUTE(I411,CHAR(160)," ")))),Start!$H$6:$H$22,0))),"","Mapping or justified exclusion missing; ")&amp;IF(AND(LEN(UPPER(TRIM(CLEAN(SUBSTITUTE(J411,CHAR(160)," ")))))&gt;0,LEFT(UPPER(TRIM(J411)),10)&lt;&gt;"UNRESOLVED",ISERROR(MATCH(UPPER(TRIM(CLEAN(SUBSTITUTE(J411,CHAR(160)," ")))),Start!$H$6:$H$22,0))),"","Conclusion/evidence missing; ")&amp;IF(AND(LEN(UPPER(TRIM(CLEAN(SUBSTITUTE(K411,CHAR(160)," ")))))&gt;0,LEFT(UPPER(TRIM(K411)),10)&lt;&gt;"UNRESOLVED",ISERROR(MATCH(UPPER(TRIM(CLEAN(SUBSTITUTE(K411,CHAR(160)," ")))),Start!$H$6:$H$22,0))),"","Reviewer/date missing; ")&amp;"")),"Invalid status; use a listed value")</f>
        <v>Applicability unresolved; assign an owner and next action</v>
      </c>
    </row>
    <row r="412" ht="70" customHeight="1">
      <c r="A412" s="58" t="str">
        <v>DFS-500.17(c)</v>
      </c>
      <c r="B412" s="58" t="str">
        <v>DFS</v>
      </c>
      <c r="C412" s="61" t="str">
        <v>D01 | 500.17(c)</v>
      </c>
      <c r="D412" s="61"/>
      <c r="E412" s="61" t="str">
        <v>Unresolved</v>
      </c>
      <c r="F412" s="61"/>
      <c r="G412" s="61" t="str">
        <v>Verify entity exemption and operative version; Q08</v>
      </c>
      <c r="H412" s="61" t="inlineStr">
        <is>
          <t xml:space="preserve">Candidate duty; applicability unresolved. Obtain exact required method and evidence from the controlling text. Context and definition rows explain control requirements.</t>
        </is>
      </c>
      <c r="I412" s="61" t="str">
        <v>D09,C06</v>
      </c>
      <c r="J412" s="61"/>
      <c r="K412" s="61"/>
      <c r="L412" s="61" t="str">
        <v>Confirm entity/system coverage, obtain the current controlling instrument and map every applicable part before conclusions.</v>
      </c>
      <c r="M412" s="63" t="str">
        <f>IF(OR(EXACT(E412,"Unresolved"),EXACT(E412,"Applicable"),EXACT(E412,"Excluded with basis"),EXACT(E412,"Context only")),IF(E412="Unresolved","Applicability unresolved; assign an owner and next action",IF(LEN(IF(AND(LEN(UPPER(TRIM(CLEAN(SUBSTITUTE(C412,CHAR(160)," ")))))&gt;0,LEFT(UPPER(TRIM(C412)),10)&lt;&gt;"UNRESOLVED",ISERROR(MATCH(UPPER(TRIM(CLEAN(SUBSTITUTE(C412,CHAR(160)," ")))),Start!$H$6:$H$22,0))),"","Exact clause/version missing; ")&amp;IF(AND(LEN(UPPER(TRIM(CLEAN(SUBSTITUTE(D412,CHAR(160)," ")))))&gt;0,LEFT(UPPER(TRIM(D412)),10)&lt;&gt;"UNRESOLVED",ISERROR(MATCH(UPPER(TRIM(CLEAN(SUBSTITUTE(D412,CHAR(160)," ")))),Start!$H$6:$H$22,0))),"","Entity/system/period missing; ")&amp;IF(AND(LEN(UPPER(TRIM(CLEAN(SUBSTITUTE(F412,CHAR(160)," ")))))&gt;0,LEFT(UPPER(TRIM(F412)),10)&lt;&gt;"UNRESOLVED",ISERROR(MATCH(UPPER(TRIM(CLEAN(SUBSTITUTE(F412,CHAR(160)," ")))),Start!$H$6:$H$22,0))),"","Decision evidence/basis missing; ")&amp;IF(AND(LEN(UPPER(TRIM(CLEAN(SUBSTITUTE(G412,CHAR(160)," ")))))&gt;0,LEFT(UPPER(TRIM(G412)),10)&lt;&gt;"UNRESOLVED",ISERROR(MATCH(UPPER(TRIM(CLEAN(SUBSTITUTE(G412,CHAR(160)," ")))),Start!$H$6:$H$22,0))),"","Date/transition basis missing; ")&amp;IF(AND(LEN(UPPER(TRIM(CLEAN(SUBSTITUTE(H412,CHAR(160)," ")))))&gt;0,LEFT(UPPER(TRIM(H412)),10)&lt;&gt;"UNRESOLVED",ISERROR(MATCH(UPPER(TRIM(CLEAN(SUBSTITUTE(H412,CHAR(160)," ")))),Start!$H$6:$H$22,0))),"","Method/evidence basis missing; ")&amp;IF(AND(LEN(UPPER(TRIM(CLEAN(SUBSTITUTE(I412,CHAR(160)," ")))))&gt;0,LEFT(UPPER(TRIM(I412)),10)&lt;&gt;"UNRESOLVED",ISERROR(MATCH(UPPER(TRIM(CLEAN(SUBSTITUTE(I412,CHAR(160)," ")))),Start!$H$6:$H$22,0))),"","Mapping or justified exclusion missing; ")&amp;IF(AND(LEN(UPPER(TRIM(CLEAN(SUBSTITUTE(J412,CHAR(160)," ")))))&gt;0,LEFT(UPPER(TRIM(J412)),10)&lt;&gt;"UNRESOLVED",ISERROR(MATCH(UPPER(TRIM(CLEAN(SUBSTITUTE(J412,CHAR(160)," ")))),Start!$H$6:$H$22,0))),"","Conclusion/evidence missing; ")&amp;IF(AND(LEN(UPPER(TRIM(CLEAN(SUBSTITUTE(K412,CHAR(160)," ")))))&gt;0,LEFT(UPPER(TRIM(K412)),10)&lt;&gt;"UNRESOLVED",ISERROR(MATCH(UPPER(TRIM(CLEAN(SUBSTITUTE(K412,CHAR(160)," ")))),Start!$H$6:$H$22,0))),"","Reviewer/date missing; ")&amp;"")=0,"Documentation recorded; review required",IF(AND(LEN(UPPER(TRIM(CLEAN(SUBSTITUTE(C412,CHAR(160)," ")))))&gt;0,LEFT(UPPER(TRIM(C412)),10)&lt;&gt;"UNRESOLVED",ISERROR(MATCH(UPPER(TRIM(CLEAN(SUBSTITUTE(C412,CHAR(160)," ")))),Start!$H$6:$H$22,0))),"","Exact clause/version missing; ")&amp;IF(AND(LEN(UPPER(TRIM(CLEAN(SUBSTITUTE(D412,CHAR(160)," ")))))&gt;0,LEFT(UPPER(TRIM(D412)),10)&lt;&gt;"UNRESOLVED",ISERROR(MATCH(UPPER(TRIM(CLEAN(SUBSTITUTE(D412,CHAR(160)," ")))),Start!$H$6:$H$22,0))),"","Entity/system/period missing; ")&amp;IF(AND(LEN(UPPER(TRIM(CLEAN(SUBSTITUTE(F412,CHAR(160)," ")))))&gt;0,LEFT(UPPER(TRIM(F412)),10)&lt;&gt;"UNRESOLVED",ISERROR(MATCH(UPPER(TRIM(CLEAN(SUBSTITUTE(F412,CHAR(160)," ")))),Start!$H$6:$H$22,0))),"","Decision evidence/basis missing; ")&amp;IF(AND(LEN(UPPER(TRIM(CLEAN(SUBSTITUTE(G412,CHAR(160)," ")))))&gt;0,LEFT(UPPER(TRIM(G412)),10)&lt;&gt;"UNRESOLVED",ISERROR(MATCH(UPPER(TRIM(CLEAN(SUBSTITUTE(G412,CHAR(160)," ")))),Start!$H$6:$H$22,0))),"","Date/transition basis missing; ")&amp;IF(AND(LEN(UPPER(TRIM(CLEAN(SUBSTITUTE(H412,CHAR(160)," ")))))&gt;0,LEFT(UPPER(TRIM(H412)),10)&lt;&gt;"UNRESOLVED",ISERROR(MATCH(UPPER(TRIM(CLEAN(SUBSTITUTE(H412,CHAR(160)," ")))),Start!$H$6:$H$22,0))),"","Method/evidence basis missing; ")&amp;IF(AND(LEN(UPPER(TRIM(CLEAN(SUBSTITUTE(I412,CHAR(160)," ")))))&gt;0,LEFT(UPPER(TRIM(I412)),10)&lt;&gt;"UNRESOLVED",ISERROR(MATCH(UPPER(TRIM(CLEAN(SUBSTITUTE(I412,CHAR(160)," ")))),Start!$H$6:$H$22,0))),"","Mapping or justified exclusion missing; ")&amp;IF(AND(LEN(UPPER(TRIM(CLEAN(SUBSTITUTE(J412,CHAR(160)," ")))))&gt;0,LEFT(UPPER(TRIM(J412)),10)&lt;&gt;"UNRESOLVED",ISERROR(MATCH(UPPER(TRIM(CLEAN(SUBSTITUTE(J412,CHAR(160)," ")))),Start!$H$6:$H$22,0))),"","Conclusion/evidence missing; ")&amp;IF(AND(LEN(UPPER(TRIM(CLEAN(SUBSTITUTE(K412,CHAR(160)," ")))))&gt;0,LEFT(UPPER(TRIM(K412)),10)&lt;&gt;"UNRESOLVED",ISERROR(MATCH(UPPER(TRIM(CLEAN(SUBSTITUTE(K412,CHAR(160)," ")))),Start!$H$6:$H$22,0))),"","Reviewer/date missing; ")&amp;"")),"Invalid status; use a listed value")</f>
        <v>Applicability unresolved; assign an owner and next action</v>
      </c>
    </row>
    <row r="413" ht="70" customHeight="1">
      <c r="A413" s="56" t="str">
        <v>DFS-500.17(c)(1)</v>
      </c>
      <c r="B413" s="56" t="str">
        <v>DFS</v>
      </c>
      <c r="C413" s="61" t="str">
        <v>D01 | 500.17(c)(1)</v>
      </c>
      <c r="D413" s="61"/>
      <c r="E413" s="61" t="str">
        <v>Unresolved</v>
      </c>
      <c r="F413" s="61"/>
      <c r="G413" s="61" t="str">
        <v>Verify entity exemption and operative version; Q08</v>
      </c>
      <c r="H413" s="61" t="inlineStr">
        <is>
          <t xml:space="preserve">Candidate duty; applicability unresolved. Obtain exact required method and evidence from the controlling text. Context and definition rows explain control requirements.</t>
        </is>
      </c>
      <c r="I413" s="61" t="str">
        <v>D09,C06</v>
      </c>
      <c r="J413" s="61"/>
      <c r="K413" s="61"/>
      <c r="L413" s="61" t="str">
        <v>Confirm entity/system coverage, obtain the current controlling instrument and map every applicable part before conclusions.</v>
      </c>
      <c r="M413" s="63" t="str">
        <f>IF(OR(EXACT(E413,"Unresolved"),EXACT(E413,"Applicable"),EXACT(E413,"Excluded with basis"),EXACT(E413,"Context only")),IF(E413="Unresolved","Applicability unresolved; assign an owner and next action",IF(LEN(IF(AND(LEN(UPPER(TRIM(CLEAN(SUBSTITUTE(C413,CHAR(160)," ")))))&gt;0,LEFT(UPPER(TRIM(C413)),10)&lt;&gt;"UNRESOLVED",ISERROR(MATCH(UPPER(TRIM(CLEAN(SUBSTITUTE(C413,CHAR(160)," ")))),Start!$H$6:$H$22,0))),"","Exact clause/version missing; ")&amp;IF(AND(LEN(UPPER(TRIM(CLEAN(SUBSTITUTE(D413,CHAR(160)," ")))))&gt;0,LEFT(UPPER(TRIM(D413)),10)&lt;&gt;"UNRESOLVED",ISERROR(MATCH(UPPER(TRIM(CLEAN(SUBSTITUTE(D413,CHAR(160)," ")))),Start!$H$6:$H$22,0))),"","Entity/system/period missing; ")&amp;IF(AND(LEN(UPPER(TRIM(CLEAN(SUBSTITUTE(F413,CHAR(160)," ")))))&gt;0,LEFT(UPPER(TRIM(F413)),10)&lt;&gt;"UNRESOLVED",ISERROR(MATCH(UPPER(TRIM(CLEAN(SUBSTITUTE(F413,CHAR(160)," ")))),Start!$H$6:$H$22,0))),"","Decision evidence/basis missing; ")&amp;IF(AND(LEN(UPPER(TRIM(CLEAN(SUBSTITUTE(G413,CHAR(160)," ")))))&gt;0,LEFT(UPPER(TRIM(G413)),10)&lt;&gt;"UNRESOLVED",ISERROR(MATCH(UPPER(TRIM(CLEAN(SUBSTITUTE(G413,CHAR(160)," ")))),Start!$H$6:$H$22,0))),"","Date/transition basis missing; ")&amp;IF(AND(LEN(UPPER(TRIM(CLEAN(SUBSTITUTE(H413,CHAR(160)," ")))))&gt;0,LEFT(UPPER(TRIM(H413)),10)&lt;&gt;"UNRESOLVED",ISERROR(MATCH(UPPER(TRIM(CLEAN(SUBSTITUTE(H413,CHAR(160)," ")))),Start!$H$6:$H$22,0))),"","Method/evidence basis missing; ")&amp;IF(AND(LEN(UPPER(TRIM(CLEAN(SUBSTITUTE(I413,CHAR(160)," ")))))&gt;0,LEFT(UPPER(TRIM(I413)),10)&lt;&gt;"UNRESOLVED",ISERROR(MATCH(UPPER(TRIM(CLEAN(SUBSTITUTE(I413,CHAR(160)," ")))),Start!$H$6:$H$22,0))),"","Mapping or justified exclusion missing; ")&amp;IF(AND(LEN(UPPER(TRIM(CLEAN(SUBSTITUTE(J413,CHAR(160)," ")))))&gt;0,LEFT(UPPER(TRIM(J413)),10)&lt;&gt;"UNRESOLVED",ISERROR(MATCH(UPPER(TRIM(CLEAN(SUBSTITUTE(J413,CHAR(160)," ")))),Start!$H$6:$H$22,0))),"","Conclusion/evidence missing; ")&amp;IF(AND(LEN(UPPER(TRIM(CLEAN(SUBSTITUTE(K413,CHAR(160)," ")))))&gt;0,LEFT(UPPER(TRIM(K413)),10)&lt;&gt;"UNRESOLVED",ISERROR(MATCH(UPPER(TRIM(CLEAN(SUBSTITUTE(K413,CHAR(160)," ")))),Start!$H$6:$H$22,0))),"","Reviewer/date missing; ")&amp;"")=0,"Documentation recorded; review required",IF(AND(LEN(UPPER(TRIM(CLEAN(SUBSTITUTE(C413,CHAR(160)," ")))))&gt;0,LEFT(UPPER(TRIM(C413)),10)&lt;&gt;"UNRESOLVED",ISERROR(MATCH(UPPER(TRIM(CLEAN(SUBSTITUTE(C413,CHAR(160)," ")))),Start!$H$6:$H$22,0))),"","Exact clause/version missing; ")&amp;IF(AND(LEN(UPPER(TRIM(CLEAN(SUBSTITUTE(D413,CHAR(160)," ")))))&gt;0,LEFT(UPPER(TRIM(D413)),10)&lt;&gt;"UNRESOLVED",ISERROR(MATCH(UPPER(TRIM(CLEAN(SUBSTITUTE(D413,CHAR(160)," ")))),Start!$H$6:$H$22,0))),"","Entity/system/period missing; ")&amp;IF(AND(LEN(UPPER(TRIM(CLEAN(SUBSTITUTE(F413,CHAR(160)," ")))))&gt;0,LEFT(UPPER(TRIM(F413)),10)&lt;&gt;"UNRESOLVED",ISERROR(MATCH(UPPER(TRIM(CLEAN(SUBSTITUTE(F413,CHAR(160)," ")))),Start!$H$6:$H$22,0))),"","Decision evidence/basis missing; ")&amp;IF(AND(LEN(UPPER(TRIM(CLEAN(SUBSTITUTE(G413,CHAR(160)," ")))))&gt;0,LEFT(UPPER(TRIM(G413)),10)&lt;&gt;"UNRESOLVED",ISERROR(MATCH(UPPER(TRIM(CLEAN(SUBSTITUTE(G413,CHAR(160)," ")))),Start!$H$6:$H$22,0))),"","Date/transition basis missing; ")&amp;IF(AND(LEN(UPPER(TRIM(CLEAN(SUBSTITUTE(H413,CHAR(160)," ")))))&gt;0,LEFT(UPPER(TRIM(H413)),10)&lt;&gt;"UNRESOLVED",ISERROR(MATCH(UPPER(TRIM(CLEAN(SUBSTITUTE(H413,CHAR(160)," ")))),Start!$H$6:$H$22,0))),"","Method/evidence basis missing; ")&amp;IF(AND(LEN(UPPER(TRIM(CLEAN(SUBSTITUTE(I413,CHAR(160)," ")))))&gt;0,LEFT(UPPER(TRIM(I413)),10)&lt;&gt;"UNRESOLVED",ISERROR(MATCH(UPPER(TRIM(CLEAN(SUBSTITUTE(I413,CHAR(160)," ")))),Start!$H$6:$H$22,0))),"","Mapping or justified exclusion missing; ")&amp;IF(AND(LEN(UPPER(TRIM(CLEAN(SUBSTITUTE(J413,CHAR(160)," ")))))&gt;0,LEFT(UPPER(TRIM(J413)),10)&lt;&gt;"UNRESOLVED",ISERROR(MATCH(UPPER(TRIM(CLEAN(SUBSTITUTE(J413,CHAR(160)," ")))),Start!$H$6:$H$22,0))),"","Conclusion/evidence missing; ")&amp;IF(AND(LEN(UPPER(TRIM(CLEAN(SUBSTITUTE(K413,CHAR(160)," ")))))&gt;0,LEFT(UPPER(TRIM(K413)),10)&lt;&gt;"UNRESOLVED",ISERROR(MATCH(UPPER(TRIM(CLEAN(SUBSTITUTE(K413,CHAR(160)," ")))),Start!$H$6:$H$22,0))),"","Reviewer/date missing; ")&amp;"")),"Invalid status; use a listed value")</f>
        <v>Applicability unresolved; assign an owner and next action</v>
      </c>
    </row>
    <row r="414" ht="70" customHeight="1">
      <c r="A414" s="58" t="str">
        <v>DFS-500.17(c)(2)</v>
      </c>
      <c r="B414" s="58" t="str">
        <v>DFS</v>
      </c>
      <c r="C414" s="61" t="str">
        <v>D01 | 500.17(c)(2)</v>
      </c>
      <c r="D414" s="61"/>
      <c r="E414" s="61" t="str">
        <v>Unresolved</v>
      </c>
      <c r="F414" s="61"/>
      <c r="G414" s="61" t="str">
        <v>Verify entity exemption and operative version; Q08</v>
      </c>
      <c r="H414" s="61" t="inlineStr">
        <is>
          <t xml:space="preserve">Candidate duty; applicability unresolved. Obtain exact required method and evidence from the controlling text. Context and definition rows explain control requirements.</t>
        </is>
      </c>
      <c r="I414" s="61" t="str">
        <v>D09,C06</v>
      </c>
      <c r="J414" s="61"/>
      <c r="K414" s="61"/>
      <c r="L414" s="61" t="str">
        <v>Confirm entity/system coverage, obtain the current controlling instrument and map every applicable part before conclusions.</v>
      </c>
      <c r="M414" s="63" t="str">
        <f>IF(OR(EXACT(E414,"Unresolved"),EXACT(E414,"Applicable"),EXACT(E414,"Excluded with basis"),EXACT(E414,"Context only")),IF(E414="Unresolved","Applicability unresolved; assign an owner and next action",IF(LEN(IF(AND(LEN(UPPER(TRIM(CLEAN(SUBSTITUTE(C414,CHAR(160)," ")))))&gt;0,LEFT(UPPER(TRIM(C414)),10)&lt;&gt;"UNRESOLVED",ISERROR(MATCH(UPPER(TRIM(CLEAN(SUBSTITUTE(C414,CHAR(160)," ")))),Start!$H$6:$H$22,0))),"","Exact clause/version missing; ")&amp;IF(AND(LEN(UPPER(TRIM(CLEAN(SUBSTITUTE(D414,CHAR(160)," ")))))&gt;0,LEFT(UPPER(TRIM(D414)),10)&lt;&gt;"UNRESOLVED",ISERROR(MATCH(UPPER(TRIM(CLEAN(SUBSTITUTE(D414,CHAR(160)," ")))),Start!$H$6:$H$22,0))),"","Entity/system/period missing; ")&amp;IF(AND(LEN(UPPER(TRIM(CLEAN(SUBSTITUTE(F414,CHAR(160)," ")))))&gt;0,LEFT(UPPER(TRIM(F414)),10)&lt;&gt;"UNRESOLVED",ISERROR(MATCH(UPPER(TRIM(CLEAN(SUBSTITUTE(F414,CHAR(160)," ")))),Start!$H$6:$H$22,0))),"","Decision evidence/basis missing; ")&amp;IF(AND(LEN(UPPER(TRIM(CLEAN(SUBSTITUTE(G414,CHAR(160)," ")))))&gt;0,LEFT(UPPER(TRIM(G414)),10)&lt;&gt;"UNRESOLVED",ISERROR(MATCH(UPPER(TRIM(CLEAN(SUBSTITUTE(G414,CHAR(160)," ")))),Start!$H$6:$H$22,0))),"","Date/transition basis missing; ")&amp;IF(AND(LEN(UPPER(TRIM(CLEAN(SUBSTITUTE(H414,CHAR(160)," ")))))&gt;0,LEFT(UPPER(TRIM(H414)),10)&lt;&gt;"UNRESOLVED",ISERROR(MATCH(UPPER(TRIM(CLEAN(SUBSTITUTE(H414,CHAR(160)," ")))),Start!$H$6:$H$22,0))),"","Method/evidence basis missing; ")&amp;IF(AND(LEN(UPPER(TRIM(CLEAN(SUBSTITUTE(I414,CHAR(160)," ")))))&gt;0,LEFT(UPPER(TRIM(I414)),10)&lt;&gt;"UNRESOLVED",ISERROR(MATCH(UPPER(TRIM(CLEAN(SUBSTITUTE(I414,CHAR(160)," ")))),Start!$H$6:$H$22,0))),"","Mapping or justified exclusion missing; ")&amp;IF(AND(LEN(UPPER(TRIM(CLEAN(SUBSTITUTE(J414,CHAR(160)," ")))))&gt;0,LEFT(UPPER(TRIM(J414)),10)&lt;&gt;"UNRESOLVED",ISERROR(MATCH(UPPER(TRIM(CLEAN(SUBSTITUTE(J414,CHAR(160)," ")))),Start!$H$6:$H$22,0))),"","Conclusion/evidence missing; ")&amp;IF(AND(LEN(UPPER(TRIM(CLEAN(SUBSTITUTE(K414,CHAR(160)," ")))))&gt;0,LEFT(UPPER(TRIM(K414)),10)&lt;&gt;"UNRESOLVED",ISERROR(MATCH(UPPER(TRIM(CLEAN(SUBSTITUTE(K414,CHAR(160)," ")))),Start!$H$6:$H$22,0))),"","Reviewer/date missing; ")&amp;"")=0,"Documentation recorded; review required",IF(AND(LEN(UPPER(TRIM(CLEAN(SUBSTITUTE(C414,CHAR(160)," ")))))&gt;0,LEFT(UPPER(TRIM(C414)),10)&lt;&gt;"UNRESOLVED",ISERROR(MATCH(UPPER(TRIM(CLEAN(SUBSTITUTE(C414,CHAR(160)," ")))),Start!$H$6:$H$22,0))),"","Exact clause/version missing; ")&amp;IF(AND(LEN(UPPER(TRIM(CLEAN(SUBSTITUTE(D414,CHAR(160)," ")))))&gt;0,LEFT(UPPER(TRIM(D414)),10)&lt;&gt;"UNRESOLVED",ISERROR(MATCH(UPPER(TRIM(CLEAN(SUBSTITUTE(D414,CHAR(160)," ")))),Start!$H$6:$H$22,0))),"","Entity/system/period missing; ")&amp;IF(AND(LEN(UPPER(TRIM(CLEAN(SUBSTITUTE(F414,CHAR(160)," ")))))&gt;0,LEFT(UPPER(TRIM(F414)),10)&lt;&gt;"UNRESOLVED",ISERROR(MATCH(UPPER(TRIM(CLEAN(SUBSTITUTE(F414,CHAR(160)," ")))),Start!$H$6:$H$22,0))),"","Decision evidence/basis missing; ")&amp;IF(AND(LEN(UPPER(TRIM(CLEAN(SUBSTITUTE(G414,CHAR(160)," ")))))&gt;0,LEFT(UPPER(TRIM(G414)),10)&lt;&gt;"UNRESOLVED",ISERROR(MATCH(UPPER(TRIM(CLEAN(SUBSTITUTE(G414,CHAR(160)," ")))),Start!$H$6:$H$22,0))),"","Date/transition basis missing; ")&amp;IF(AND(LEN(UPPER(TRIM(CLEAN(SUBSTITUTE(H414,CHAR(160)," ")))))&gt;0,LEFT(UPPER(TRIM(H414)),10)&lt;&gt;"UNRESOLVED",ISERROR(MATCH(UPPER(TRIM(CLEAN(SUBSTITUTE(H414,CHAR(160)," ")))),Start!$H$6:$H$22,0))),"","Method/evidence basis missing; ")&amp;IF(AND(LEN(UPPER(TRIM(CLEAN(SUBSTITUTE(I414,CHAR(160)," ")))))&gt;0,LEFT(UPPER(TRIM(I414)),10)&lt;&gt;"UNRESOLVED",ISERROR(MATCH(UPPER(TRIM(CLEAN(SUBSTITUTE(I414,CHAR(160)," ")))),Start!$H$6:$H$22,0))),"","Mapping or justified exclusion missing; ")&amp;IF(AND(LEN(UPPER(TRIM(CLEAN(SUBSTITUTE(J414,CHAR(160)," ")))))&gt;0,LEFT(UPPER(TRIM(J414)),10)&lt;&gt;"UNRESOLVED",ISERROR(MATCH(UPPER(TRIM(CLEAN(SUBSTITUTE(J414,CHAR(160)," ")))),Start!$H$6:$H$22,0))),"","Conclusion/evidence missing; ")&amp;IF(AND(LEN(UPPER(TRIM(CLEAN(SUBSTITUTE(K414,CHAR(160)," ")))))&gt;0,LEFT(UPPER(TRIM(K414)),10)&lt;&gt;"UNRESOLVED",ISERROR(MATCH(UPPER(TRIM(CLEAN(SUBSTITUTE(K414,CHAR(160)," ")))),Start!$H$6:$H$22,0))),"","Reviewer/date missing; ")&amp;"")),"Invalid status; use a listed value")</f>
        <v>Applicability unresolved; assign an owner and next action</v>
      </c>
    </row>
    <row r="415" ht="70" customHeight="1">
      <c r="A415" s="56" t="str">
        <v>DFS-500.18</v>
      </c>
      <c r="B415" s="56" t="str">
        <v>DFS</v>
      </c>
      <c r="C415" s="61" t="str">
        <v>D01 | 500.18</v>
      </c>
      <c r="D415" s="61"/>
      <c r="E415" s="61" t="str">
        <v>Unresolved</v>
      </c>
      <c r="F415" s="61"/>
      <c r="G415" s="61" t="str">
        <v>Verify entity exemption and operative version; Q08</v>
      </c>
      <c r="H415" s="61" t="inlineStr">
        <is>
          <t xml:space="preserve">Section heading/context. Obtain exact required method and evidence from the controlling text. Context and definition rows explain control requirements.</t>
        </is>
      </c>
      <c r="I415" s="61" t="str">
        <v>D11</v>
      </c>
      <c r="J415" s="61"/>
      <c r="K415" s="61"/>
      <c r="L415" s="61" t="str">
        <v>Confirm entity/system coverage, obtain the current controlling instrument and map every applicable part before conclusions.</v>
      </c>
      <c r="M415" s="63" t="str">
        <f>IF(OR(EXACT(E415,"Unresolved"),EXACT(E415,"Applicable"),EXACT(E415,"Excluded with basis"),EXACT(E415,"Context only")),IF(E415="Unresolved","Applicability unresolved; assign an owner and next action",IF(LEN(IF(AND(LEN(UPPER(TRIM(CLEAN(SUBSTITUTE(C415,CHAR(160)," ")))))&gt;0,LEFT(UPPER(TRIM(C415)),10)&lt;&gt;"UNRESOLVED",ISERROR(MATCH(UPPER(TRIM(CLEAN(SUBSTITUTE(C415,CHAR(160)," ")))),Start!$H$6:$H$22,0))),"","Exact clause/version missing; ")&amp;IF(AND(LEN(UPPER(TRIM(CLEAN(SUBSTITUTE(D415,CHAR(160)," ")))))&gt;0,LEFT(UPPER(TRIM(D415)),10)&lt;&gt;"UNRESOLVED",ISERROR(MATCH(UPPER(TRIM(CLEAN(SUBSTITUTE(D415,CHAR(160)," ")))),Start!$H$6:$H$22,0))),"","Entity/system/period missing; ")&amp;IF(AND(LEN(UPPER(TRIM(CLEAN(SUBSTITUTE(F415,CHAR(160)," ")))))&gt;0,LEFT(UPPER(TRIM(F415)),10)&lt;&gt;"UNRESOLVED",ISERROR(MATCH(UPPER(TRIM(CLEAN(SUBSTITUTE(F415,CHAR(160)," ")))),Start!$H$6:$H$22,0))),"","Decision evidence/basis missing; ")&amp;IF(AND(LEN(UPPER(TRIM(CLEAN(SUBSTITUTE(G415,CHAR(160)," ")))))&gt;0,LEFT(UPPER(TRIM(G415)),10)&lt;&gt;"UNRESOLVED",ISERROR(MATCH(UPPER(TRIM(CLEAN(SUBSTITUTE(G415,CHAR(160)," ")))),Start!$H$6:$H$22,0))),"","Date/transition basis missing; ")&amp;IF(AND(LEN(UPPER(TRIM(CLEAN(SUBSTITUTE(H415,CHAR(160)," ")))))&gt;0,LEFT(UPPER(TRIM(H415)),10)&lt;&gt;"UNRESOLVED",ISERROR(MATCH(UPPER(TRIM(CLEAN(SUBSTITUTE(H415,CHAR(160)," ")))),Start!$H$6:$H$22,0))),"","Method/evidence basis missing; ")&amp;IF(AND(LEN(UPPER(TRIM(CLEAN(SUBSTITUTE(I415,CHAR(160)," ")))))&gt;0,LEFT(UPPER(TRIM(I415)),10)&lt;&gt;"UNRESOLVED",ISERROR(MATCH(UPPER(TRIM(CLEAN(SUBSTITUTE(I415,CHAR(160)," ")))),Start!$H$6:$H$22,0))),"","Mapping or justified exclusion missing; ")&amp;IF(AND(LEN(UPPER(TRIM(CLEAN(SUBSTITUTE(J415,CHAR(160)," ")))))&gt;0,LEFT(UPPER(TRIM(J415)),10)&lt;&gt;"UNRESOLVED",ISERROR(MATCH(UPPER(TRIM(CLEAN(SUBSTITUTE(J415,CHAR(160)," ")))),Start!$H$6:$H$22,0))),"","Conclusion/evidence missing; ")&amp;IF(AND(LEN(UPPER(TRIM(CLEAN(SUBSTITUTE(K415,CHAR(160)," ")))))&gt;0,LEFT(UPPER(TRIM(K415)),10)&lt;&gt;"UNRESOLVED",ISERROR(MATCH(UPPER(TRIM(CLEAN(SUBSTITUTE(K415,CHAR(160)," ")))),Start!$H$6:$H$22,0))),"","Reviewer/date missing; ")&amp;"")=0,"Documentation recorded; review required",IF(AND(LEN(UPPER(TRIM(CLEAN(SUBSTITUTE(C415,CHAR(160)," ")))))&gt;0,LEFT(UPPER(TRIM(C415)),10)&lt;&gt;"UNRESOLVED",ISERROR(MATCH(UPPER(TRIM(CLEAN(SUBSTITUTE(C415,CHAR(160)," ")))),Start!$H$6:$H$22,0))),"","Exact clause/version missing; ")&amp;IF(AND(LEN(UPPER(TRIM(CLEAN(SUBSTITUTE(D415,CHAR(160)," ")))))&gt;0,LEFT(UPPER(TRIM(D415)),10)&lt;&gt;"UNRESOLVED",ISERROR(MATCH(UPPER(TRIM(CLEAN(SUBSTITUTE(D415,CHAR(160)," ")))),Start!$H$6:$H$22,0))),"","Entity/system/period missing; ")&amp;IF(AND(LEN(UPPER(TRIM(CLEAN(SUBSTITUTE(F415,CHAR(160)," ")))))&gt;0,LEFT(UPPER(TRIM(F415)),10)&lt;&gt;"UNRESOLVED",ISERROR(MATCH(UPPER(TRIM(CLEAN(SUBSTITUTE(F415,CHAR(160)," ")))),Start!$H$6:$H$22,0))),"","Decision evidence/basis missing; ")&amp;IF(AND(LEN(UPPER(TRIM(CLEAN(SUBSTITUTE(G415,CHAR(160)," ")))))&gt;0,LEFT(UPPER(TRIM(G415)),10)&lt;&gt;"UNRESOLVED",ISERROR(MATCH(UPPER(TRIM(CLEAN(SUBSTITUTE(G415,CHAR(160)," ")))),Start!$H$6:$H$22,0))),"","Date/transition basis missing; ")&amp;IF(AND(LEN(UPPER(TRIM(CLEAN(SUBSTITUTE(H415,CHAR(160)," ")))))&gt;0,LEFT(UPPER(TRIM(H415)),10)&lt;&gt;"UNRESOLVED",ISERROR(MATCH(UPPER(TRIM(CLEAN(SUBSTITUTE(H415,CHAR(160)," ")))),Start!$H$6:$H$22,0))),"","Method/evidence basis missing; ")&amp;IF(AND(LEN(UPPER(TRIM(CLEAN(SUBSTITUTE(I415,CHAR(160)," ")))))&gt;0,LEFT(UPPER(TRIM(I415)),10)&lt;&gt;"UNRESOLVED",ISERROR(MATCH(UPPER(TRIM(CLEAN(SUBSTITUTE(I415,CHAR(160)," ")))),Start!$H$6:$H$22,0))),"","Mapping or justified exclusion missing; ")&amp;IF(AND(LEN(UPPER(TRIM(CLEAN(SUBSTITUTE(J415,CHAR(160)," ")))))&gt;0,LEFT(UPPER(TRIM(J415)),10)&lt;&gt;"UNRESOLVED",ISERROR(MATCH(UPPER(TRIM(CLEAN(SUBSTITUTE(J415,CHAR(160)," ")))),Start!$H$6:$H$22,0))),"","Conclusion/evidence missing; ")&amp;IF(AND(LEN(UPPER(TRIM(CLEAN(SUBSTITUTE(K415,CHAR(160)," ")))))&gt;0,LEFT(UPPER(TRIM(K415)),10)&lt;&gt;"UNRESOLVED",ISERROR(MATCH(UPPER(TRIM(CLEAN(SUBSTITUTE(K415,CHAR(160)," ")))),Start!$H$6:$H$22,0))),"","Reviewer/date missing; ")&amp;"")),"Invalid status; use a listed value")</f>
        <v>Applicability unresolved; assign an owner and next action</v>
      </c>
    </row>
    <row r="416" ht="70" customHeight="1">
      <c r="A416" s="58" t="str">
        <v>DFS-500.19(a)</v>
      </c>
      <c r="B416" s="58" t="str">
        <v>DFS</v>
      </c>
      <c r="C416" s="61" t="str">
        <v>D01 | 500.19(a)</v>
      </c>
      <c r="D416" s="61"/>
      <c r="E416" s="61" t="str">
        <v>Unresolved</v>
      </c>
      <c r="F416" s="61"/>
      <c r="G416" s="61" t="str">
        <v>Verify entity exemption and operative version; Q08</v>
      </c>
      <c r="H416" s="61" t="inlineStr">
        <is>
          <t xml:space="preserve">Candidate duty; applicability unresolved. Obtain exact required method and evidence from the controlling text. Context and definition rows explain control requirements.</t>
        </is>
      </c>
      <c r="I416" s="61" t="str">
        <v>D01</v>
      </c>
      <c r="J416" s="61"/>
      <c r="K416" s="61"/>
      <c r="L416" s="61" t="str">
        <v>Confirm entity/system coverage, obtain the current controlling instrument and map every applicable part before conclusions.</v>
      </c>
      <c r="M416" s="63" t="str">
        <f>IF(OR(EXACT(E416,"Unresolved"),EXACT(E416,"Applicable"),EXACT(E416,"Excluded with basis"),EXACT(E416,"Context only")),IF(E416="Unresolved","Applicability unresolved; assign an owner and next action",IF(LEN(IF(AND(LEN(UPPER(TRIM(CLEAN(SUBSTITUTE(C416,CHAR(160)," ")))))&gt;0,LEFT(UPPER(TRIM(C416)),10)&lt;&gt;"UNRESOLVED",ISERROR(MATCH(UPPER(TRIM(CLEAN(SUBSTITUTE(C416,CHAR(160)," ")))),Start!$H$6:$H$22,0))),"","Exact clause/version missing; ")&amp;IF(AND(LEN(UPPER(TRIM(CLEAN(SUBSTITUTE(D416,CHAR(160)," ")))))&gt;0,LEFT(UPPER(TRIM(D416)),10)&lt;&gt;"UNRESOLVED",ISERROR(MATCH(UPPER(TRIM(CLEAN(SUBSTITUTE(D416,CHAR(160)," ")))),Start!$H$6:$H$22,0))),"","Entity/system/period missing; ")&amp;IF(AND(LEN(UPPER(TRIM(CLEAN(SUBSTITUTE(F416,CHAR(160)," ")))))&gt;0,LEFT(UPPER(TRIM(F416)),10)&lt;&gt;"UNRESOLVED",ISERROR(MATCH(UPPER(TRIM(CLEAN(SUBSTITUTE(F416,CHAR(160)," ")))),Start!$H$6:$H$22,0))),"","Decision evidence/basis missing; ")&amp;IF(AND(LEN(UPPER(TRIM(CLEAN(SUBSTITUTE(G416,CHAR(160)," ")))))&gt;0,LEFT(UPPER(TRIM(G416)),10)&lt;&gt;"UNRESOLVED",ISERROR(MATCH(UPPER(TRIM(CLEAN(SUBSTITUTE(G416,CHAR(160)," ")))),Start!$H$6:$H$22,0))),"","Date/transition basis missing; ")&amp;IF(AND(LEN(UPPER(TRIM(CLEAN(SUBSTITUTE(H416,CHAR(160)," ")))))&gt;0,LEFT(UPPER(TRIM(H416)),10)&lt;&gt;"UNRESOLVED",ISERROR(MATCH(UPPER(TRIM(CLEAN(SUBSTITUTE(H416,CHAR(160)," ")))),Start!$H$6:$H$22,0))),"","Method/evidence basis missing; ")&amp;IF(AND(LEN(UPPER(TRIM(CLEAN(SUBSTITUTE(I416,CHAR(160)," ")))))&gt;0,LEFT(UPPER(TRIM(I416)),10)&lt;&gt;"UNRESOLVED",ISERROR(MATCH(UPPER(TRIM(CLEAN(SUBSTITUTE(I416,CHAR(160)," ")))),Start!$H$6:$H$22,0))),"","Mapping or justified exclusion missing; ")&amp;IF(AND(LEN(UPPER(TRIM(CLEAN(SUBSTITUTE(J416,CHAR(160)," ")))))&gt;0,LEFT(UPPER(TRIM(J416)),10)&lt;&gt;"UNRESOLVED",ISERROR(MATCH(UPPER(TRIM(CLEAN(SUBSTITUTE(J416,CHAR(160)," ")))),Start!$H$6:$H$22,0))),"","Conclusion/evidence missing; ")&amp;IF(AND(LEN(UPPER(TRIM(CLEAN(SUBSTITUTE(K416,CHAR(160)," ")))))&gt;0,LEFT(UPPER(TRIM(K416)),10)&lt;&gt;"UNRESOLVED",ISERROR(MATCH(UPPER(TRIM(CLEAN(SUBSTITUTE(K416,CHAR(160)," ")))),Start!$H$6:$H$22,0))),"","Reviewer/date missing; ")&amp;"")=0,"Documentation recorded; review required",IF(AND(LEN(UPPER(TRIM(CLEAN(SUBSTITUTE(C416,CHAR(160)," ")))))&gt;0,LEFT(UPPER(TRIM(C416)),10)&lt;&gt;"UNRESOLVED",ISERROR(MATCH(UPPER(TRIM(CLEAN(SUBSTITUTE(C416,CHAR(160)," ")))),Start!$H$6:$H$22,0))),"","Exact clause/version missing; ")&amp;IF(AND(LEN(UPPER(TRIM(CLEAN(SUBSTITUTE(D416,CHAR(160)," ")))))&gt;0,LEFT(UPPER(TRIM(D416)),10)&lt;&gt;"UNRESOLVED",ISERROR(MATCH(UPPER(TRIM(CLEAN(SUBSTITUTE(D416,CHAR(160)," ")))),Start!$H$6:$H$22,0))),"","Entity/system/period missing; ")&amp;IF(AND(LEN(UPPER(TRIM(CLEAN(SUBSTITUTE(F416,CHAR(160)," ")))))&gt;0,LEFT(UPPER(TRIM(F416)),10)&lt;&gt;"UNRESOLVED",ISERROR(MATCH(UPPER(TRIM(CLEAN(SUBSTITUTE(F416,CHAR(160)," ")))),Start!$H$6:$H$22,0))),"","Decision evidence/basis missing; ")&amp;IF(AND(LEN(UPPER(TRIM(CLEAN(SUBSTITUTE(G416,CHAR(160)," ")))))&gt;0,LEFT(UPPER(TRIM(G416)),10)&lt;&gt;"UNRESOLVED",ISERROR(MATCH(UPPER(TRIM(CLEAN(SUBSTITUTE(G416,CHAR(160)," ")))),Start!$H$6:$H$22,0))),"","Date/transition basis missing; ")&amp;IF(AND(LEN(UPPER(TRIM(CLEAN(SUBSTITUTE(H416,CHAR(160)," ")))))&gt;0,LEFT(UPPER(TRIM(H416)),10)&lt;&gt;"UNRESOLVED",ISERROR(MATCH(UPPER(TRIM(CLEAN(SUBSTITUTE(H416,CHAR(160)," ")))),Start!$H$6:$H$22,0))),"","Method/evidence basis missing; ")&amp;IF(AND(LEN(UPPER(TRIM(CLEAN(SUBSTITUTE(I416,CHAR(160)," ")))))&gt;0,LEFT(UPPER(TRIM(I416)),10)&lt;&gt;"UNRESOLVED",ISERROR(MATCH(UPPER(TRIM(CLEAN(SUBSTITUTE(I416,CHAR(160)," ")))),Start!$H$6:$H$22,0))),"","Mapping or justified exclusion missing; ")&amp;IF(AND(LEN(UPPER(TRIM(CLEAN(SUBSTITUTE(J416,CHAR(160)," ")))))&gt;0,LEFT(UPPER(TRIM(J416)),10)&lt;&gt;"UNRESOLVED",ISERROR(MATCH(UPPER(TRIM(CLEAN(SUBSTITUTE(J416,CHAR(160)," ")))),Start!$H$6:$H$22,0))),"","Conclusion/evidence missing; ")&amp;IF(AND(LEN(UPPER(TRIM(CLEAN(SUBSTITUTE(K416,CHAR(160)," ")))))&gt;0,LEFT(UPPER(TRIM(K416)),10)&lt;&gt;"UNRESOLVED",ISERROR(MATCH(UPPER(TRIM(CLEAN(SUBSTITUTE(K416,CHAR(160)," ")))),Start!$H$6:$H$22,0))),"","Reviewer/date missing; ")&amp;"")),"Invalid status; use a listed value")</f>
        <v>Applicability unresolved; assign an owner and next action</v>
      </c>
    </row>
    <row r="417" ht="70" customHeight="1">
      <c r="A417" s="56" t="str">
        <v>DFS-500.19(a)(1)</v>
      </c>
      <c r="B417" s="56" t="str">
        <v>DFS</v>
      </c>
      <c r="C417" s="61" t="str">
        <v>D01 | 500.19(a)(1)</v>
      </c>
      <c r="D417" s="61"/>
      <c r="E417" s="61" t="str">
        <v>Unresolved</v>
      </c>
      <c r="F417" s="61"/>
      <c r="G417" s="61" t="str">
        <v>Verify entity exemption and operative version; Q08</v>
      </c>
      <c r="H417" s="61" t="inlineStr">
        <is>
          <t xml:space="preserve">Candidate duty; applicability unresolved. Obtain exact required method and evidence from the controlling text. Context and definition rows explain control requirements.</t>
        </is>
      </c>
      <c r="I417" s="61" t="str">
        <v>D01</v>
      </c>
      <c r="J417" s="61"/>
      <c r="K417" s="61"/>
      <c r="L417" s="61" t="str">
        <v>Confirm entity/system coverage, obtain the current controlling instrument and map every applicable part before conclusions.</v>
      </c>
      <c r="M417" s="63" t="str">
        <f>IF(OR(EXACT(E417,"Unresolved"),EXACT(E417,"Applicable"),EXACT(E417,"Excluded with basis"),EXACT(E417,"Context only")),IF(E417="Unresolved","Applicability unresolved; assign an owner and next action",IF(LEN(IF(AND(LEN(UPPER(TRIM(CLEAN(SUBSTITUTE(C417,CHAR(160)," ")))))&gt;0,LEFT(UPPER(TRIM(C417)),10)&lt;&gt;"UNRESOLVED",ISERROR(MATCH(UPPER(TRIM(CLEAN(SUBSTITUTE(C417,CHAR(160)," ")))),Start!$H$6:$H$22,0))),"","Exact clause/version missing; ")&amp;IF(AND(LEN(UPPER(TRIM(CLEAN(SUBSTITUTE(D417,CHAR(160)," ")))))&gt;0,LEFT(UPPER(TRIM(D417)),10)&lt;&gt;"UNRESOLVED",ISERROR(MATCH(UPPER(TRIM(CLEAN(SUBSTITUTE(D417,CHAR(160)," ")))),Start!$H$6:$H$22,0))),"","Entity/system/period missing; ")&amp;IF(AND(LEN(UPPER(TRIM(CLEAN(SUBSTITUTE(F417,CHAR(160)," ")))))&gt;0,LEFT(UPPER(TRIM(F417)),10)&lt;&gt;"UNRESOLVED",ISERROR(MATCH(UPPER(TRIM(CLEAN(SUBSTITUTE(F417,CHAR(160)," ")))),Start!$H$6:$H$22,0))),"","Decision evidence/basis missing; ")&amp;IF(AND(LEN(UPPER(TRIM(CLEAN(SUBSTITUTE(G417,CHAR(160)," ")))))&gt;0,LEFT(UPPER(TRIM(G417)),10)&lt;&gt;"UNRESOLVED",ISERROR(MATCH(UPPER(TRIM(CLEAN(SUBSTITUTE(G417,CHAR(160)," ")))),Start!$H$6:$H$22,0))),"","Date/transition basis missing; ")&amp;IF(AND(LEN(UPPER(TRIM(CLEAN(SUBSTITUTE(H417,CHAR(160)," ")))))&gt;0,LEFT(UPPER(TRIM(H417)),10)&lt;&gt;"UNRESOLVED",ISERROR(MATCH(UPPER(TRIM(CLEAN(SUBSTITUTE(H417,CHAR(160)," ")))),Start!$H$6:$H$22,0))),"","Method/evidence basis missing; ")&amp;IF(AND(LEN(UPPER(TRIM(CLEAN(SUBSTITUTE(I417,CHAR(160)," ")))))&gt;0,LEFT(UPPER(TRIM(I417)),10)&lt;&gt;"UNRESOLVED",ISERROR(MATCH(UPPER(TRIM(CLEAN(SUBSTITUTE(I417,CHAR(160)," ")))),Start!$H$6:$H$22,0))),"","Mapping or justified exclusion missing; ")&amp;IF(AND(LEN(UPPER(TRIM(CLEAN(SUBSTITUTE(J417,CHAR(160)," ")))))&gt;0,LEFT(UPPER(TRIM(J417)),10)&lt;&gt;"UNRESOLVED",ISERROR(MATCH(UPPER(TRIM(CLEAN(SUBSTITUTE(J417,CHAR(160)," ")))),Start!$H$6:$H$22,0))),"","Conclusion/evidence missing; ")&amp;IF(AND(LEN(UPPER(TRIM(CLEAN(SUBSTITUTE(K417,CHAR(160)," ")))))&gt;0,LEFT(UPPER(TRIM(K417)),10)&lt;&gt;"UNRESOLVED",ISERROR(MATCH(UPPER(TRIM(CLEAN(SUBSTITUTE(K417,CHAR(160)," ")))),Start!$H$6:$H$22,0))),"","Reviewer/date missing; ")&amp;"")=0,"Documentation recorded; review required",IF(AND(LEN(UPPER(TRIM(CLEAN(SUBSTITUTE(C417,CHAR(160)," ")))))&gt;0,LEFT(UPPER(TRIM(C417)),10)&lt;&gt;"UNRESOLVED",ISERROR(MATCH(UPPER(TRIM(CLEAN(SUBSTITUTE(C417,CHAR(160)," ")))),Start!$H$6:$H$22,0))),"","Exact clause/version missing; ")&amp;IF(AND(LEN(UPPER(TRIM(CLEAN(SUBSTITUTE(D417,CHAR(160)," ")))))&gt;0,LEFT(UPPER(TRIM(D417)),10)&lt;&gt;"UNRESOLVED",ISERROR(MATCH(UPPER(TRIM(CLEAN(SUBSTITUTE(D417,CHAR(160)," ")))),Start!$H$6:$H$22,0))),"","Entity/system/period missing; ")&amp;IF(AND(LEN(UPPER(TRIM(CLEAN(SUBSTITUTE(F417,CHAR(160)," ")))))&gt;0,LEFT(UPPER(TRIM(F417)),10)&lt;&gt;"UNRESOLVED",ISERROR(MATCH(UPPER(TRIM(CLEAN(SUBSTITUTE(F417,CHAR(160)," ")))),Start!$H$6:$H$22,0))),"","Decision evidence/basis missing; ")&amp;IF(AND(LEN(UPPER(TRIM(CLEAN(SUBSTITUTE(G417,CHAR(160)," ")))))&gt;0,LEFT(UPPER(TRIM(G417)),10)&lt;&gt;"UNRESOLVED",ISERROR(MATCH(UPPER(TRIM(CLEAN(SUBSTITUTE(G417,CHAR(160)," ")))),Start!$H$6:$H$22,0))),"","Date/transition basis missing; ")&amp;IF(AND(LEN(UPPER(TRIM(CLEAN(SUBSTITUTE(H417,CHAR(160)," ")))))&gt;0,LEFT(UPPER(TRIM(H417)),10)&lt;&gt;"UNRESOLVED",ISERROR(MATCH(UPPER(TRIM(CLEAN(SUBSTITUTE(H417,CHAR(160)," ")))),Start!$H$6:$H$22,0))),"","Method/evidence basis missing; ")&amp;IF(AND(LEN(UPPER(TRIM(CLEAN(SUBSTITUTE(I417,CHAR(160)," ")))))&gt;0,LEFT(UPPER(TRIM(I417)),10)&lt;&gt;"UNRESOLVED",ISERROR(MATCH(UPPER(TRIM(CLEAN(SUBSTITUTE(I417,CHAR(160)," ")))),Start!$H$6:$H$22,0))),"","Mapping or justified exclusion missing; ")&amp;IF(AND(LEN(UPPER(TRIM(CLEAN(SUBSTITUTE(J417,CHAR(160)," ")))))&gt;0,LEFT(UPPER(TRIM(J417)),10)&lt;&gt;"UNRESOLVED",ISERROR(MATCH(UPPER(TRIM(CLEAN(SUBSTITUTE(J417,CHAR(160)," ")))),Start!$H$6:$H$22,0))),"","Conclusion/evidence missing; ")&amp;IF(AND(LEN(UPPER(TRIM(CLEAN(SUBSTITUTE(K417,CHAR(160)," ")))))&gt;0,LEFT(UPPER(TRIM(K417)),10)&lt;&gt;"UNRESOLVED",ISERROR(MATCH(UPPER(TRIM(CLEAN(SUBSTITUTE(K417,CHAR(160)," ")))),Start!$H$6:$H$22,0))),"","Reviewer/date missing; ")&amp;"")),"Invalid status; use a listed value")</f>
        <v>Applicability unresolved; assign an owner and next action</v>
      </c>
    </row>
    <row r="418" ht="70" customHeight="1">
      <c r="A418" s="58" t="str">
        <v>DFS-500.19(a)(2)</v>
      </c>
      <c r="B418" s="58" t="str">
        <v>DFS</v>
      </c>
      <c r="C418" s="61" t="str">
        <v>D01 | 500.19(a)(2)</v>
      </c>
      <c r="D418" s="61"/>
      <c r="E418" s="61" t="str">
        <v>Unresolved</v>
      </c>
      <c r="F418" s="61"/>
      <c r="G418" s="61" t="str">
        <v>Verify entity exemption and operative version; Q08</v>
      </c>
      <c r="H418" s="61" t="inlineStr">
        <is>
          <t xml:space="preserve">Candidate duty; applicability unresolved. Obtain exact required method and evidence from the controlling text. Context and definition rows explain control requirements.</t>
        </is>
      </c>
      <c r="I418" s="61" t="str">
        <v>D01</v>
      </c>
      <c r="J418" s="61"/>
      <c r="K418" s="61"/>
      <c r="L418" s="61" t="str">
        <v>Confirm entity/system coverage, obtain the current controlling instrument and map every applicable part before conclusions.</v>
      </c>
      <c r="M418" s="63" t="str">
        <f>IF(OR(EXACT(E418,"Unresolved"),EXACT(E418,"Applicable"),EXACT(E418,"Excluded with basis"),EXACT(E418,"Context only")),IF(E418="Unresolved","Applicability unresolved; assign an owner and next action",IF(LEN(IF(AND(LEN(UPPER(TRIM(CLEAN(SUBSTITUTE(C418,CHAR(160)," ")))))&gt;0,LEFT(UPPER(TRIM(C418)),10)&lt;&gt;"UNRESOLVED",ISERROR(MATCH(UPPER(TRIM(CLEAN(SUBSTITUTE(C418,CHAR(160)," ")))),Start!$H$6:$H$22,0))),"","Exact clause/version missing; ")&amp;IF(AND(LEN(UPPER(TRIM(CLEAN(SUBSTITUTE(D418,CHAR(160)," ")))))&gt;0,LEFT(UPPER(TRIM(D418)),10)&lt;&gt;"UNRESOLVED",ISERROR(MATCH(UPPER(TRIM(CLEAN(SUBSTITUTE(D418,CHAR(160)," ")))),Start!$H$6:$H$22,0))),"","Entity/system/period missing; ")&amp;IF(AND(LEN(UPPER(TRIM(CLEAN(SUBSTITUTE(F418,CHAR(160)," ")))))&gt;0,LEFT(UPPER(TRIM(F418)),10)&lt;&gt;"UNRESOLVED",ISERROR(MATCH(UPPER(TRIM(CLEAN(SUBSTITUTE(F418,CHAR(160)," ")))),Start!$H$6:$H$22,0))),"","Decision evidence/basis missing; ")&amp;IF(AND(LEN(UPPER(TRIM(CLEAN(SUBSTITUTE(G418,CHAR(160)," ")))))&gt;0,LEFT(UPPER(TRIM(G418)),10)&lt;&gt;"UNRESOLVED",ISERROR(MATCH(UPPER(TRIM(CLEAN(SUBSTITUTE(G418,CHAR(160)," ")))),Start!$H$6:$H$22,0))),"","Date/transition basis missing; ")&amp;IF(AND(LEN(UPPER(TRIM(CLEAN(SUBSTITUTE(H418,CHAR(160)," ")))))&gt;0,LEFT(UPPER(TRIM(H418)),10)&lt;&gt;"UNRESOLVED",ISERROR(MATCH(UPPER(TRIM(CLEAN(SUBSTITUTE(H418,CHAR(160)," ")))),Start!$H$6:$H$22,0))),"","Method/evidence basis missing; ")&amp;IF(AND(LEN(UPPER(TRIM(CLEAN(SUBSTITUTE(I418,CHAR(160)," ")))))&gt;0,LEFT(UPPER(TRIM(I418)),10)&lt;&gt;"UNRESOLVED",ISERROR(MATCH(UPPER(TRIM(CLEAN(SUBSTITUTE(I418,CHAR(160)," ")))),Start!$H$6:$H$22,0))),"","Mapping or justified exclusion missing; ")&amp;IF(AND(LEN(UPPER(TRIM(CLEAN(SUBSTITUTE(J418,CHAR(160)," ")))))&gt;0,LEFT(UPPER(TRIM(J418)),10)&lt;&gt;"UNRESOLVED",ISERROR(MATCH(UPPER(TRIM(CLEAN(SUBSTITUTE(J418,CHAR(160)," ")))),Start!$H$6:$H$22,0))),"","Conclusion/evidence missing; ")&amp;IF(AND(LEN(UPPER(TRIM(CLEAN(SUBSTITUTE(K418,CHAR(160)," ")))))&gt;0,LEFT(UPPER(TRIM(K418)),10)&lt;&gt;"UNRESOLVED",ISERROR(MATCH(UPPER(TRIM(CLEAN(SUBSTITUTE(K418,CHAR(160)," ")))),Start!$H$6:$H$22,0))),"","Reviewer/date missing; ")&amp;"")=0,"Documentation recorded; review required",IF(AND(LEN(UPPER(TRIM(CLEAN(SUBSTITUTE(C418,CHAR(160)," ")))))&gt;0,LEFT(UPPER(TRIM(C418)),10)&lt;&gt;"UNRESOLVED",ISERROR(MATCH(UPPER(TRIM(CLEAN(SUBSTITUTE(C418,CHAR(160)," ")))),Start!$H$6:$H$22,0))),"","Exact clause/version missing; ")&amp;IF(AND(LEN(UPPER(TRIM(CLEAN(SUBSTITUTE(D418,CHAR(160)," ")))))&gt;0,LEFT(UPPER(TRIM(D418)),10)&lt;&gt;"UNRESOLVED",ISERROR(MATCH(UPPER(TRIM(CLEAN(SUBSTITUTE(D418,CHAR(160)," ")))),Start!$H$6:$H$22,0))),"","Entity/system/period missing; ")&amp;IF(AND(LEN(UPPER(TRIM(CLEAN(SUBSTITUTE(F418,CHAR(160)," ")))))&gt;0,LEFT(UPPER(TRIM(F418)),10)&lt;&gt;"UNRESOLVED",ISERROR(MATCH(UPPER(TRIM(CLEAN(SUBSTITUTE(F418,CHAR(160)," ")))),Start!$H$6:$H$22,0))),"","Decision evidence/basis missing; ")&amp;IF(AND(LEN(UPPER(TRIM(CLEAN(SUBSTITUTE(G418,CHAR(160)," ")))))&gt;0,LEFT(UPPER(TRIM(G418)),10)&lt;&gt;"UNRESOLVED",ISERROR(MATCH(UPPER(TRIM(CLEAN(SUBSTITUTE(G418,CHAR(160)," ")))),Start!$H$6:$H$22,0))),"","Date/transition basis missing; ")&amp;IF(AND(LEN(UPPER(TRIM(CLEAN(SUBSTITUTE(H418,CHAR(160)," ")))))&gt;0,LEFT(UPPER(TRIM(H418)),10)&lt;&gt;"UNRESOLVED",ISERROR(MATCH(UPPER(TRIM(CLEAN(SUBSTITUTE(H418,CHAR(160)," ")))),Start!$H$6:$H$22,0))),"","Method/evidence basis missing; ")&amp;IF(AND(LEN(UPPER(TRIM(CLEAN(SUBSTITUTE(I418,CHAR(160)," ")))))&gt;0,LEFT(UPPER(TRIM(I418)),10)&lt;&gt;"UNRESOLVED",ISERROR(MATCH(UPPER(TRIM(CLEAN(SUBSTITUTE(I418,CHAR(160)," ")))),Start!$H$6:$H$22,0))),"","Mapping or justified exclusion missing; ")&amp;IF(AND(LEN(UPPER(TRIM(CLEAN(SUBSTITUTE(J418,CHAR(160)," ")))))&gt;0,LEFT(UPPER(TRIM(J418)),10)&lt;&gt;"UNRESOLVED",ISERROR(MATCH(UPPER(TRIM(CLEAN(SUBSTITUTE(J418,CHAR(160)," ")))),Start!$H$6:$H$22,0))),"","Conclusion/evidence missing; ")&amp;IF(AND(LEN(UPPER(TRIM(CLEAN(SUBSTITUTE(K418,CHAR(160)," ")))))&gt;0,LEFT(UPPER(TRIM(K418)),10)&lt;&gt;"UNRESOLVED",ISERROR(MATCH(UPPER(TRIM(CLEAN(SUBSTITUTE(K418,CHAR(160)," ")))),Start!$H$6:$H$22,0))),"","Reviewer/date missing; ")&amp;"")),"Invalid status; use a listed value")</f>
        <v>Applicability unresolved; assign an owner and next action</v>
      </c>
    </row>
    <row r="419" ht="70" customHeight="1">
      <c r="A419" s="56" t="str">
        <v>DFS-500.19(a)(3)</v>
      </c>
      <c r="B419" s="56" t="str">
        <v>DFS</v>
      </c>
      <c r="C419" s="61" t="str">
        <v>D01 | 500.19(a)(3)</v>
      </c>
      <c r="D419" s="61"/>
      <c r="E419" s="61" t="str">
        <v>Unresolved</v>
      </c>
      <c r="F419" s="61"/>
      <c r="G419" s="61" t="str">
        <v>Verify entity exemption and operative version; Q08</v>
      </c>
      <c r="H419" s="61" t="inlineStr">
        <is>
          <t xml:space="preserve">Candidate duty; applicability unresolved. Obtain exact required method and evidence from the controlling text. Context and definition rows explain control requirements.</t>
        </is>
      </c>
      <c r="I419" s="61" t="str">
        <v>D01</v>
      </c>
      <c r="J419" s="61"/>
      <c r="K419" s="61"/>
      <c r="L419" s="61" t="str">
        <v>Confirm entity/system coverage, obtain the current controlling instrument and map every applicable part before conclusions.</v>
      </c>
      <c r="M419" s="63" t="str">
        <f>IF(OR(EXACT(E419,"Unresolved"),EXACT(E419,"Applicable"),EXACT(E419,"Excluded with basis"),EXACT(E419,"Context only")),IF(E419="Unresolved","Applicability unresolved; assign an owner and next action",IF(LEN(IF(AND(LEN(UPPER(TRIM(CLEAN(SUBSTITUTE(C419,CHAR(160)," ")))))&gt;0,LEFT(UPPER(TRIM(C419)),10)&lt;&gt;"UNRESOLVED",ISERROR(MATCH(UPPER(TRIM(CLEAN(SUBSTITUTE(C419,CHAR(160)," ")))),Start!$H$6:$H$22,0))),"","Exact clause/version missing; ")&amp;IF(AND(LEN(UPPER(TRIM(CLEAN(SUBSTITUTE(D419,CHAR(160)," ")))))&gt;0,LEFT(UPPER(TRIM(D419)),10)&lt;&gt;"UNRESOLVED",ISERROR(MATCH(UPPER(TRIM(CLEAN(SUBSTITUTE(D419,CHAR(160)," ")))),Start!$H$6:$H$22,0))),"","Entity/system/period missing; ")&amp;IF(AND(LEN(UPPER(TRIM(CLEAN(SUBSTITUTE(F419,CHAR(160)," ")))))&gt;0,LEFT(UPPER(TRIM(F419)),10)&lt;&gt;"UNRESOLVED",ISERROR(MATCH(UPPER(TRIM(CLEAN(SUBSTITUTE(F419,CHAR(160)," ")))),Start!$H$6:$H$22,0))),"","Decision evidence/basis missing; ")&amp;IF(AND(LEN(UPPER(TRIM(CLEAN(SUBSTITUTE(G419,CHAR(160)," ")))))&gt;0,LEFT(UPPER(TRIM(G419)),10)&lt;&gt;"UNRESOLVED",ISERROR(MATCH(UPPER(TRIM(CLEAN(SUBSTITUTE(G419,CHAR(160)," ")))),Start!$H$6:$H$22,0))),"","Date/transition basis missing; ")&amp;IF(AND(LEN(UPPER(TRIM(CLEAN(SUBSTITUTE(H419,CHAR(160)," ")))))&gt;0,LEFT(UPPER(TRIM(H419)),10)&lt;&gt;"UNRESOLVED",ISERROR(MATCH(UPPER(TRIM(CLEAN(SUBSTITUTE(H419,CHAR(160)," ")))),Start!$H$6:$H$22,0))),"","Method/evidence basis missing; ")&amp;IF(AND(LEN(UPPER(TRIM(CLEAN(SUBSTITUTE(I419,CHAR(160)," ")))))&gt;0,LEFT(UPPER(TRIM(I419)),10)&lt;&gt;"UNRESOLVED",ISERROR(MATCH(UPPER(TRIM(CLEAN(SUBSTITUTE(I419,CHAR(160)," ")))),Start!$H$6:$H$22,0))),"","Mapping or justified exclusion missing; ")&amp;IF(AND(LEN(UPPER(TRIM(CLEAN(SUBSTITUTE(J419,CHAR(160)," ")))))&gt;0,LEFT(UPPER(TRIM(J419)),10)&lt;&gt;"UNRESOLVED",ISERROR(MATCH(UPPER(TRIM(CLEAN(SUBSTITUTE(J419,CHAR(160)," ")))),Start!$H$6:$H$22,0))),"","Conclusion/evidence missing; ")&amp;IF(AND(LEN(UPPER(TRIM(CLEAN(SUBSTITUTE(K419,CHAR(160)," ")))))&gt;0,LEFT(UPPER(TRIM(K419)),10)&lt;&gt;"UNRESOLVED",ISERROR(MATCH(UPPER(TRIM(CLEAN(SUBSTITUTE(K419,CHAR(160)," ")))),Start!$H$6:$H$22,0))),"","Reviewer/date missing; ")&amp;"")=0,"Documentation recorded; review required",IF(AND(LEN(UPPER(TRIM(CLEAN(SUBSTITUTE(C419,CHAR(160)," ")))))&gt;0,LEFT(UPPER(TRIM(C419)),10)&lt;&gt;"UNRESOLVED",ISERROR(MATCH(UPPER(TRIM(CLEAN(SUBSTITUTE(C419,CHAR(160)," ")))),Start!$H$6:$H$22,0))),"","Exact clause/version missing; ")&amp;IF(AND(LEN(UPPER(TRIM(CLEAN(SUBSTITUTE(D419,CHAR(160)," ")))))&gt;0,LEFT(UPPER(TRIM(D419)),10)&lt;&gt;"UNRESOLVED",ISERROR(MATCH(UPPER(TRIM(CLEAN(SUBSTITUTE(D419,CHAR(160)," ")))),Start!$H$6:$H$22,0))),"","Entity/system/period missing; ")&amp;IF(AND(LEN(UPPER(TRIM(CLEAN(SUBSTITUTE(F419,CHAR(160)," ")))))&gt;0,LEFT(UPPER(TRIM(F419)),10)&lt;&gt;"UNRESOLVED",ISERROR(MATCH(UPPER(TRIM(CLEAN(SUBSTITUTE(F419,CHAR(160)," ")))),Start!$H$6:$H$22,0))),"","Decision evidence/basis missing; ")&amp;IF(AND(LEN(UPPER(TRIM(CLEAN(SUBSTITUTE(G419,CHAR(160)," ")))))&gt;0,LEFT(UPPER(TRIM(G419)),10)&lt;&gt;"UNRESOLVED",ISERROR(MATCH(UPPER(TRIM(CLEAN(SUBSTITUTE(G419,CHAR(160)," ")))),Start!$H$6:$H$22,0))),"","Date/transition basis missing; ")&amp;IF(AND(LEN(UPPER(TRIM(CLEAN(SUBSTITUTE(H419,CHAR(160)," ")))))&gt;0,LEFT(UPPER(TRIM(H419)),10)&lt;&gt;"UNRESOLVED",ISERROR(MATCH(UPPER(TRIM(CLEAN(SUBSTITUTE(H419,CHAR(160)," ")))),Start!$H$6:$H$22,0))),"","Method/evidence basis missing; ")&amp;IF(AND(LEN(UPPER(TRIM(CLEAN(SUBSTITUTE(I419,CHAR(160)," ")))))&gt;0,LEFT(UPPER(TRIM(I419)),10)&lt;&gt;"UNRESOLVED",ISERROR(MATCH(UPPER(TRIM(CLEAN(SUBSTITUTE(I419,CHAR(160)," ")))),Start!$H$6:$H$22,0))),"","Mapping or justified exclusion missing; ")&amp;IF(AND(LEN(UPPER(TRIM(CLEAN(SUBSTITUTE(J419,CHAR(160)," ")))))&gt;0,LEFT(UPPER(TRIM(J419)),10)&lt;&gt;"UNRESOLVED",ISERROR(MATCH(UPPER(TRIM(CLEAN(SUBSTITUTE(J419,CHAR(160)," ")))),Start!$H$6:$H$22,0))),"","Conclusion/evidence missing; ")&amp;IF(AND(LEN(UPPER(TRIM(CLEAN(SUBSTITUTE(K419,CHAR(160)," ")))))&gt;0,LEFT(UPPER(TRIM(K419)),10)&lt;&gt;"UNRESOLVED",ISERROR(MATCH(UPPER(TRIM(CLEAN(SUBSTITUTE(K419,CHAR(160)," ")))),Start!$H$6:$H$22,0))),"","Reviewer/date missing; ")&amp;"")),"Invalid status; use a listed value")</f>
        <v>Applicability unresolved; assign an owner and next action</v>
      </c>
    </row>
    <row r="420" ht="70" customHeight="1">
      <c r="A420" s="58" t="str">
        <v>DFS-500.19(b)</v>
      </c>
      <c r="B420" s="58" t="str">
        <v>DFS</v>
      </c>
      <c r="C420" s="61" t="str">
        <v>D01 | 500.19(b)</v>
      </c>
      <c r="D420" s="61"/>
      <c r="E420" s="61" t="str">
        <v>Unresolved</v>
      </c>
      <c r="F420" s="61"/>
      <c r="G420" s="61" t="str">
        <v>Verify entity exemption and operative version; Q08</v>
      </c>
      <c r="H420" s="61" t="inlineStr">
        <is>
          <t xml:space="preserve">Candidate duty; applicability unresolved. Obtain exact required method and evidence from the controlling text. Context and definition rows explain control requirements.</t>
        </is>
      </c>
      <c r="I420" s="61" t="str">
        <v>D01</v>
      </c>
      <c r="J420" s="61"/>
      <c r="K420" s="61"/>
      <c r="L420" s="61" t="str">
        <v>Confirm entity/system coverage, obtain the current controlling instrument and map every applicable part before conclusions.</v>
      </c>
      <c r="M420" s="63" t="str">
        <f>IF(OR(EXACT(E420,"Unresolved"),EXACT(E420,"Applicable"),EXACT(E420,"Excluded with basis"),EXACT(E420,"Context only")),IF(E420="Unresolved","Applicability unresolved; assign an owner and next action",IF(LEN(IF(AND(LEN(UPPER(TRIM(CLEAN(SUBSTITUTE(C420,CHAR(160)," ")))))&gt;0,LEFT(UPPER(TRIM(C420)),10)&lt;&gt;"UNRESOLVED",ISERROR(MATCH(UPPER(TRIM(CLEAN(SUBSTITUTE(C420,CHAR(160)," ")))),Start!$H$6:$H$22,0))),"","Exact clause/version missing; ")&amp;IF(AND(LEN(UPPER(TRIM(CLEAN(SUBSTITUTE(D420,CHAR(160)," ")))))&gt;0,LEFT(UPPER(TRIM(D420)),10)&lt;&gt;"UNRESOLVED",ISERROR(MATCH(UPPER(TRIM(CLEAN(SUBSTITUTE(D420,CHAR(160)," ")))),Start!$H$6:$H$22,0))),"","Entity/system/period missing; ")&amp;IF(AND(LEN(UPPER(TRIM(CLEAN(SUBSTITUTE(F420,CHAR(160)," ")))))&gt;0,LEFT(UPPER(TRIM(F420)),10)&lt;&gt;"UNRESOLVED",ISERROR(MATCH(UPPER(TRIM(CLEAN(SUBSTITUTE(F420,CHAR(160)," ")))),Start!$H$6:$H$22,0))),"","Decision evidence/basis missing; ")&amp;IF(AND(LEN(UPPER(TRIM(CLEAN(SUBSTITUTE(G420,CHAR(160)," ")))))&gt;0,LEFT(UPPER(TRIM(G420)),10)&lt;&gt;"UNRESOLVED",ISERROR(MATCH(UPPER(TRIM(CLEAN(SUBSTITUTE(G420,CHAR(160)," ")))),Start!$H$6:$H$22,0))),"","Date/transition basis missing; ")&amp;IF(AND(LEN(UPPER(TRIM(CLEAN(SUBSTITUTE(H420,CHAR(160)," ")))))&gt;0,LEFT(UPPER(TRIM(H420)),10)&lt;&gt;"UNRESOLVED",ISERROR(MATCH(UPPER(TRIM(CLEAN(SUBSTITUTE(H420,CHAR(160)," ")))),Start!$H$6:$H$22,0))),"","Method/evidence basis missing; ")&amp;IF(AND(LEN(UPPER(TRIM(CLEAN(SUBSTITUTE(I420,CHAR(160)," ")))))&gt;0,LEFT(UPPER(TRIM(I420)),10)&lt;&gt;"UNRESOLVED",ISERROR(MATCH(UPPER(TRIM(CLEAN(SUBSTITUTE(I420,CHAR(160)," ")))),Start!$H$6:$H$22,0))),"","Mapping or justified exclusion missing; ")&amp;IF(AND(LEN(UPPER(TRIM(CLEAN(SUBSTITUTE(J420,CHAR(160)," ")))))&gt;0,LEFT(UPPER(TRIM(J420)),10)&lt;&gt;"UNRESOLVED",ISERROR(MATCH(UPPER(TRIM(CLEAN(SUBSTITUTE(J420,CHAR(160)," ")))),Start!$H$6:$H$22,0))),"","Conclusion/evidence missing; ")&amp;IF(AND(LEN(UPPER(TRIM(CLEAN(SUBSTITUTE(K420,CHAR(160)," ")))))&gt;0,LEFT(UPPER(TRIM(K420)),10)&lt;&gt;"UNRESOLVED",ISERROR(MATCH(UPPER(TRIM(CLEAN(SUBSTITUTE(K420,CHAR(160)," ")))),Start!$H$6:$H$22,0))),"","Reviewer/date missing; ")&amp;"")=0,"Documentation recorded; review required",IF(AND(LEN(UPPER(TRIM(CLEAN(SUBSTITUTE(C420,CHAR(160)," ")))))&gt;0,LEFT(UPPER(TRIM(C420)),10)&lt;&gt;"UNRESOLVED",ISERROR(MATCH(UPPER(TRIM(CLEAN(SUBSTITUTE(C420,CHAR(160)," ")))),Start!$H$6:$H$22,0))),"","Exact clause/version missing; ")&amp;IF(AND(LEN(UPPER(TRIM(CLEAN(SUBSTITUTE(D420,CHAR(160)," ")))))&gt;0,LEFT(UPPER(TRIM(D420)),10)&lt;&gt;"UNRESOLVED",ISERROR(MATCH(UPPER(TRIM(CLEAN(SUBSTITUTE(D420,CHAR(160)," ")))),Start!$H$6:$H$22,0))),"","Entity/system/period missing; ")&amp;IF(AND(LEN(UPPER(TRIM(CLEAN(SUBSTITUTE(F420,CHAR(160)," ")))))&gt;0,LEFT(UPPER(TRIM(F420)),10)&lt;&gt;"UNRESOLVED",ISERROR(MATCH(UPPER(TRIM(CLEAN(SUBSTITUTE(F420,CHAR(160)," ")))),Start!$H$6:$H$22,0))),"","Decision evidence/basis missing; ")&amp;IF(AND(LEN(UPPER(TRIM(CLEAN(SUBSTITUTE(G420,CHAR(160)," ")))))&gt;0,LEFT(UPPER(TRIM(G420)),10)&lt;&gt;"UNRESOLVED",ISERROR(MATCH(UPPER(TRIM(CLEAN(SUBSTITUTE(G420,CHAR(160)," ")))),Start!$H$6:$H$22,0))),"","Date/transition basis missing; ")&amp;IF(AND(LEN(UPPER(TRIM(CLEAN(SUBSTITUTE(H420,CHAR(160)," ")))))&gt;0,LEFT(UPPER(TRIM(H420)),10)&lt;&gt;"UNRESOLVED",ISERROR(MATCH(UPPER(TRIM(CLEAN(SUBSTITUTE(H420,CHAR(160)," ")))),Start!$H$6:$H$22,0))),"","Method/evidence basis missing; ")&amp;IF(AND(LEN(UPPER(TRIM(CLEAN(SUBSTITUTE(I420,CHAR(160)," ")))))&gt;0,LEFT(UPPER(TRIM(I420)),10)&lt;&gt;"UNRESOLVED",ISERROR(MATCH(UPPER(TRIM(CLEAN(SUBSTITUTE(I420,CHAR(160)," ")))),Start!$H$6:$H$22,0))),"","Mapping or justified exclusion missing; ")&amp;IF(AND(LEN(UPPER(TRIM(CLEAN(SUBSTITUTE(J420,CHAR(160)," ")))))&gt;0,LEFT(UPPER(TRIM(J420)),10)&lt;&gt;"UNRESOLVED",ISERROR(MATCH(UPPER(TRIM(CLEAN(SUBSTITUTE(J420,CHAR(160)," ")))),Start!$H$6:$H$22,0))),"","Conclusion/evidence missing; ")&amp;IF(AND(LEN(UPPER(TRIM(CLEAN(SUBSTITUTE(K420,CHAR(160)," ")))))&gt;0,LEFT(UPPER(TRIM(K420)),10)&lt;&gt;"UNRESOLVED",ISERROR(MATCH(UPPER(TRIM(CLEAN(SUBSTITUTE(K420,CHAR(160)," ")))),Start!$H$6:$H$22,0))),"","Reviewer/date missing; ")&amp;"")),"Invalid status; use a listed value")</f>
        <v>Applicability unresolved; assign an owner and next action</v>
      </c>
    </row>
    <row r="421" ht="70" customHeight="1">
      <c r="A421" s="56" t="str">
        <v>DFS-500.19(c)</v>
      </c>
      <c r="B421" s="56" t="str">
        <v>DFS</v>
      </c>
      <c r="C421" s="61" t="str">
        <v>D01 | 500.19(c)</v>
      </c>
      <c r="D421" s="61"/>
      <c r="E421" s="61" t="str">
        <v>Unresolved</v>
      </c>
      <c r="F421" s="61"/>
      <c r="G421" s="61" t="str">
        <v>Verify entity exemption and operative version; Q08</v>
      </c>
      <c r="H421" s="61" t="inlineStr">
        <is>
          <t xml:space="preserve">Candidate duty; applicability unresolved. Obtain exact required method and evidence from the controlling text. Context and definition rows explain control requirements.</t>
        </is>
      </c>
      <c r="I421" s="61" t="str">
        <v>D01</v>
      </c>
      <c r="J421" s="61"/>
      <c r="K421" s="61"/>
      <c r="L421" s="61" t="str">
        <v>Confirm entity/system coverage, obtain the current controlling instrument and map every applicable part before conclusions.</v>
      </c>
      <c r="M421" s="63" t="str">
        <f>IF(OR(EXACT(E421,"Unresolved"),EXACT(E421,"Applicable"),EXACT(E421,"Excluded with basis"),EXACT(E421,"Context only")),IF(E421="Unresolved","Applicability unresolved; assign an owner and next action",IF(LEN(IF(AND(LEN(UPPER(TRIM(CLEAN(SUBSTITUTE(C421,CHAR(160)," ")))))&gt;0,LEFT(UPPER(TRIM(C421)),10)&lt;&gt;"UNRESOLVED",ISERROR(MATCH(UPPER(TRIM(CLEAN(SUBSTITUTE(C421,CHAR(160)," ")))),Start!$H$6:$H$22,0))),"","Exact clause/version missing; ")&amp;IF(AND(LEN(UPPER(TRIM(CLEAN(SUBSTITUTE(D421,CHAR(160)," ")))))&gt;0,LEFT(UPPER(TRIM(D421)),10)&lt;&gt;"UNRESOLVED",ISERROR(MATCH(UPPER(TRIM(CLEAN(SUBSTITUTE(D421,CHAR(160)," ")))),Start!$H$6:$H$22,0))),"","Entity/system/period missing; ")&amp;IF(AND(LEN(UPPER(TRIM(CLEAN(SUBSTITUTE(F421,CHAR(160)," ")))))&gt;0,LEFT(UPPER(TRIM(F421)),10)&lt;&gt;"UNRESOLVED",ISERROR(MATCH(UPPER(TRIM(CLEAN(SUBSTITUTE(F421,CHAR(160)," ")))),Start!$H$6:$H$22,0))),"","Decision evidence/basis missing; ")&amp;IF(AND(LEN(UPPER(TRIM(CLEAN(SUBSTITUTE(G421,CHAR(160)," ")))))&gt;0,LEFT(UPPER(TRIM(G421)),10)&lt;&gt;"UNRESOLVED",ISERROR(MATCH(UPPER(TRIM(CLEAN(SUBSTITUTE(G421,CHAR(160)," ")))),Start!$H$6:$H$22,0))),"","Date/transition basis missing; ")&amp;IF(AND(LEN(UPPER(TRIM(CLEAN(SUBSTITUTE(H421,CHAR(160)," ")))))&gt;0,LEFT(UPPER(TRIM(H421)),10)&lt;&gt;"UNRESOLVED",ISERROR(MATCH(UPPER(TRIM(CLEAN(SUBSTITUTE(H421,CHAR(160)," ")))),Start!$H$6:$H$22,0))),"","Method/evidence basis missing; ")&amp;IF(AND(LEN(UPPER(TRIM(CLEAN(SUBSTITUTE(I421,CHAR(160)," ")))))&gt;0,LEFT(UPPER(TRIM(I421)),10)&lt;&gt;"UNRESOLVED",ISERROR(MATCH(UPPER(TRIM(CLEAN(SUBSTITUTE(I421,CHAR(160)," ")))),Start!$H$6:$H$22,0))),"","Mapping or justified exclusion missing; ")&amp;IF(AND(LEN(UPPER(TRIM(CLEAN(SUBSTITUTE(J421,CHAR(160)," ")))))&gt;0,LEFT(UPPER(TRIM(J421)),10)&lt;&gt;"UNRESOLVED",ISERROR(MATCH(UPPER(TRIM(CLEAN(SUBSTITUTE(J421,CHAR(160)," ")))),Start!$H$6:$H$22,0))),"","Conclusion/evidence missing; ")&amp;IF(AND(LEN(UPPER(TRIM(CLEAN(SUBSTITUTE(K421,CHAR(160)," ")))))&gt;0,LEFT(UPPER(TRIM(K421)),10)&lt;&gt;"UNRESOLVED",ISERROR(MATCH(UPPER(TRIM(CLEAN(SUBSTITUTE(K421,CHAR(160)," ")))),Start!$H$6:$H$22,0))),"","Reviewer/date missing; ")&amp;"")=0,"Documentation recorded; review required",IF(AND(LEN(UPPER(TRIM(CLEAN(SUBSTITUTE(C421,CHAR(160)," ")))))&gt;0,LEFT(UPPER(TRIM(C421)),10)&lt;&gt;"UNRESOLVED",ISERROR(MATCH(UPPER(TRIM(CLEAN(SUBSTITUTE(C421,CHAR(160)," ")))),Start!$H$6:$H$22,0))),"","Exact clause/version missing; ")&amp;IF(AND(LEN(UPPER(TRIM(CLEAN(SUBSTITUTE(D421,CHAR(160)," ")))))&gt;0,LEFT(UPPER(TRIM(D421)),10)&lt;&gt;"UNRESOLVED",ISERROR(MATCH(UPPER(TRIM(CLEAN(SUBSTITUTE(D421,CHAR(160)," ")))),Start!$H$6:$H$22,0))),"","Entity/system/period missing; ")&amp;IF(AND(LEN(UPPER(TRIM(CLEAN(SUBSTITUTE(F421,CHAR(160)," ")))))&gt;0,LEFT(UPPER(TRIM(F421)),10)&lt;&gt;"UNRESOLVED",ISERROR(MATCH(UPPER(TRIM(CLEAN(SUBSTITUTE(F421,CHAR(160)," ")))),Start!$H$6:$H$22,0))),"","Decision evidence/basis missing; ")&amp;IF(AND(LEN(UPPER(TRIM(CLEAN(SUBSTITUTE(G421,CHAR(160)," ")))))&gt;0,LEFT(UPPER(TRIM(G421)),10)&lt;&gt;"UNRESOLVED",ISERROR(MATCH(UPPER(TRIM(CLEAN(SUBSTITUTE(G421,CHAR(160)," ")))),Start!$H$6:$H$22,0))),"","Date/transition basis missing; ")&amp;IF(AND(LEN(UPPER(TRIM(CLEAN(SUBSTITUTE(H421,CHAR(160)," ")))))&gt;0,LEFT(UPPER(TRIM(H421)),10)&lt;&gt;"UNRESOLVED",ISERROR(MATCH(UPPER(TRIM(CLEAN(SUBSTITUTE(H421,CHAR(160)," ")))),Start!$H$6:$H$22,0))),"","Method/evidence basis missing; ")&amp;IF(AND(LEN(UPPER(TRIM(CLEAN(SUBSTITUTE(I421,CHAR(160)," ")))))&gt;0,LEFT(UPPER(TRIM(I421)),10)&lt;&gt;"UNRESOLVED",ISERROR(MATCH(UPPER(TRIM(CLEAN(SUBSTITUTE(I421,CHAR(160)," ")))),Start!$H$6:$H$22,0))),"","Mapping or justified exclusion missing; ")&amp;IF(AND(LEN(UPPER(TRIM(CLEAN(SUBSTITUTE(J421,CHAR(160)," ")))))&gt;0,LEFT(UPPER(TRIM(J421)),10)&lt;&gt;"UNRESOLVED",ISERROR(MATCH(UPPER(TRIM(CLEAN(SUBSTITUTE(J421,CHAR(160)," ")))),Start!$H$6:$H$22,0))),"","Conclusion/evidence missing; ")&amp;IF(AND(LEN(UPPER(TRIM(CLEAN(SUBSTITUTE(K421,CHAR(160)," ")))))&gt;0,LEFT(UPPER(TRIM(K421)),10)&lt;&gt;"UNRESOLVED",ISERROR(MATCH(UPPER(TRIM(CLEAN(SUBSTITUTE(K421,CHAR(160)," ")))),Start!$H$6:$H$22,0))),"","Reviewer/date missing; ")&amp;"")),"Invalid status; use a listed value")</f>
        <v>Applicability unresolved; assign an owner and next action</v>
      </c>
    </row>
    <row r="422" ht="70" customHeight="1">
      <c r="A422" s="58" t="str">
        <v>DFS-500.19(d)</v>
      </c>
      <c r="B422" s="58" t="str">
        <v>DFS</v>
      </c>
      <c r="C422" s="61" t="str">
        <v>D01 | 500.19(d)</v>
      </c>
      <c r="D422" s="61"/>
      <c r="E422" s="61" t="str">
        <v>Unresolved</v>
      </c>
      <c r="F422" s="61"/>
      <c r="G422" s="61" t="str">
        <v>Verify entity exemption and operative version; Q08</v>
      </c>
      <c r="H422" s="61" t="inlineStr">
        <is>
          <t xml:space="preserve">Candidate duty; applicability unresolved. Obtain exact required method and evidence from the controlling text. Context and definition rows explain control requirements.</t>
        </is>
      </c>
      <c r="I422" s="61" t="str">
        <v>D01</v>
      </c>
      <c r="J422" s="61"/>
      <c r="K422" s="61"/>
      <c r="L422" s="61" t="str">
        <v>Confirm entity/system coverage, obtain the current controlling instrument and map every applicable part before conclusions.</v>
      </c>
      <c r="M422" s="63" t="str">
        <f>IF(OR(EXACT(E422,"Unresolved"),EXACT(E422,"Applicable"),EXACT(E422,"Excluded with basis"),EXACT(E422,"Context only")),IF(E422="Unresolved","Applicability unresolved; assign an owner and next action",IF(LEN(IF(AND(LEN(UPPER(TRIM(CLEAN(SUBSTITUTE(C422,CHAR(160)," ")))))&gt;0,LEFT(UPPER(TRIM(C422)),10)&lt;&gt;"UNRESOLVED",ISERROR(MATCH(UPPER(TRIM(CLEAN(SUBSTITUTE(C422,CHAR(160)," ")))),Start!$H$6:$H$22,0))),"","Exact clause/version missing; ")&amp;IF(AND(LEN(UPPER(TRIM(CLEAN(SUBSTITUTE(D422,CHAR(160)," ")))))&gt;0,LEFT(UPPER(TRIM(D422)),10)&lt;&gt;"UNRESOLVED",ISERROR(MATCH(UPPER(TRIM(CLEAN(SUBSTITUTE(D422,CHAR(160)," ")))),Start!$H$6:$H$22,0))),"","Entity/system/period missing; ")&amp;IF(AND(LEN(UPPER(TRIM(CLEAN(SUBSTITUTE(F422,CHAR(160)," ")))))&gt;0,LEFT(UPPER(TRIM(F422)),10)&lt;&gt;"UNRESOLVED",ISERROR(MATCH(UPPER(TRIM(CLEAN(SUBSTITUTE(F422,CHAR(160)," ")))),Start!$H$6:$H$22,0))),"","Decision evidence/basis missing; ")&amp;IF(AND(LEN(UPPER(TRIM(CLEAN(SUBSTITUTE(G422,CHAR(160)," ")))))&gt;0,LEFT(UPPER(TRIM(G422)),10)&lt;&gt;"UNRESOLVED",ISERROR(MATCH(UPPER(TRIM(CLEAN(SUBSTITUTE(G422,CHAR(160)," ")))),Start!$H$6:$H$22,0))),"","Date/transition basis missing; ")&amp;IF(AND(LEN(UPPER(TRIM(CLEAN(SUBSTITUTE(H422,CHAR(160)," ")))))&gt;0,LEFT(UPPER(TRIM(H422)),10)&lt;&gt;"UNRESOLVED",ISERROR(MATCH(UPPER(TRIM(CLEAN(SUBSTITUTE(H422,CHAR(160)," ")))),Start!$H$6:$H$22,0))),"","Method/evidence basis missing; ")&amp;IF(AND(LEN(UPPER(TRIM(CLEAN(SUBSTITUTE(I422,CHAR(160)," ")))))&gt;0,LEFT(UPPER(TRIM(I422)),10)&lt;&gt;"UNRESOLVED",ISERROR(MATCH(UPPER(TRIM(CLEAN(SUBSTITUTE(I422,CHAR(160)," ")))),Start!$H$6:$H$22,0))),"","Mapping or justified exclusion missing; ")&amp;IF(AND(LEN(UPPER(TRIM(CLEAN(SUBSTITUTE(J422,CHAR(160)," ")))))&gt;0,LEFT(UPPER(TRIM(J422)),10)&lt;&gt;"UNRESOLVED",ISERROR(MATCH(UPPER(TRIM(CLEAN(SUBSTITUTE(J422,CHAR(160)," ")))),Start!$H$6:$H$22,0))),"","Conclusion/evidence missing; ")&amp;IF(AND(LEN(UPPER(TRIM(CLEAN(SUBSTITUTE(K422,CHAR(160)," ")))))&gt;0,LEFT(UPPER(TRIM(K422)),10)&lt;&gt;"UNRESOLVED",ISERROR(MATCH(UPPER(TRIM(CLEAN(SUBSTITUTE(K422,CHAR(160)," ")))),Start!$H$6:$H$22,0))),"","Reviewer/date missing; ")&amp;"")=0,"Documentation recorded; review required",IF(AND(LEN(UPPER(TRIM(CLEAN(SUBSTITUTE(C422,CHAR(160)," ")))))&gt;0,LEFT(UPPER(TRIM(C422)),10)&lt;&gt;"UNRESOLVED",ISERROR(MATCH(UPPER(TRIM(CLEAN(SUBSTITUTE(C422,CHAR(160)," ")))),Start!$H$6:$H$22,0))),"","Exact clause/version missing; ")&amp;IF(AND(LEN(UPPER(TRIM(CLEAN(SUBSTITUTE(D422,CHAR(160)," ")))))&gt;0,LEFT(UPPER(TRIM(D422)),10)&lt;&gt;"UNRESOLVED",ISERROR(MATCH(UPPER(TRIM(CLEAN(SUBSTITUTE(D422,CHAR(160)," ")))),Start!$H$6:$H$22,0))),"","Entity/system/period missing; ")&amp;IF(AND(LEN(UPPER(TRIM(CLEAN(SUBSTITUTE(F422,CHAR(160)," ")))))&gt;0,LEFT(UPPER(TRIM(F422)),10)&lt;&gt;"UNRESOLVED",ISERROR(MATCH(UPPER(TRIM(CLEAN(SUBSTITUTE(F422,CHAR(160)," ")))),Start!$H$6:$H$22,0))),"","Decision evidence/basis missing; ")&amp;IF(AND(LEN(UPPER(TRIM(CLEAN(SUBSTITUTE(G422,CHAR(160)," ")))))&gt;0,LEFT(UPPER(TRIM(G422)),10)&lt;&gt;"UNRESOLVED",ISERROR(MATCH(UPPER(TRIM(CLEAN(SUBSTITUTE(G422,CHAR(160)," ")))),Start!$H$6:$H$22,0))),"","Date/transition basis missing; ")&amp;IF(AND(LEN(UPPER(TRIM(CLEAN(SUBSTITUTE(H422,CHAR(160)," ")))))&gt;0,LEFT(UPPER(TRIM(H422)),10)&lt;&gt;"UNRESOLVED",ISERROR(MATCH(UPPER(TRIM(CLEAN(SUBSTITUTE(H422,CHAR(160)," ")))),Start!$H$6:$H$22,0))),"","Method/evidence basis missing; ")&amp;IF(AND(LEN(UPPER(TRIM(CLEAN(SUBSTITUTE(I422,CHAR(160)," ")))))&gt;0,LEFT(UPPER(TRIM(I422)),10)&lt;&gt;"UNRESOLVED",ISERROR(MATCH(UPPER(TRIM(CLEAN(SUBSTITUTE(I422,CHAR(160)," ")))),Start!$H$6:$H$22,0))),"","Mapping or justified exclusion missing; ")&amp;IF(AND(LEN(UPPER(TRIM(CLEAN(SUBSTITUTE(J422,CHAR(160)," ")))))&gt;0,LEFT(UPPER(TRIM(J422)),10)&lt;&gt;"UNRESOLVED",ISERROR(MATCH(UPPER(TRIM(CLEAN(SUBSTITUTE(J422,CHAR(160)," ")))),Start!$H$6:$H$22,0))),"","Conclusion/evidence missing; ")&amp;IF(AND(LEN(UPPER(TRIM(CLEAN(SUBSTITUTE(K422,CHAR(160)," ")))))&gt;0,LEFT(UPPER(TRIM(K422)),10)&lt;&gt;"UNRESOLVED",ISERROR(MATCH(UPPER(TRIM(CLEAN(SUBSTITUTE(K422,CHAR(160)," ")))),Start!$H$6:$H$22,0))),"","Reviewer/date missing; ")&amp;"")),"Invalid status; use a listed value")</f>
        <v>Applicability unresolved; assign an owner and next action</v>
      </c>
    </row>
    <row r="423" ht="70" customHeight="1">
      <c r="A423" s="56" t="str">
        <v>DFS-500.19(e)</v>
      </c>
      <c r="B423" s="56" t="str">
        <v>DFS</v>
      </c>
      <c r="C423" s="61" t="str">
        <v>D01 | 500.19(e)</v>
      </c>
      <c r="D423" s="61"/>
      <c r="E423" s="61" t="str">
        <v>Unresolved</v>
      </c>
      <c r="F423" s="61"/>
      <c r="G423" s="61" t="str">
        <v>Verify entity exemption and operative version; Q08</v>
      </c>
      <c r="H423" s="61" t="inlineStr">
        <is>
          <t xml:space="preserve">Candidate duty; applicability unresolved. Obtain exact required method and evidence from the controlling text. Context and definition rows explain control requirements.</t>
        </is>
      </c>
      <c r="I423" s="61" t="str">
        <v>D01</v>
      </c>
      <c r="J423" s="61"/>
      <c r="K423" s="61"/>
      <c r="L423" s="61" t="str">
        <v>Confirm entity/system coverage, obtain the current controlling instrument and map every applicable part before conclusions.</v>
      </c>
      <c r="M423" s="63" t="str">
        <f>IF(OR(EXACT(E423,"Unresolved"),EXACT(E423,"Applicable"),EXACT(E423,"Excluded with basis"),EXACT(E423,"Context only")),IF(E423="Unresolved","Applicability unresolved; assign an owner and next action",IF(LEN(IF(AND(LEN(UPPER(TRIM(CLEAN(SUBSTITUTE(C423,CHAR(160)," ")))))&gt;0,LEFT(UPPER(TRIM(C423)),10)&lt;&gt;"UNRESOLVED",ISERROR(MATCH(UPPER(TRIM(CLEAN(SUBSTITUTE(C423,CHAR(160)," ")))),Start!$H$6:$H$22,0))),"","Exact clause/version missing; ")&amp;IF(AND(LEN(UPPER(TRIM(CLEAN(SUBSTITUTE(D423,CHAR(160)," ")))))&gt;0,LEFT(UPPER(TRIM(D423)),10)&lt;&gt;"UNRESOLVED",ISERROR(MATCH(UPPER(TRIM(CLEAN(SUBSTITUTE(D423,CHAR(160)," ")))),Start!$H$6:$H$22,0))),"","Entity/system/period missing; ")&amp;IF(AND(LEN(UPPER(TRIM(CLEAN(SUBSTITUTE(F423,CHAR(160)," ")))))&gt;0,LEFT(UPPER(TRIM(F423)),10)&lt;&gt;"UNRESOLVED",ISERROR(MATCH(UPPER(TRIM(CLEAN(SUBSTITUTE(F423,CHAR(160)," ")))),Start!$H$6:$H$22,0))),"","Decision evidence/basis missing; ")&amp;IF(AND(LEN(UPPER(TRIM(CLEAN(SUBSTITUTE(G423,CHAR(160)," ")))))&gt;0,LEFT(UPPER(TRIM(G423)),10)&lt;&gt;"UNRESOLVED",ISERROR(MATCH(UPPER(TRIM(CLEAN(SUBSTITUTE(G423,CHAR(160)," ")))),Start!$H$6:$H$22,0))),"","Date/transition basis missing; ")&amp;IF(AND(LEN(UPPER(TRIM(CLEAN(SUBSTITUTE(H423,CHAR(160)," ")))))&gt;0,LEFT(UPPER(TRIM(H423)),10)&lt;&gt;"UNRESOLVED",ISERROR(MATCH(UPPER(TRIM(CLEAN(SUBSTITUTE(H423,CHAR(160)," ")))),Start!$H$6:$H$22,0))),"","Method/evidence basis missing; ")&amp;IF(AND(LEN(UPPER(TRIM(CLEAN(SUBSTITUTE(I423,CHAR(160)," ")))))&gt;0,LEFT(UPPER(TRIM(I423)),10)&lt;&gt;"UNRESOLVED",ISERROR(MATCH(UPPER(TRIM(CLEAN(SUBSTITUTE(I423,CHAR(160)," ")))),Start!$H$6:$H$22,0))),"","Mapping or justified exclusion missing; ")&amp;IF(AND(LEN(UPPER(TRIM(CLEAN(SUBSTITUTE(J423,CHAR(160)," ")))))&gt;0,LEFT(UPPER(TRIM(J423)),10)&lt;&gt;"UNRESOLVED",ISERROR(MATCH(UPPER(TRIM(CLEAN(SUBSTITUTE(J423,CHAR(160)," ")))),Start!$H$6:$H$22,0))),"","Conclusion/evidence missing; ")&amp;IF(AND(LEN(UPPER(TRIM(CLEAN(SUBSTITUTE(K423,CHAR(160)," ")))))&gt;0,LEFT(UPPER(TRIM(K423)),10)&lt;&gt;"UNRESOLVED",ISERROR(MATCH(UPPER(TRIM(CLEAN(SUBSTITUTE(K423,CHAR(160)," ")))),Start!$H$6:$H$22,0))),"","Reviewer/date missing; ")&amp;"")=0,"Documentation recorded; review required",IF(AND(LEN(UPPER(TRIM(CLEAN(SUBSTITUTE(C423,CHAR(160)," ")))))&gt;0,LEFT(UPPER(TRIM(C423)),10)&lt;&gt;"UNRESOLVED",ISERROR(MATCH(UPPER(TRIM(CLEAN(SUBSTITUTE(C423,CHAR(160)," ")))),Start!$H$6:$H$22,0))),"","Exact clause/version missing; ")&amp;IF(AND(LEN(UPPER(TRIM(CLEAN(SUBSTITUTE(D423,CHAR(160)," ")))))&gt;0,LEFT(UPPER(TRIM(D423)),10)&lt;&gt;"UNRESOLVED",ISERROR(MATCH(UPPER(TRIM(CLEAN(SUBSTITUTE(D423,CHAR(160)," ")))),Start!$H$6:$H$22,0))),"","Entity/system/period missing; ")&amp;IF(AND(LEN(UPPER(TRIM(CLEAN(SUBSTITUTE(F423,CHAR(160)," ")))))&gt;0,LEFT(UPPER(TRIM(F423)),10)&lt;&gt;"UNRESOLVED",ISERROR(MATCH(UPPER(TRIM(CLEAN(SUBSTITUTE(F423,CHAR(160)," ")))),Start!$H$6:$H$22,0))),"","Decision evidence/basis missing; ")&amp;IF(AND(LEN(UPPER(TRIM(CLEAN(SUBSTITUTE(G423,CHAR(160)," ")))))&gt;0,LEFT(UPPER(TRIM(G423)),10)&lt;&gt;"UNRESOLVED",ISERROR(MATCH(UPPER(TRIM(CLEAN(SUBSTITUTE(G423,CHAR(160)," ")))),Start!$H$6:$H$22,0))),"","Date/transition basis missing; ")&amp;IF(AND(LEN(UPPER(TRIM(CLEAN(SUBSTITUTE(H423,CHAR(160)," ")))))&gt;0,LEFT(UPPER(TRIM(H423)),10)&lt;&gt;"UNRESOLVED",ISERROR(MATCH(UPPER(TRIM(CLEAN(SUBSTITUTE(H423,CHAR(160)," ")))),Start!$H$6:$H$22,0))),"","Method/evidence basis missing; ")&amp;IF(AND(LEN(UPPER(TRIM(CLEAN(SUBSTITUTE(I423,CHAR(160)," ")))))&gt;0,LEFT(UPPER(TRIM(I423)),10)&lt;&gt;"UNRESOLVED",ISERROR(MATCH(UPPER(TRIM(CLEAN(SUBSTITUTE(I423,CHAR(160)," ")))),Start!$H$6:$H$22,0))),"","Mapping or justified exclusion missing; ")&amp;IF(AND(LEN(UPPER(TRIM(CLEAN(SUBSTITUTE(J423,CHAR(160)," ")))))&gt;0,LEFT(UPPER(TRIM(J423)),10)&lt;&gt;"UNRESOLVED",ISERROR(MATCH(UPPER(TRIM(CLEAN(SUBSTITUTE(J423,CHAR(160)," ")))),Start!$H$6:$H$22,0))),"","Conclusion/evidence missing; ")&amp;IF(AND(LEN(UPPER(TRIM(CLEAN(SUBSTITUTE(K423,CHAR(160)," ")))))&gt;0,LEFT(UPPER(TRIM(K423)),10)&lt;&gt;"UNRESOLVED",ISERROR(MATCH(UPPER(TRIM(CLEAN(SUBSTITUTE(K423,CHAR(160)," ")))),Start!$H$6:$H$22,0))),"","Reviewer/date missing; ")&amp;"")),"Invalid status; use a listed value")</f>
        <v>Applicability unresolved; assign an owner and next action</v>
      </c>
    </row>
    <row r="424" ht="70" customHeight="1">
      <c r="A424" s="58" t="str">
        <v>DFS-500.19(f)</v>
      </c>
      <c r="B424" s="58" t="str">
        <v>DFS</v>
      </c>
      <c r="C424" s="61" t="str">
        <v>D01 | 500.19(f)</v>
      </c>
      <c r="D424" s="61"/>
      <c r="E424" s="61" t="str">
        <v>Unresolved</v>
      </c>
      <c r="F424" s="61"/>
      <c r="G424" s="61" t="str">
        <v>Verify entity exemption and operative version; Q08</v>
      </c>
      <c r="H424" s="61" t="inlineStr">
        <is>
          <t xml:space="preserve">Candidate duty; applicability unresolved. Obtain exact required method and evidence from the controlling text. Context and definition rows explain control requirements.</t>
        </is>
      </c>
      <c r="I424" s="61" t="str">
        <v>D01</v>
      </c>
      <c r="J424" s="61"/>
      <c r="K424" s="61"/>
      <c r="L424" s="61" t="str">
        <v>Confirm entity/system coverage, obtain the current controlling instrument and map every applicable part before conclusions.</v>
      </c>
      <c r="M424" s="63" t="str">
        <f>IF(OR(EXACT(E424,"Unresolved"),EXACT(E424,"Applicable"),EXACT(E424,"Excluded with basis"),EXACT(E424,"Context only")),IF(E424="Unresolved","Applicability unresolved; assign an owner and next action",IF(LEN(IF(AND(LEN(UPPER(TRIM(CLEAN(SUBSTITUTE(C424,CHAR(160)," ")))))&gt;0,LEFT(UPPER(TRIM(C424)),10)&lt;&gt;"UNRESOLVED",ISERROR(MATCH(UPPER(TRIM(CLEAN(SUBSTITUTE(C424,CHAR(160)," ")))),Start!$H$6:$H$22,0))),"","Exact clause/version missing; ")&amp;IF(AND(LEN(UPPER(TRIM(CLEAN(SUBSTITUTE(D424,CHAR(160)," ")))))&gt;0,LEFT(UPPER(TRIM(D424)),10)&lt;&gt;"UNRESOLVED",ISERROR(MATCH(UPPER(TRIM(CLEAN(SUBSTITUTE(D424,CHAR(160)," ")))),Start!$H$6:$H$22,0))),"","Entity/system/period missing; ")&amp;IF(AND(LEN(UPPER(TRIM(CLEAN(SUBSTITUTE(F424,CHAR(160)," ")))))&gt;0,LEFT(UPPER(TRIM(F424)),10)&lt;&gt;"UNRESOLVED",ISERROR(MATCH(UPPER(TRIM(CLEAN(SUBSTITUTE(F424,CHAR(160)," ")))),Start!$H$6:$H$22,0))),"","Decision evidence/basis missing; ")&amp;IF(AND(LEN(UPPER(TRIM(CLEAN(SUBSTITUTE(G424,CHAR(160)," ")))))&gt;0,LEFT(UPPER(TRIM(G424)),10)&lt;&gt;"UNRESOLVED",ISERROR(MATCH(UPPER(TRIM(CLEAN(SUBSTITUTE(G424,CHAR(160)," ")))),Start!$H$6:$H$22,0))),"","Date/transition basis missing; ")&amp;IF(AND(LEN(UPPER(TRIM(CLEAN(SUBSTITUTE(H424,CHAR(160)," ")))))&gt;0,LEFT(UPPER(TRIM(H424)),10)&lt;&gt;"UNRESOLVED",ISERROR(MATCH(UPPER(TRIM(CLEAN(SUBSTITUTE(H424,CHAR(160)," ")))),Start!$H$6:$H$22,0))),"","Method/evidence basis missing; ")&amp;IF(AND(LEN(UPPER(TRIM(CLEAN(SUBSTITUTE(I424,CHAR(160)," ")))))&gt;0,LEFT(UPPER(TRIM(I424)),10)&lt;&gt;"UNRESOLVED",ISERROR(MATCH(UPPER(TRIM(CLEAN(SUBSTITUTE(I424,CHAR(160)," ")))),Start!$H$6:$H$22,0))),"","Mapping or justified exclusion missing; ")&amp;IF(AND(LEN(UPPER(TRIM(CLEAN(SUBSTITUTE(J424,CHAR(160)," ")))))&gt;0,LEFT(UPPER(TRIM(J424)),10)&lt;&gt;"UNRESOLVED",ISERROR(MATCH(UPPER(TRIM(CLEAN(SUBSTITUTE(J424,CHAR(160)," ")))),Start!$H$6:$H$22,0))),"","Conclusion/evidence missing; ")&amp;IF(AND(LEN(UPPER(TRIM(CLEAN(SUBSTITUTE(K424,CHAR(160)," ")))))&gt;0,LEFT(UPPER(TRIM(K424)),10)&lt;&gt;"UNRESOLVED",ISERROR(MATCH(UPPER(TRIM(CLEAN(SUBSTITUTE(K424,CHAR(160)," ")))),Start!$H$6:$H$22,0))),"","Reviewer/date missing; ")&amp;"")=0,"Documentation recorded; review required",IF(AND(LEN(UPPER(TRIM(CLEAN(SUBSTITUTE(C424,CHAR(160)," ")))))&gt;0,LEFT(UPPER(TRIM(C424)),10)&lt;&gt;"UNRESOLVED",ISERROR(MATCH(UPPER(TRIM(CLEAN(SUBSTITUTE(C424,CHAR(160)," ")))),Start!$H$6:$H$22,0))),"","Exact clause/version missing; ")&amp;IF(AND(LEN(UPPER(TRIM(CLEAN(SUBSTITUTE(D424,CHAR(160)," ")))))&gt;0,LEFT(UPPER(TRIM(D424)),10)&lt;&gt;"UNRESOLVED",ISERROR(MATCH(UPPER(TRIM(CLEAN(SUBSTITUTE(D424,CHAR(160)," ")))),Start!$H$6:$H$22,0))),"","Entity/system/period missing; ")&amp;IF(AND(LEN(UPPER(TRIM(CLEAN(SUBSTITUTE(F424,CHAR(160)," ")))))&gt;0,LEFT(UPPER(TRIM(F424)),10)&lt;&gt;"UNRESOLVED",ISERROR(MATCH(UPPER(TRIM(CLEAN(SUBSTITUTE(F424,CHAR(160)," ")))),Start!$H$6:$H$22,0))),"","Decision evidence/basis missing; ")&amp;IF(AND(LEN(UPPER(TRIM(CLEAN(SUBSTITUTE(G424,CHAR(160)," ")))))&gt;0,LEFT(UPPER(TRIM(G424)),10)&lt;&gt;"UNRESOLVED",ISERROR(MATCH(UPPER(TRIM(CLEAN(SUBSTITUTE(G424,CHAR(160)," ")))),Start!$H$6:$H$22,0))),"","Date/transition basis missing; ")&amp;IF(AND(LEN(UPPER(TRIM(CLEAN(SUBSTITUTE(H424,CHAR(160)," ")))))&gt;0,LEFT(UPPER(TRIM(H424)),10)&lt;&gt;"UNRESOLVED",ISERROR(MATCH(UPPER(TRIM(CLEAN(SUBSTITUTE(H424,CHAR(160)," ")))),Start!$H$6:$H$22,0))),"","Method/evidence basis missing; ")&amp;IF(AND(LEN(UPPER(TRIM(CLEAN(SUBSTITUTE(I424,CHAR(160)," ")))))&gt;0,LEFT(UPPER(TRIM(I424)),10)&lt;&gt;"UNRESOLVED",ISERROR(MATCH(UPPER(TRIM(CLEAN(SUBSTITUTE(I424,CHAR(160)," ")))),Start!$H$6:$H$22,0))),"","Mapping or justified exclusion missing; ")&amp;IF(AND(LEN(UPPER(TRIM(CLEAN(SUBSTITUTE(J424,CHAR(160)," ")))))&gt;0,LEFT(UPPER(TRIM(J424)),10)&lt;&gt;"UNRESOLVED",ISERROR(MATCH(UPPER(TRIM(CLEAN(SUBSTITUTE(J424,CHAR(160)," ")))),Start!$H$6:$H$22,0))),"","Conclusion/evidence missing; ")&amp;IF(AND(LEN(UPPER(TRIM(CLEAN(SUBSTITUTE(K424,CHAR(160)," ")))))&gt;0,LEFT(UPPER(TRIM(K424)),10)&lt;&gt;"UNRESOLVED",ISERROR(MATCH(UPPER(TRIM(CLEAN(SUBSTITUTE(K424,CHAR(160)," ")))),Start!$H$6:$H$22,0))),"","Reviewer/date missing; ")&amp;"")),"Invalid status; use a listed value")</f>
        <v>Applicability unresolved; assign an owner and next action</v>
      </c>
    </row>
    <row r="425" ht="70" customHeight="1">
      <c r="A425" s="56" t="str">
        <v>DFS-500.19(g)</v>
      </c>
      <c r="B425" s="56" t="str">
        <v>DFS</v>
      </c>
      <c r="C425" s="61" t="str">
        <v>D01 | 500.19(g)</v>
      </c>
      <c r="D425" s="61"/>
      <c r="E425" s="61" t="str">
        <v>Unresolved</v>
      </c>
      <c r="F425" s="61"/>
      <c r="G425" s="61" t="str">
        <v>Verify entity exemption and operative version; Q08</v>
      </c>
      <c r="H425" s="61" t="inlineStr">
        <is>
          <t xml:space="preserve">Candidate duty; applicability unresolved. Obtain exact required method and evidence from the controlling text. Context and definition rows explain control requirements.</t>
        </is>
      </c>
      <c r="I425" s="61" t="str">
        <v>D01</v>
      </c>
      <c r="J425" s="61"/>
      <c r="K425" s="61"/>
      <c r="L425" s="61" t="str">
        <v>Confirm entity/system coverage, obtain the current controlling instrument and map every applicable part before conclusions.</v>
      </c>
      <c r="M425" s="63" t="str">
        <f>IF(OR(EXACT(E425,"Unresolved"),EXACT(E425,"Applicable"),EXACT(E425,"Excluded with basis"),EXACT(E425,"Context only")),IF(E425="Unresolved","Applicability unresolved; assign an owner and next action",IF(LEN(IF(AND(LEN(UPPER(TRIM(CLEAN(SUBSTITUTE(C425,CHAR(160)," ")))))&gt;0,LEFT(UPPER(TRIM(C425)),10)&lt;&gt;"UNRESOLVED",ISERROR(MATCH(UPPER(TRIM(CLEAN(SUBSTITUTE(C425,CHAR(160)," ")))),Start!$H$6:$H$22,0))),"","Exact clause/version missing; ")&amp;IF(AND(LEN(UPPER(TRIM(CLEAN(SUBSTITUTE(D425,CHAR(160)," ")))))&gt;0,LEFT(UPPER(TRIM(D425)),10)&lt;&gt;"UNRESOLVED",ISERROR(MATCH(UPPER(TRIM(CLEAN(SUBSTITUTE(D425,CHAR(160)," ")))),Start!$H$6:$H$22,0))),"","Entity/system/period missing; ")&amp;IF(AND(LEN(UPPER(TRIM(CLEAN(SUBSTITUTE(F425,CHAR(160)," ")))))&gt;0,LEFT(UPPER(TRIM(F425)),10)&lt;&gt;"UNRESOLVED",ISERROR(MATCH(UPPER(TRIM(CLEAN(SUBSTITUTE(F425,CHAR(160)," ")))),Start!$H$6:$H$22,0))),"","Decision evidence/basis missing; ")&amp;IF(AND(LEN(UPPER(TRIM(CLEAN(SUBSTITUTE(G425,CHAR(160)," ")))))&gt;0,LEFT(UPPER(TRIM(G425)),10)&lt;&gt;"UNRESOLVED",ISERROR(MATCH(UPPER(TRIM(CLEAN(SUBSTITUTE(G425,CHAR(160)," ")))),Start!$H$6:$H$22,0))),"","Date/transition basis missing; ")&amp;IF(AND(LEN(UPPER(TRIM(CLEAN(SUBSTITUTE(H425,CHAR(160)," ")))))&gt;0,LEFT(UPPER(TRIM(H425)),10)&lt;&gt;"UNRESOLVED",ISERROR(MATCH(UPPER(TRIM(CLEAN(SUBSTITUTE(H425,CHAR(160)," ")))),Start!$H$6:$H$22,0))),"","Method/evidence basis missing; ")&amp;IF(AND(LEN(UPPER(TRIM(CLEAN(SUBSTITUTE(I425,CHAR(160)," ")))))&gt;0,LEFT(UPPER(TRIM(I425)),10)&lt;&gt;"UNRESOLVED",ISERROR(MATCH(UPPER(TRIM(CLEAN(SUBSTITUTE(I425,CHAR(160)," ")))),Start!$H$6:$H$22,0))),"","Mapping or justified exclusion missing; ")&amp;IF(AND(LEN(UPPER(TRIM(CLEAN(SUBSTITUTE(J425,CHAR(160)," ")))))&gt;0,LEFT(UPPER(TRIM(J425)),10)&lt;&gt;"UNRESOLVED",ISERROR(MATCH(UPPER(TRIM(CLEAN(SUBSTITUTE(J425,CHAR(160)," ")))),Start!$H$6:$H$22,0))),"","Conclusion/evidence missing; ")&amp;IF(AND(LEN(UPPER(TRIM(CLEAN(SUBSTITUTE(K425,CHAR(160)," ")))))&gt;0,LEFT(UPPER(TRIM(K425)),10)&lt;&gt;"UNRESOLVED",ISERROR(MATCH(UPPER(TRIM(CLEAN(SUBSTITUTE(K425,CHAR(160)," ")))),Start!$H$6:$H$22,0))),"","Reviewer/date missing; ")&amp;"")=0,"Documentation recorded; review required",IF(AND(LEN(UPPER(TRIM(CLEAN(SUBSTITUTE(C425,CHAR(160)," ")))))&gt;0,LEFT(UPPER(TRIM(C425)),10)&lt;&gt;"UNRESOLVED",ISERROR(MATCH(UPPER(TRIM(CLEAN(SUBSTITUTE(C425,CHAR(160)," ")))),Start!$H$6:$H$22,0))),"","Exact clause/version missing; ")&amp;IF(AND(LEN(UPPER(TRIM(CLEAN(SUBSTITUTE(D425,CHAR(160)," ")))))&gt;0,LEFT(UPPER(TRIM(D425)),10)&lt;&gt;"UNRESOLVED",ISERROR(MATCH(UPPER(TRIM(CLEAN(SUBSTITUTE(D425,CHAR(160)," ")))),Start!$H$6:$H$22,0))),"","Entity/system/period missing; ")&amp;IF(AND(LEN(UPPER(TRIM(CLEAN(SUBSTITUTE(F425,CHAR(160)," ")))))&gt;0,LEFT(UPPER(TRIM(F425)),10)&lt;&gt;"UNRESOLVED",ISERROR(MATCH(UPPER(TRIM(CLEAN(SUBSTITUTE(F425,CHAR(160)," ")))),Start!$H$6:$H$22,0))),"","Decision evidence/basis missing; ")&amp;IF(AND(LEN(UPPER(TRIM(CLEAN(SUBSTITUTE(G425,CHAR(160)," ")))))&gt;0,LEFT(UPPER(TRIM(G425)),10)&lt;&gt;"UNRESOLVED",ISERROR(MATCH(UPPER(TRIM(CLEAN(SUBSTITUTE(G425,CHAR(160)," ")))),Start!$H$6:$H$22,0))),"","Date/transition basis missing; ")&amp;IF(AND(LEN(UPPER(TRIM(CLEAN(SUBSTITUTE(H425,CHAR(160)," ")))))&gt;0,LEFT(UPPER(TRIM(H425)),10)&lt;&gt;"UNRESOLVED",ISERROR(MATCH(UPPER(TRIM(CLEAN(SUBSTITUTE(H425,CHAR(160)," ")))),Start!$H$6:$H$22,0))),"","Method/evidence basis missing; ")&amp;IF(AND(LEN(UPPER(TRIM(CLEAN(SUBSTITUTE(I425,CHAR(160)," ")))))&gt;0,LEFT(UPPER(TRIM(I425)),10)&lt;&gt;"UNRESOLVED",ISERROR(MATCH(UPPER(TRIM(CLEAN(SUBSTITUTE(I425,CHAR(160)," ")))),Start!$H$6:$H$22,0))),"","Mapping or justified exclusion missing; ")&amp;IF(AND(LEN(UPPER(TRIM(CLEAN(SUBSTITUTE(J425,CHAR(160)," ")))))&gt;0,LEFT(UPPER(TRIM(J425)),10)&lt;&gt;"UNRESOLVED",ISERROR(MATCH(UPPER(TRIM(CLEAN(SUBSTITUTE(J425,CHAR(160)," ")))),Start!$H$6:$H$22,0))),"","Conclusion/evidence missing; ")&amp;IF(AND(LEN(UPPER(TRIM(CLEAN(SUBSTITUTE(K425,CHAR(160)," ")))))&gt;0,LEFT(UPPER(TRIM(K425)),10)&lt;&gt;"UNRESOLVED",ISERROR(MATCH(UPPER(TRIM(CLEAN(SUBSTITUTE(K425,CHAR(160)," ")))),Start!$H$6:$H$22,0))),"","Reviewer/date missing; ")&amp;"")),"Invalid status; use a listed value")</f>
        <v>Applicability unresolved; assign an owner and next action</v>
      </c>
    </row>
    <row r="426" ht="70" customHeight="1">
      <c r="A426" s="58" t="str">
        <v>DFS-500.19(h)</v>
      </c>
      <c r="B426" s="58" t="str">
        <v>DFS</v>
      </c>
      <c r="C426" s="61" t="str">
        <v>D01 | 500.19(h)</v>
      </c>
      <c r="D426" s="61"/>
      <c r="E426" s="61" t="str">
        <v>Unresolved</v>
      </c>
      <c r="F426" s="61"/>
      <c r="G426" s="61" t="str">
        <v>Verify entity exemption and operative version; Q08</v>
      </c>
      <c r="H426" s="61" t="inlineStr">
        <is>
          <t xml:space="preserve">Candidate duty; applicability unresolved. Obtain exact required method and evidence from the controlling text. Context and definition rows explain control requirements.</t>
        </is>
      </c>
      <c r="I426" s="61" t="str">
        <v>D01</v>
      </c>
      <c r="J426" s="61"/>
      <c r="K426" s="61"/>
      <c r="L426" s="61" t="str">
        <v>Confirm entity/system coverage, obtain the current controlling instrument and map every applicable part before conclusions.</v>
      </c>
      <c r="M426" s="63" t="str">
        <f>IF(OR(EXACT(E426,"Unresolved"),EXACT(E426,"Applicable"),EXACT(E426,"Excluded with basis"),EXACT(E426,"Context only")),IF(E426="Unresolved","Applicability unresolved; assign an owner and next action",IF(LEN(IF(AND(LEN(UPPER(TRIM(CLEAN(SUBSTITUTE(C426,CHAR(160)," ")))))&gt;0,LEFT(UPPER(TRIM(C426)),10)&lt;&gt;"UNRESOLVED",ISERROR(MATCH(UPPER(TRIM(CLEAN(SUBSTITUTE(C426,CHAR(160)," ")))),Start!$H$6:$H$22,0))),"","Exact clause/version missing; ")&amp;IF(AND(LEN(UPPER(TRIM(CLEAN(SUBSTITUTE(D426,CHAR(160)," ")))))&gt;0,LEFT(UPPER(TRIM(D426)),10)&lt;&gt;"UNRESOLVED",ISERROR(MATCH(UPPER(TRIM(CLEAN(SUBSTITUTE(D426,CHAR(160)," ")))),Start!$H$6:$H$22,0))),"","Entity/system/period missing; ")&amp;IF(AND(LEN(UPPER(TRIM(CLEAN(SUBSTITUTE(F426,CHAR(160)," ")))))&gt;0,LEFT(UPPER(TRIM(F426)),10)&lt;&gt;"UNRESOLVED",ISERROR(MATCH(UPPER(TRIM(CLEAN(SUBSTITUTE(F426,CHAR(160)," ")))),Start!$H$6:$H$22,0))),"","Decision evidence/basis missing; ")&amp;IF(AND(LEN(UPPER(TRIM(CLEAN(SUBSTITUTE(G426,CHAR(160)," ")))))&gt;0,LEFT(UPPER(TRIM(G426)),10)&lt;&gt;"UNRESOLVED",ISERROR(MATCH(UPPER(TRIM(CLEAN(SUBSTITUTE(G426,CHAR(160)," ")))),Start!$H$6:$H$22,0))),"","Date/transition basis missing; ")&amp;IF(AND(LEN(UPPER(TRIM(CLEAN(SUBSTITUTE(H426,CHAR(160)," ")))))&gt;0,LEFT(UPPER(TRIM(H426)),10)&lt;&gt;"UNRESOLVED",ISERROR(MATCH(UPPER(TRIM(CLEAN(SUBSTITUTE(H426,CHAR(160)," ")))),Start!$H$6:$H$22,0))),"","Method/evidence basis missing; ")&amp;IF(AND(LEN(UPPER(TRIM(CLEAN(SUBSTITUTE(I426,CHAR(160)," ")))))&gt;0,LEFT(UPPER(TRIM(I426)),10)&lt;&gt;"UNRESOLVED",ISERROR(MATCH(UPPER(TRIM(CLEAN(SUBSTITUTE(I426,CHAR(160)," ")))),Start!$H$6:$H$22,0))),"","Mapping or justified exclusion missing; ")&amp;IF(AND(LEN(UPPER(TRIM(CLEAN(SUBSTITUTE(J426,CHAR(160)," ")))))&gt;0,LEFT(UPPER(TRIM(J426)),10)&lt;&gt;"UNRESOLVED",ISERROR(MATCH(UPPER(TRIM(CLEAN(SUBSTITUTE(J426,CHAR(160)," ")))),Start!$H$6:$H$22,0))),"","Conclusion/evidence missing; ")&amp;IF(AND(LEN(UPPER(TRIM(CLEAN(SUBSTITUTE(K426,CHAR(160)," ")))))&gt;0,LEFT(UPPER(TRIM(K426)),10)&lt;&gt;"UNRESOLVED",ISERROR(MATCH(UPPER(TRIM(CLEAN(SUBSTITUTE(K426,CHAR(160)," ")))),Start!$H$6:$H$22,0))),"","Reviewer/date missing; ")&amp;"")=0,"Documentation recorded; review required",IF(AND(LEN(UPPER(TRIM(CLEAN(SUBSTITUTE(C426,CHAR(160)," ")))))&gt;0,LEFT(UPPER(TRIM(C426)),10)&lt;&gt;"UNRESOLVED",ISERROR(MATCH(UPPER(TRIM(CLEAN(SUBSTITUTE(C426,CHAR(160)," ")))),Start!$H$6:$H$22,0))),"","Exact clause/version missing; ")&amp;IF(AND(LEN(UPPER(TRIM(CLEAN(SUBSTITUTE(D426,CHAR(160)," ")))))&gt;0,LEFT(UPPER(TRIM(D426)),10)&lt;&gt;"UNRESOLVED",ISERROR(MATCH(UPPER(TRIM(CLEAN(SUBSTITUTE(D426,CHAR(160)," ")))),Start!$H$6:$H$22,0))),"","Entity/system/period missing; ")&amp;IF(AND(LEN(UPPER(TRIM(CLEAN(SUBSTITUTE(F426,CHAR(160)," ")))))&gt;0,LEFT(UPPER(TRIM(F426)),10)&lt;&gt;"UNRESOLVED",ISERROR(MATCH(UPPER(TRIM(CLEAN(SUBSTITUTE(F426,CHAR(160)," ")))),Start!$H$6:$H$22,0))),"","Decision evidence/basis missing; ")&amp;IF(AND(LEN(UPPER(TRIM(CLEAN(SUBSTITUTE(G426,CHAR(160)," ")))))&gt;0,LEFT(UPPER(TRIM(G426)),10)&lt;&gt;"UNRESOLVED",ISERROR(MATCH(UPPER(TRIM(CLEAN(SUBSTITUTE(G426,CHAR(160)," ")))),Start!$H$6:$H$22,0))),"","Date/transition basis missing; ")&amp;IF(AND(LEN(UPPER(TRIM(CLEAN(SUBSTITUTE(H426,CHAR(160)," ")))))&gt;0,LEFT(UPPER(TRIM(H426)),10)&lt;&gt;"UNRESOLVED",ISERROR(MATCH(UPPER(TRIM(CLEAN(SUBSTITUTE(H426,CHAR(160)," ")))),Start!$H$6:$H$22,0))),"","Method/evidence basis missing; ")&amp;IF(AND(LEN(UPPER(TRIM(CLEAN(SUBSTITUTE(I426,CHAR(160)," ")))))&gt;0,LEFT(UPPER(TRIM(I426)),10)&lt;&gt;"UNRESOLVED",ISERROR(MATCH(UPPER(TRIM(CLEAN(SUBSTITUTE(I426,CHAR(160)," ")))),Start!$H$6:$H$22,0))),"","Mapping or justified exclusion missing; ")&amp;IF(AND(LEN(UPPER(TRIM(CLEAN(SUBSTITUTE(J426,CHAR(160)," ")))))&gt;0,LEFT(UPPER(TRIM(J426)),10)&lt;&gt;"UNRESOLVED",ISERROR(MATCH(UPPER(TRIM(CLEAN(SUBSTITUTE(J426,CHAR(160)," ")))),Start!$H$6:$H$22,0))),"","Conclusion/evidence missing; ")&amp;IF(AND(LEN(UPPER(TRIM(CLEAN(SUBSTITUTE(K426,CHAR(160)," ")))))&gt;0,LEFT(UPPER(TRIM(K426)),10)&lt;&gt;"UNRESOLVED",ISERROR(MATCH(UPPER(TRIM(CLEAN(SUBSTITUTE(K426,CHAR(160)," ")))),Start!$H$6:$H$22,0))),"","Reviewer/date missing; ")&amp;"")),"Invalid status; use a listed value")</f>
        <v>Applicability unresolved; assign an owner and next action</v>
      </c>
    </row>
    <row r="427" ht="70" customHeight="1">
      <c r="A427" s="56" t="str">
        <v>DFS-500.20(a)</v>
      </c>
      <c r="B427" s="56" t="str">
        <v>DFS</v>
      </c>
      <c r="C427" s="61" t="str">
        <v>D01 | 500.20(a)</v>
      </c>
      <c r="D427" s="61"/>
      <c r="E427" s="61" t="str">
        <v>Unresolved</v>
      </c>
      <c r="F427" s="61"/>
      <c r="G427" s="61" t="str">
        <v>Verify entity exemption and operative version; Q08</v>
      </c>
      <c r="H427" s="61" t="inlineStr">
        <is>
          <t xml:space="preserve">Interpretation/administration. Obtain exact required method and evidence from the controlling text. Context and definition rows explain control requirements.</t>
        </is>
      </c>
      <c r="I427" s="61" t="str">
        <v>D01</v>
      </c>
      <c r="J427" s="61"/>
      <c r="K427" s="61"/>
      <c r="L427" s="61" t="str">
        <v>Confirm entity/system coverage, obtain the current controlling instrument and map every applicable part before conclusions.</v>
      </c>
      <c r="M427" s="63" t="str">
        <f>IF(OR(EXACT(E427,"Unresolved"),EXACT(E427,"Applicable"),EXACT(E427,"Excluded with basis"),EXACT(E427,"Context only")),IF(E427="Unresolved","Applicability unresolved; assign an owner and next action",IF(LEN(IF(AND(LEN(UPPER(TRIM(CLEAN(SUBSTITUTE(C427,CHAR(160)," ")))))&gt;0,LEFT(UPPER(TRIM(C427)),10)&lt;&gt;"UNRESOLVED",ISERROR(MATCH(UPPER(TRIM(CLEAN(SUBSTITUTE(C427,CHAR(160)," ")))),Start!$H$6:$H$22,0))),"","Exact clause/version missing; ")&amp;IF(AND(LEN(UPPER(TRIM(CLEAN(SUBSTITUTE(D427,CHAR(160)," ")))))&gt;0,LEFT(UPPER(TRIM(D427)),10)&lt;&gt;"UNRESOLVED",ISERROR(MATCH(UPPER(TRIM(CLEAN(SUBSTITUTE(D427,CHAR(160)," ")))),Start!$H$6:$H$22,0))),"","Entity/system/period missing; ")&amp;IF(AND(LEN(UPPER(TRIM(CLEAN(SUBSTITUTE(F427,CHAR(160)," ")))))&gt;0,LEFT(UPPER(TRIM(F427)),10)&lt;&gt;"UNRESOLVED",ISERROR(MATCH(UPPER(TRIM(CLEAN(SUBSTITUTE(F427,CHAR(160)," ")))),Start!$H$6:$H$22,0))),"","Decision evidence/basis missing; ")&amp;IF(AND(LEN(UPPER(TRIM(CLEAN(SUBSTITUTE(G427,CHAR(160)," ")))))&gt;0,LEFT(UPPER(TRIM(G427)),10)&lt;&gt;"UNRESOLVED",ISERROR(MATCH(UPPER(TRIM(CLEAN(SUBSTITUTE(G427,CHAR(160)," ")))),Start!$H$6:$H$22,0))),"","Date/transition basis missing; ")&amp;IF(AND(LEN(UPPER(TRIM(CLEAN(SUBSTITUTE(H427,CHAR(160)," ")))))&gt;0,LEFT(UPPER(TRIM(H427)),10)&lt;&gt;"UNRESOLVED",ISERROR(MATCH(UPPER(TRIM(CLEAN(SUBSTITUTE(H427,CHAR(160)," ")))),Start!$H$6:$H$22,0))),"","Method/evidence basis missing; ")&amp;IF(AND(LEN(UPPER(TRIM(CLEAN(SUBSTITUTE(I427,CHAR(160)," ")))))&gt;0,LEFT(UPPER(TRIM(I427)),10)&lt;&gt;"UNRESOLVED",ISERROR(MATCH(UPPER(TRIM(CLEAN(SUBSTITUTE(I427,CHAR(160)," ")))),Start!$H$6:$H$22,0))),"","Mapping or justified exclusion missing; ")&amp;IF(AND(LEN(UPPER(TRIM(CLEAN(SUBSTITUTE(J427,CHAR(160)," ")))))&gt;0,LEFT(UPPER(TRIM(J427)),10)&lt;&gt;"UNRESOLVED",ISERROR(MATCH(UPPER(TRIM(CLEAN(SUBSTITUTE(J427,CHAR(160)," ")))),Start!$H$6:$H$22,0))),"","Conclusion/evidence missing; ")&amp;IF(AND(LEN(UPPER(TRIM(CLEAN(SUBSTITUTE(K427,CHAR(160)," ")))))&gt;0,LEFT(UPPER(TRIM(K427)),10)&lt;&gt;"UNRESOLVED",ISERROR(MATCH(UPPER(TRIM(CLEAN(SUBSTITUTE(K427,CHAR(160)," ")))),Start!$H$6:$H$22,0))),"","Reviewer/date missing; ")&amp;"")=0,"Documentation recorded; review required",IF(AND(LEN(UPPER(TRIM(CLEAN(SUBSTITUTE(C427,CHAR(160)," ")))))&gt;0,LEFT(UPPER(TRIM(C427)),10)&lt;&gt;"UNRESOLVED",ISERROR(MATCH(UPPER(TRIM(CLEAN(SUBSTITUTE(C427,CHAR(160)," ")))),Start!$H$6:$H$22,0))),"","Exact clause/version missing; ")&amp;IF(AND(LEN(UPPER(TRIM(CLEAN(SUBSTITUTE(D427,CHAR(160)," ")))))&gt;0,LEFT(UPPER(TRIM(D427)),10)&lt;&gt;"UNRESOLVED",ISERROR(MATCH(UPPER(TRIM(CLEAN(SUBSTITUTE(D427,CHAR(160)," ")))),Start!$H$6:$H$22,0))),"","Entity/system/period missing; ")&amp;IF(AND(LEN(UPPER(TRIM(CLEAN(SUBSTITUTE(F427,CHAR(160)," ")))))&gt;0,LEFT(UPPER(TRIM(F427)),10)&lt;&gt;"UNRESOLVED",ISERROR(MATCH(UPPER(TRIM(CLEAN(SUBSTITUTE(F427,CHAR(160)," ")))),Start!$H$6:$H$22,0))),"","Decision evidence/basis missing; ")&amp;IF(AND(LEN(UPPER(TRIM(CLEAN(SUBSTITUTE(G427,CHAR(160)," ")))))&gt;0,LEFT(UPPER(TRIM(G427)),10)&lt;&gt;"UNRESOLVED",ISERROR(MATCH(UPPER(TRIM(CLEAN(SUBSTITUTE(G427,CHAR(160)," ")))),Start!$H$6:$H$22,0))),"","Date/transition basis missing; ")&amp;IF(AND(LEN(UPPER(TRIM(CLEAN(SUBSTITUTE(H427,CHAR(160)," ")))))&gt;0,LEFT(UPPER(TRIM(H427)),10)&lt;&gt;"UNRESOLVED",ISERROR(MATCH(UPPER(TRIM(CLEAN(SUBSTITUTE(H427,CHAR(160)," ")))),Start!$H$6:$H$22,0))),"","Method/evidence basis missing; ")&amp;IF(AND(LEN(UPPER(TRIM(CLEAN(SUBSTITUTE(I427,CHAR(160)," ")))))&gt;0,LEFT(UPPER(TRIM(I427)),10)&lt;&gt;"UNRESOLVED",ISERROR(MATCH(UPPER(TRIM(CLEAN(SUBSTITUTE(I427,CHAR(160)," ")))),Start!$H$6:$H$22,0))),"","Mapping or justified exclusion missing; ")&amp;IF(AND(LEN(UPPER(TRIM(CLEAN(SUBSTITUTE(J427,CHAR(160)," ")))))&gt;0,LEFT(UPPER(TRIM(J427)),10)&lt;&gt;"UNRESOLVED",ISERROR(MATCH(UPPER(TRIM(CLEAN(SUBSTITUTE(J427,CHAR(160)," ")))),Start!$H$6:$H$22,0))),"","Conclusion/evidence missing; ")&amp;IF(AND(LEN(UPPER(TRIM(CLEAN(SUBSTITUTE(K427,CHAR(160)," ")))))&gt;0,LEFT(UPPER(TRIM(K427)),10)&lt;&gt;"UNRESOLVED",ISERROR(MATCH(UPPER(TRIM(CLEAN(SUBSTITUTE(K427,CHAR(160)," ")))),Start!$H$6:$H$22,0))),"","Reviewer/date missing; ")&amp;"")),"Invalid status; use a listed value")</f>
        <v>Applicability unresolved; assign an owner and next action</v>
      </c>
    </row>
    <row r="428" ht="70" customHeight="1">
      <c r="A428" s="58" t="str">
        <v>DFS-500.20(b)</v>
      </c>
      <c r="B428" s="58" t="str">
        <v>DFS</v>
      </c>
      <c r="C428" s="61" t="str">
        <v>D01 | 500.20(b)</v>
      </c>
      <c r="D428" s="61"/>
      <c r="E428" s="61" t="str">
        <v>Unresolved</v>
      </c>
      <c r="F428" s="61"/>
      <c r="G428" s="61" t="str">
        <v>Verify entity exemption and operative version; Q08</v>
      </c>
      <c r="H428" s="61" t="inlineStr">
        <is>
          <t xml:space="preserve">Interpretation/administration. Obtain exact required method and evidence from the controlling text. Context and definition rows explain control requirements.</t>
        </is>
      </c>
      <c r="I428" s="61" t="str">
        <v>D01</v>
      </c>
      <c r="J428" s="61"/>
      <c r="K428" s="61"/>
      <c r="L428" s="61" t="str">
        <v>Confirm entity/system coverage, obtain the current controlling instrument and map every applicable part before conclusions.</v>
      </c>
      <c r="M428" s="63" t="str">
        <f>IF(OR(EXACT(E428,"Unresolved"),EXACT(E428,"Applicable"),EXACT(E428,"Excluded with basis"),EXACT(E428,"Context only")),IF(E428="Unresolved","Applicability unresolved; assign an owner and next action",IF(LEN(IF(AND(LEN(UPPER(TRIM(CLEAN(SUBSTITUTE(C428,CHAR(160)," ")))))&gt;0,LEFT(UPPER(TRIM(C428)),10)&lt;&gt;"UNRESOLVED",ISERROR(MATCH(UPPER(TRIM(CLEAN(SUBSTITUTE(C428,CHAR(160)," ")))),Start!$H$6:$H$22,0))),"","Exact clause/version missing; ")&amp;IF(AND(LEN(UPPER(TRIM(CLEAN(SUBSTITUTE(D428,CHAR(160)," ")))))&gt;0,LEFT(UPPER(TRIM(D428)),10)&lt;&gt;"UNRESOLVED",ISERROR(MATCH(UPPER(TRIM(CLEAN(SUBSTITUTE(D428,CHAR(160)," ")))),Start!$H$6:$H$22,0))),"","Entity/system/period missing; ")&amp;IF(AND(LEN(UPPER(TRIM(CLEAN(SUBSTITUTE(F428,CHAR(160)," ")))))&gt;0,LEFT(UPPER(TRIM(F428)),10)&lt;&gt;"UNRESOLVED",ISERROR(MATCH(UPPER(TRIM(CLEAN(SUBSTITUTE(F428,CHAR(160)," ")))),Start!$H$6:$H$22,0))),"","Decision evidence/basis missing; ")&amp;IF(AND(LEN(UPPER(TRIM(CLEAN(SUBSTITUTE(G428,CHAR(160)," ")))))&gt;0,LEFT(UPPER(TRIM(G428)),10)&lt;&gt;"UNRESOLVED",ISERROR(MATCH(UPPER(TRIM(CLEAN(SUBSTITUTE(G428,CHAR(160)," ")))),Start!$H$6:$H$22,0))),"","Date/transition basis missing; ")&amp;IF(AND(LEN(UPPER(TRIM(CLEAN(SUBSTITUTE(H428,CHAR(160)," ")))))&gt;0,LEFT(UPPER(TRIM(H428)),10)&lt;&gt;"UNRESOLVED",ISERROR(MATCH(UPPER(TRIM(CLEAN(SUBSTITUTE(H428,CHAR(160)," ")))),Start!$H$6:$H$22,0))),"","Method/evidence basis missing; ")&amp;IF(AND(LEN(UPPER(TRIM(CLEAN(SUBSTITUTE(I428,CHAR(160)," ")))))&gt;0,LEFT(UPPER(TRIM(I428)),10)&lt;&gt;"UNRESOLVED",ISERROR(MATCH(UPPER(TRIM(CLEAN(SUBSTITUTE(I428,CHAR(160)," ")))),Start!$H$6:$H$22,0))),"","Mapping or justified exclusion missing; ")&amp;IF(AND(LEN(UPPER(TRIM(CLEAN(SUBSTITUTE(J428,CHAR(160)," ")))))&gt;0,LEFT(UPPER(TRIM(J428)),10)&lt;&gt;"UNRESOLVED",ISERROR(MATCH(UPPER(TRIM(CLEAN(SUBSTITUTE(J428,CHAR(160)," ")))),Start!$H$6:$H$22,0))),"","Conclusion/evidence missing; ")&amp;IF(AND(LEN(UPPER(TRIM(CLEAN(SUBSTITUTE(K428,CHAR(160)," ")))))&gt;0,LEFT(UPPER(TRIM(K428)),10)&lt;&gt;"UNRESOLVED",ISERROR(MATCH(UPPER(TRIM(CLEAN(SUBSTITUTE(K428,CHAR(160)," ")))),Start!$H$6:$H$22,0))),"","Reviewer/date missing; ")&amp;"")=0,"Documentation recorded; review required",IF(AND(LEN(UPPER(TRIM(CLEAN(SUBSTITUTE(C428,CHAR(160)," ")))))&gt;0,LEFT(UPPER(TRIM(C428)),10)&lt;&gt;"UNRESOLVED",ISERROR(MATCH(UPPER(TRIM(CLEAN(SUBSTITUTE(C428,CHAR(160)," ")))),Start!$H$6:$H$22,0))),"","Exact clause/version missing; ")&amp;IF(AND(LEN(UPPER(TRIM(CLEAN(SUBSTITUTE(D428,CHAR(160)," ")))))&gt;0,LEFT(UPPER(TRIM(D428)),10)&lt;&gt;"UNRESOLVED",ISERROR(MATCH(UPPER(TRIM(CLEAN(SUBSTITUTE(D428,CHAR(160)," ")))),Start!$H$6:$H$22,0))),"","Entity/system/period missing; ")&amp;IF(AND(LEN(UPPER(TRIM(CLEAN(SUBSTITUTE(F428,CHAR(160)," ")))))&gt;0,LEFT(UPPER(TRIM(F428)),10)&lt;&gt;"UNRESOLVED",ISERROR(MATCH(UPPER(TRIM(CLEAN(SUBSTITUTE(F428,CHAR(160)," ")))),Start!$H$6:$H$22,0))),"","Decision evidence/basis missing; ")&amp;IF(AND(LEN(UPPER(TRIM(CLEAN(SUBSTITUTE(G428,CHAR(160)," ")))))&gt;0,LEFT(UPPER(TRIM(G428)),10)&lt;&gt;"UNRESOLVED",ISERROR(MATCH(UPPER(TRIM(CLEAN(SUBSTITUTE(G428,CHAR(160)," ")))),Start!$H$6:$H$22,0))),"","Date/transition basis missing; ")&amp;IF(AND(LEN(UPPER(TRIM(CLEAN(SUBSTITUTE(H428,CHAR(160)," ")))))&gt;0,LEFT(UPPER(TRIM(H428)),10)&lt;&gt;"UNRESOLVED",ISERROR(MATCH(UPPER(TRIM(CLEAN(SUBSTITUTE(H428,CHAR(160)," ")))),Start!$H$6:$H$22,0))),"","Method/evidence basis missing; ")&amp;IF(AND(LEN(UPPER(TRIM(CLEAN(SUBSTITUTE(I428,CHAR(160)," ")))))&gt;0,LEFT(UPPER(TRIM(I428)),10)&lt;&gt;"UNRESOLVED",ISERROR(MATCH(UPPER(TRIM(CLEAN(SUBSTITUTE(I428,CHAR(160)," ")))),Start!$H$6:$H$22,0))),"","Mapping or justified exclusion missing; ")&amp;IF(AND(LEN(UPPER(TRIM(CLEAN(SUBSTITUTE(J428,CHAR(160)," ")))))&gt;0,LEFT(UPPER(TRIM(J428)),10)&lt;&gt;"UNRESOLVED",ISERROR(MATCH(UPPER(TRIM(CLEAN(SUBSTITUTE(J428,CHAR(160)," ")))),Start!$H$6:$H$22,0))),"","Conclusion/evidence missing; ")&amp;IF(AND(LEN(UPPER(TRIM(CLEAN(SUBSTITUTE(K428,CHAR(160)," ")))))&gt;0,LEFT(UPPER(TRIM(K428)),10)&lt;&gt;"UNRESOLVED",ISERROR(MATCH(UPPER(TRIM(CLEAN(SUBSTITUTE(K428,CHAR(160)," ")))),Start!$H$6:$H$22,0))),"","Reviewer/date missing; ")&amp;"")),"Invalid status; use a listed value")</f>
        <v>Applicability unresolved; assign an owner and next action</v>
      </c>
    </row>
    <row r="429" ht="70" customHeight="1">
      <c r="A429" s="56" t="str">
        <v>DFS-500.20(b)(1)</v>
      </c>
      <c r="B429" s="56" t="str">
        <v>DFS</v>
      </c>
      <c r="C429" s="61" t="str">
        <v>D01 | 500.20(b)(1)</v>
      </c>
      <c r="D429" s="61"/>
      <c r="E429" s="61" t="str">
        <v>Unresolved</v>
      </c>
      <c r="F429" s="61"/>
      <c r="G429" s="61" t="str">
        <v>Verify entity exemption and operative version; Q08</v>
      </c>
      <c r="H429" s="61" t="inlineStr">
        <is>
          <t xml:space="preserve">Interpretation/administration. Obtain exact required method and evidence from the controlling text. Context and definition rows explain control requirements.</t>
        </is>
      </c>
      <c r="I429" s="61" t="str">
        <v>D01</v>
      </c>
      <c r="J429" s="61"/>
      <c r="K429" s="61"/>
      <c r="L429" s="61" t="str">
        <v>Confirm entity/system coverage, obtain the current controlling instrument and map every applicable part before conclusions.</v>
      </c>
      <c r="M429" s="63" t="str">
        <f>IF(OR(EXACT(E429,"Unresolved"),EXACT(E429,"Applicable"),EXACT(E429,"Excluded with basis"),EXACT(E429,"Context only")),IF(E429="Unresolved","Applicability unresolved; assign an owner and next action",IF(LEN(IF(AND(LEN(UPPER(TRIM(CLEAN(SUBSTITUTE(C429,CHAR(160)," ")))))&gt;0,LEFT(UPPER(TRIM(C429)),10)&lt;&gt;"UNRESOLVED",ISERROR(MATCH(UPPER(TRIM(CLEAN(SUBSTITUTE(C429,CHAR(160)," ")))),Start!$H$6:$H$22,0))),"","Exact clause/version missing; ")&amp;IF(AND(LEN(UPPER(TRIM(CLEAN(SUBSTITUTE(D429,CHAR(160)," ")))))&gt;0,LEFT(UPPER(TRIM(D429)),10)&lt;&gt;"UNRESOLVED",ISERROR(MATCH(UPPER(TRIM(CLEAN(SUBSTITUTE(D429,CHAR(160)," ")))),Start!$H$6:$H$22,0))),"","Entity/system/period missing; ")&amp;IF(AND(LEN(UPPER(TRIM(CLEAN(SUBSTITUTE(F429,CHAR(160)," ")))))&gt;0,LEFT(UPPER(TRIM(F429)),10)&lt;&gt;"UNRESOLVED",ISERROR(MATCH(UPPER(TRIM(CLEAN(SUBSTITUTE(F429,CHAR(160)," ")))),Start!$H$6:$H$22,0))),"","Decision evidence/basis missing; ")&amp;IF(AND(LEN(UPPER(TRIM(CLEAN(SUBSTITUTE(G429,CHAR(160)," ")))))&gt;0,LEFT(UPPER(TRIM(G429)),10)&lt;&gt;"UNRESOLVED",ISERROR(MATCH(UPPER(TRIM(CLEAN(SUBSTITUTE(G429,CHAR(160)," ")))),Start!$H$6:$H$22,0))),"","Date/transition basis missing; ")&amp;IF(AND(LEN(UPPER(TRIM(CLEAN(SUBSTITUTE(H429,CHAR(160)," ")))))&gt;0,LEFT(UPPER(TRIM(H429)),10)&lt;&gt;"UNRESOLVED",ISERROR(MATCH(UPPER(TRIM(CLEAN(SUBSTITUTE(H429,CHAR(160)," ")))),Start!$H$6:$H$22,0))),"","Method/evidence basis missing; ")&amp;IF(AND(LEN(UPPER(TRIM(CLEAN(SUBSTITUTE(I429,CHAR(160)," ")))))&gt;0,LEFT(UPPER(TRIM(I429)),10)&lt;&gt;"UNRESOLVED",ISERROR(MATCH(UPPER(TRIM(CLEAN(SUBSTITUTE(I429,CHAR(160)," ")))),Start!$H$6:$H$22,0))),"","Mapping or justified exclusion missing; ")&amp;IF(AND(LEN(UPPER(TRIM(CLEAN(SUBSTITUTE(J429,CHAR(160)," ")))))&gt;0,LEFT(UPPER(TRIM(J429)),10)&lt;&gt;"UNRESOLVED",ISERROR(MATCH(UPPER(TRIM(CLEAN(SUBSTITUTE(J429,CHAR(160)," ")))),Start!$H$6:$H$22,0))),"","Conclusion/evidence missing; ")&amp;IF(AND(LEN(UPPER(TRIM(CLEAN(SUBSTITUTE(K429,CHAR(160)," ")))))&gt;0,LEFT(UPPER(TRIM(K429)),10)&lt;&gt;"UNRESOLVED",ISERROR(MATCH(UPPER(TRIM(CLEAN(SUBSTITUTE(K429,CHAR(160)," ")))),Start!$H$6:$H$22,0))),"","Reviewer/date missing; ")&amp;"")=0,"Documentation recorded; review required",IF(AND(LEN(UPPER(TRIM(CLEAN(SUBSTITUTE(C429,CHAR(160)," ")))))&gt;0,LEFT(UPPER(TRIM(C429)),10)&lt;&gt;"UNRESOLVED",ISERROR(MATCH(UPPER(TRIM(CLEAN(SUBSTITUTE(C429,CHAR(160)," ")))),Start!$H$6:$H$22,0))),"","Exact clause/version missing; ")&amp;IF(AND(LEN(UPPER(TRIM(CLEAN(SUBSTITUTE(D429,CHAR(160)," ")))))&gt;0,LEFT(UPPER(TRIM(D429)),10)&lt;&gt;"UNRESOLVED",ISERROR(MATCH(UPPER(TRIM(CLEAN(SUBSTITUTE(D429,CHAR(160)," ")))),Start!$H$6:$H$22,0))),"","Entity/system/period missing; ")&amp;IF(AND(LEN(UPPER(TRIM(CLEAN(SUBSTITUTE(F429,CHAR(160)," ")))))&gt;0,LEFT(UPPER(TRIM(F429)),10)&lt;&gt;"UNRESOLVED",ISERROR(MATCH(UPPER(TRIM(CLEAN(SUBSTITUTE(F429,CHAR(160)," ")))),Start!$H$6:$H$22,0))),"","Decision evidence/basis missing; ")&amp;IF(AND(LEN(UPPER(TRIM(CLEAN(SUBSTITUTE(G429,CHAR(160)," ")))))&gt;0,LEFT(UPPER(TRIM(G429)),10)&lt;&gt;"UNRESOLVED",ISERROR(MATCH(UPPER(TRIM(CLEAN(SUBSTITUTE(G429,CHAR(160)," ")))),Start!$H$6:$H$22,0))),"","Date/transition basis missing; ")&amp;IF(AND(LEN(UPPER(TRIM(CLEAN(SUBSTITUTE(H429,CHAR(160)," ")))))&gt;0,LEFT(UPPER(TRIM(H429)),10)&lt;&gt;"UNRESOLVED",ISERROR(MATCH(UPPER(TRIM(CLEAN(SUBSTITUTE(H429,CHAR(160)," ")))),Start!$H$6:$H$22,0))),"","Method/evidence basis missing; ")&amp;IF(AND(LEN(UPPER(TRIM(CLEAN(SUBSTITUTE(I429,CHAR(160)," ")))))&gt;0,LEFT(UPPER(TRIM(I429)),10)&lt;&gt;"UNRESOLVED",ISERROR(MATCH(UPPER(TRIM(CLEAN(SUBSTITUTE(I429,CHAR(160)," ")))),Start!$H$6:$H$22,0))),"","Mapping or justified exclusion missing; ")&amp;IF(AND(LEN(UPPER(TRIM(CLEAN(SUBSTITUTE(J429,CHAR(160)," ")))))&gt;0,LEFT(UPPER(TRIM(J429)),10)&lt;&gt;"UNRESOLVED",ISERROR(MATCH(UPPER(TRIM(CLEAN(SUBSTITUTE(J429,CHAR(160)," ")))),Start!$H$6:$H$22,0))),"","Conclusion/evidence missing; ")&amp;IF(AND(LEN(UPPER(TRIM(CLEAN(SUBSTITUTE(K429,CHAR(160)," ")))))&gt;0,LEFT(UPPER(TRIM(K429)),10)&lt;&gt;"UNRESOLVED",ISERROR(MATCH(UPPER(TRIM(CLEAN(SUBSTITUTE(K429,CHAR(160)," ")))),Start!$H$6:$H$22,0))),"","Reviewer/date missing; ")&amp;"")),"Invalid status; use a listed value")</f>
        <v>Applicability unresolved; assign an owner and next action</v>
      </c>
    </row>
    <row r="430" ht="70" customHeight="1">
      <c r="A430" s="58" t="str">
        <v>DFS-500.20(b)(2)</v>
      </c>
      <c r="B430" s="58" t="str">
        <v>DFS</v>
      </c>
      <c r="C430" s="61" t="str">
        <v>D01 | 500.20(b)(2)</v>
      </c>
      <c r="D430" s="61"/>
      <c r="E430" s="61" t="str">
        <v>Unresolved</v>
      </c>
      <c r="F430" s="61"/>
      <c r="G430" s="61" t="str">
        <v>Verify entity exemption and operative version; Q08</v>
      </c>
      <c r="H430" s="61" t="inlineStr">
        <is>
          <t xml:space="preserve">Interpretation/administration. Obtain exact required method and evidence from the controlling text. Context and definition rows explain control requirements.</t>
        </is>
      </c>
      <c r="I430" s="61" t="str">
        <v>D01</v>
      </c>
      <c r="J430" s="61"/>
      <c r="K430" s="61"/>
      <c r="L430" s="61" t="str">
        <v>Confirm entity/system coverage, obtain the current controlling instrument and map every applicable part before conclusions.</v>
      </c>
      <c r="M430" s="63" t="str">
        <f>IF(OR(EXACT(E430,"Unresolved"),EXACT(E430,"Applicable"),EXACT(E430,"Excluded with basis"),EXACT(E430,"Context only")),IF(E430="Unresolved","Applicability unresolved; assign an owner and next action",IF(LEN(IF(AND(LEN(UPPER(TRIM(CLEAN(SUBSTITUTE(C430,CHAR(160)," ")))))&gt;0,LEFT(UPPER(TRIM(C430)),10)&lt;&gt;"UNRESOLVED",ISERROR(MATCH(UPPER(TRIM(CLEAN(SUBSTITUTE(C430,CHAR(160)," ")))),Start!$H$6:$H$22,0))),"","Exact clause/version missing; ")&amp;IF(AND(LEN(UPPER(TRIM(CLEAN(SUBSTITUTE(D430,CHAR(160)," ")))))&gt;0,LEFT(UPPER(TRIM(D430)),10)&lt;&gt;"UNRESOLVED",ISERROR(MATCH(UPPER(TRIM(CLEAN(SUBSTITUTE(D430,CHAR(160)," ")))),Start!$H$6:$H$22,0))),"","Entity/system/period missing; ")&amp;IF(AND(LEN(UPPER(TRIM(CLEAN(SUBSTITUTE(F430,CHAR(160)," ")))))&gt;0,LEFT(UPPER(TRIM(F430)),10)&lt;&gt;"UNRESOLVED",ISERROR(MATCH(UPPER(TRIM(CLEAN(SUBSTITUTE(F430,CHAR(160)," ")))),Start!$H$6:$H$22,0))),"","Decision evidence/basis missing; ")&amp;IF(AND(LEN(UPPER(TRIM(CLEAN(SUBSTITUTE(G430,CHAR(160)," ")))))&gt;0,LEFT(UPPER(TRIM(G430)),10)&lt;&gt;"UNRESOLVED",ISERROR(MATCH(UPPER(TRIM(CLEAN(SUBSTITUTE(G430,CHAR(160)," ")))),Start!$H$6:$H$22,0))),"","Date/transition basis missing; ")&amp;IF(AND(LEN(UPPER(TRIM(CLEAN(SUBSTITUTE(H430,CHAR(160)," ")))))&gt;0,LEFT(UPPER(TRIM(H430)),10)&lt;&gt;"UNRESOLVED",ISERROR(MATCH(UPPER(TRIM(CLEAN(SUBSTITUTE(H430,CHAR(160)," ")))),Start!$H$6:$H$22,0))),"","Method/evidence basis missing; ")&amp;IF(AND(LEN(UPPER(TRIM(CLEAN(SUBSTITUTE(I430,CHAR(160)," ")))))&gt;0,LEFT(UPPER(TRIM(I430)),10)&lt;&gt;"UNRESOLVED",ISERROR(MATCH(UPPER(TRIM(CLEAN(SUBSTITUTE(I430,CHAR(160)," ")))),Start!$H$6:$H$22,0))),"","Mapping or justified exclusion missing; ")&amp;IF(AND(LEN(UPPER(TRIM(CLEAN(SUBSTITUTE(J430,CHAR(160)," ")))))&gt;0,LEFT(UPPER(TRIM(J430)),10)&lt;&gt;"UNRESOLVED",ISERROR(MATCH(UPPER(TRIM(CLEAN(SUBSTITUTE(J430,CHAR(160)," ")))),Start!$H$6:$H$22,0))),"","Conclusion/evidence missing; ")&amp;IF(AND(LEN(UPPER(TRIM(CLEAN(SUBSTITUTE(K430,CHAR(160)," ")))))&gt;0,LEFT(UPPER(TRIM(K430)),10)&lt;&gt;"UNRESOLVED",ISERROR(MATCH(UPPER(TRIM(CLEAN(SUBSTITUTE(K430,CHAR(160)," ")))),Start!$H$6:$H$22,0))),"","Reviewer/date missing; ")&amp;"")=0,"Documentation recorded; review required",IF(AND(LEN(UPPER(TRIM(CLEAN(SUBSTITUTE(C430,CHAR(160)," ")))))&gt;0,LEFT(UPPER(TRIM(C430)),10)&lt;&gt;"UNRESOLVED",ISERROR(MATCH(UPPER(TRIM(CLEAN(SUBSTITUTE(C430,CHAR(160)," ")))),Start!$H$6:$H$22,0))),"","Exact clause/version missing; ")&amp;IF(AND(LEN(UPPER(TRIM(CLEAN(SUBSTITUTE(D430,CHAR(160)," ")))))&gt;0,LEFT(UPPER(TRIM(D430)),10)&lt;&gt;"UNRESOLVED",ISERROR(MATCH(UPPER(TRIM(CLEAN(SUBSTITUTE(D430,CHAR(160)," ")))),Start!$H$6:$H$22,0))),"","Entity/system/period missing; ")&amp;IF(AND(LEN(UPPER(TRIM(CLEAN(SUBSTITUTE(F430,CHAR(160)," ")))))&gt;0,LEFT(UPPER(TRIM(F430)),10)&lt;&gt;"UNRESOLVED",ISERROR(MATCH(UPPER(TRIM(CLEAN(SUBSTITUTE(F430,CHAR(160)," ")))),Start!$H$6:$H$22,0))),"","Decision evidence/basis missing; ")&amp;IF(AND(LEN(UPPER(TRIM(CLEAN(SUBSTITUTE(G430,CHAR(160)," ")))))&gt;0,LEFT(UPPER(TRIM(G430)),10)&lt;&gt;"UNRESOLVED",ISERROR(MATCH(UPPER(TRIM(CLEAN(SUBSTITUTE(G430,CHAR(160)," ")))),Start!$H$6:$H$22,0))),"","Date/transition basis missing; ")&amp;IF(AND(LEN(UPPER(TRIM(CLEAN(SUBSTITUTE(H430,CHAR(160)," ")))))&gt;0,LEFT(UPPER(TRIM(H430)),10)&lt;&gt;"UNRESOLVED",ISERROR(MATCH(UPPER(TRIM(CLEAN(SUBSTITUTE(H430,CHAR(160)," ")))),Start!$H$6:$H$22,0))),"","Method/evidence basis missing; ")&amp;IF(AND(LEN(UPPER(TRIM(CLEAN(SUBSTITUTE(I430,CHAR(160)," ")))))&gt;0,LEFT(UPPER(TRIM(I430)),10)&lt;&gt;"UNRESOLVED",ISERROR(MATCH(UPPER(TRIM(CLEAN(SUBSTITUTE(I430,CHAR(160)," ")))),Start!$H$6:$H$22,0))),"","Mapping or justified exclusion missing; ")&amp;IF(AND(LEN(UPPER(TRIM(CLEAN(SUBSTITUTE(J430,CHAR(160)," ")))))&gt;0,LEFT(UPPER(TRIM(J430)),10)&lt;&gt;"UNRESOLVED",ISERROR(MATCH(UPPER(TRIM(CLEAN(SUBSTITUTE(J430,CHAR(160)," ")))),Start!$H$6:$H$22,0))),"","Conclusion/evidence missing; ")&amp;IF(AND(LEN(UPPER(TRIM(CLEAN(SUBSTITUTE(K430,CHAR(160)," ")))))&gt;0,LEFT(UPPER(TRIM(K430)),10)&lt;&gt;"UNRESOLVED",ISERROR(MATCH(UPPER(TRIM(CLEAN(SUBSTITUTE(K430,CHAR(160)," ")))),Start!$H$6:$H$22,0))),"","Reviewer/date missing; ")&amp;"")),"Invalid status; use a listed value")</f>
        <v>Applicability unresolved; assign an owner and next action</v>
      </c>
    </row>
    <row r="431" ht="70" customHeight="1">
      <c r="A431" s="56" t="str">
        <v>DFS-500.20(c)</v>
      </c>
      <c r="B431" s="56" t="str">
        <v>DFS</v>
      </c>
      <c r="C431" s="61" t="str">
        <v>D01 | 500.20(c)</v>
      </c>
      <c r="D431" s="61"/>
      <c r="E431" s="61" t="str">
        <v>Unresolved</v>
      </c>
      <c r="F431" s="61"/>
      <c r="G431" s="61" t="str">
        <v>Verify entity exemption and operative version; Q08</v>
      </c>
      <c r="H431" s="61" t="inlineStr">
        <is>
          <t xml:space="preserve">Interpretation/administration. Obtain exact required method and evidence from the controlling text. Context and definition rows explain control requirements.</t>
        </is>
      </c>
      <c r="I431" s="61" t="str">
        <v>D01</v>
      </c>
      <c r="J431" s="61"/>
      <c r="K431" s="61"/>
      <c r="L431" s="61" t="str">
        <v>Confirm entity/system coverage, obtain the current controlling instrument and map every applicable part before conclusions.</v>
      </c>
      <c r="M431" s="63" t="str">
        <f>IF(OR(EXACT(E431,"Unresolved"),EXACT(E431,"Applicable"),EXACT(E431,"Excluded with basis"),EXACT(E431,"Context only")),IF(E431="Unresolved","Applicability unresolved; assign an owner and next action",IF(LEN(IF(AND(LEN(UPPER(TRIM(CLEAN(SUBSTITUTE(C431,CHAR(160)," ")))))&gt;0,LEFT(UPPER(TRIM(C431)),10)&lt;&gt;"UNRESOLVED",ISERROR(MATCH(UPPER(TRIM(CLEAN(SUBSTITUTE(C431,CHAR(160)," ")))),Start!$H$6:$H$22,0))),"","Exact clause/version missing; ")&amp;IF(AND(LEN(UPPER(TRIM(CLEAN(SUBSTITUTE(D431,CHAR(160)," ")))))&gt;0,LEFT(UPPER(TRIM(D431)),10)&lt;&gt;"UNRESOLVED",ISERROR(MATCH(UPPER(TRIM(CLEAN(SUBSTITUTE(D431,CHAR(160)," ")))),Start!$H$6:$H$22,0))),"","Entity/system/period missing; ")&amp;IF(AND(LEN(UPPER(TRIM(CLEAN(SUBSTITUTE(F431,CHAR(160)," ")))))&gt;0,LEFT(UPPER(TRIM(F431)),10)&lt;&gt;"UNRESOLVED",ISERROR(MATCH(UPPER(TRIM(CLEAN(SUBSTITUTE(F431,CHAR(160)," ")))),Start!$H$6:$H$22,0))),"","Decision evidence/basis missing; ")&amp;IF(AND(LEN(UPPER(TRIM(CLEAN(SUBSTITUTE(G431,CHAR(160)," ")))))&gt;0,LEFT(UPPER(TRIM(G431)),10)&lt;&gt;"UNRESOLVED",ISERROR(MATCH(UPPER(TRIM(CLEAN(SUBSTITUTE(G431,CHAR(160)," ")))),Start!$H$6:$H$22,0))),"","Date/transition basis missing; ")&amp;IF(AND(LEN(UPPER(TRIM(CLEAN(SUBSTITUTE(H431,CHAR(160)," ")))))&gt;0,LEFT(UPPER(TRIM(H431)),10)&lt;&gt;"UNRESOLVED",ISERROR(MATCH(UPPER(TRIM(CLEAN(SUBSTITUTE(H431,CHAR(160)," ")))),Start!$H$6:$H$22,0))),"","Method/evidence basis missing; ")&amp;IF(AND(LEN(UPPER(TRIM(CLEAN(SUBSTITUTE(I431,CHAR(160)," ")))))&gt;0,LEFT(UPPER(TRIM(I431)),10)&lt;&gt;"UNRESOLVED",ISERROR(MATCH(UPPER(TRIM(CLEAN(SUBSTITUTE(I431,CHAR(160)," ")))),Start!$H$6:$H$22,0))),"","Mapping or justified exclusion missing; ")&amp;IF(AND(LEN(UPPER(TRIM(CLEAN(SUBSTITUTE(J431,CHAR(160)," ")))))&gt;0,LEFT(UPPER(TRIM(J431)),10)&lt;&gt;"UNRESOLVED",ISERROR(MATCH(UPPER(TRIM(CLEAN(SUBSTITUTE(J431,CHAR(160)," ")))),Start!$H$6:$H$22,0))),"","Conclusion/evidence missing; ")&amp;IF(AND(LEN(UPPER(TRIM(CLEAN(SUBSTITUTE(K431,CHAR(160)," ")))))&gt;0,LEFT(UPPER(TRIM(K431)),10)&lt;&gt;"UNRESOLVED",ISERROR(MATCH(UPPER(TRIM(CLEAN(SUBSTITUTE(K431,CHAR(160)," ")))),Start!$H$6:$H$22,0))),"","Reviewer/date missing; ")&amp;"")=0,"Documentation recorded; review required",IF(AND(LEN(UPPER(TRIM(CLEAN(SUBSTITUTE(C431,CHAR(160)," ")))))&gt;0,LEFT(UPPER(TRIM(C431)),10)&lt;&gt;"UNRESOLVED",ISERROR(MATCH(UPPER(TRIM(CLEAN(SUBSTITUTE(C431,CHAR(160)," ")))),Start!$H$6:$H$22,0))),"","Exact clause/version missing; ")&amp;IF(AND(LEN(UPPER(TRIM(CLEAN(SUBSTITUTE(D431,CHAR(160)," ")))))&gt;0,LEFT(UPPER(TRIM(D431)),10)&lt;&gt;"UNRESOLVED",ISERROR(MATCH(UPPER(TRIM(CLEAN(SUBSTITUTE(D431,CHAR(160)," ")))),Start!$H$6:$H$22,0))),"","Entity/system/period missing; ")&amp;IF(AND(LEN(UPPER(TRIM(CLEAN(SUBSTITUTE(F431,CHAR(160)," ")))))&gt;0,LEFT(UPPER(TRIM(F431)),10)&lt;&gt;"UNRESOLVED",ISERROR(MATCH(UPPER(TRIM(CLEAN(SUBSTITUTE(F431,CHAR(160)," ")))),Start!$H$6:$H$22,0))),"","Decision evidence/basis missing; ")&amp;IF(AND(LEN(UPPER(TRIM(CLEAN(SUBSTITUTE(G431,CHAR(160)," ")))))&gt;0,LEFT(UPPER(TRIM(G431)),10)&lt;&gt;"UNRESOLVED",ISERROR(MATCH(UPPER(TRIM(CLEAN(SUBSTITUTE(G431,CHAR(160)," ")))),Start!$H$6:$H$22,0))),"","Date/transition basis missing; ")&amp;IF(AND(LEN(UPPER(TRIM(CLEAN(SUBSTITUTE(H431,CHAR(160)," ")))))&gt;0,LEFT(UPPER(TRIM(H431)),10)&lt;&gt;"UNRESOLVED",ISERROR(MATCH(UPPER(TRIM(CLEAN(SUBSTITUTE(H431,CHAR(160)," ")))),Start!$H$6:$H$22,0))),"","Method/evidence basis missing; ")&amp;IF(AND(LEN(UPPER(TRIM(CLEAN(SUBSTITUTE(I431,CHAR(160)," ")))))&gt;0,LEFT(UPPER(TRIM(I431)),10)&lt;&gt;"UNRESOLVED",ISERROR(MATCH(UPPER(TRIM(CLEAN(SUBSTITUTE(I431,CHAR(160)," ")))),Start!$H$6:$H$22,0))),"","Mapping or justified exclusion missing; ")&amp;IF(AND(LEN(UPPER(TRIM(CLEAN(SUBSTITUTE(J431,CHAR(160)," ")))))&gt;0,LEFT(UPPER(TRIM(J431)),10)&lt;&gt;"UNRESOLVED",ISERROR(MATCH(UPPER(TRIM(CLEAN(SUBSTITUTE(J431,CHAR(160)," ")))),Start!$H$6:$H$22,0))),"","Conclusion/evidence missing; ")&amp;IF(AND(LEN(UPPER(TRIM(CLEAN(SUBSTITUTE(K431,CHAR(160)," ")))))&gt;0,LEFT(UPPER(TRIM(K431)),10)&lt;&gt;"UNRESOLVED",ISERROR(MATCH(UPPER(TRIM(CLEAN(SUBSTITUTE(K431,CHAR(160)," ")))),Start!$H$6:$H$22,0))),"","Reviewer/date missing; ")&amp;"")),"Invalid status; use a listed value")</f>
        <v>Applicability unresolved; assign an owner and next action</v>
      </c>
    </row>
    <row r="432" ht="70" customHeight="1">
      <c r="A432" s="58" t="str">
        <v>DFS-500.20(c)(1)</v>
      </c>
      <c r="B432" s="58" t="str">
        <v>DFS</v>
      </c>
      <c r="C432" s="61" t="str">
        <v>D01 | 500.20(c)(1)</v>
      </c>
      <c r="D432" s="61"/>
      <c r="E432" s="61" t="str">
        <v>Unresolved</v>
      </c>
      <c r="F432" s="61"/>
      <c r="G432" s="61" t="str">
        <v>Verify entity exemption and operative version; Q08</v>
      </c>
      <c r="H432" s="61" t="inlineStr">
        <is>
          <t xml:space="preserve">Interpretation/administration. Obtain exact required method and evidence from the controlling text. Context and definition rows explain control requirements.</t>
        </is>
      </c>
      <c r="I432" s="61" t="str">
        <v>D01</v>
      </c>
      <c r="J432" s="61"/>
      <c r="K432" s="61"/>
      <c r="L432" s="61" t="str">
        <v>Confirm entity/system coverage, obtain the current controlling instrument and map every applicable part before conclusions.</v>
      </c>
      <c r="M432" s="63" t="str">
        <f>IF(OR(EXACT(E432,"Unresolved"),EXACT(E432,"Applicable"),EXACT(E432,"Excluded with basis"),EXACT(E432,"Context only")),IF(E432="Unresolved","Applicability unresolved; assign an owner and next action",IF(LEN(IF(AND(LEN(UPPER(TRIM(CLEAN(SUBSTITUTE(C432,CHAR(160)," ")))))&gt;0,LEFT(UPPER(TRIM(C432)),10)&lt;&gt;"UNRESOLVED",ISERROR(MATCH(UPPER(TRIM(CLEAN(SUBSTITUTE(C432,CHAR(160)," ")))),Start!$H$6:$H$22,0))),"","Exact clause/version missing; ")&amp;IF(AND(LEN(UPPER(TRIM(CLEAN(SUBSTITUTE(D432,CHAR(160)," ")))))&gt;0,LEFT(UPPER(TRIM(D432)),10)&lt;&gt;"UNRESOLVED",ISERROR(MATCH(UPPER(TRIM(CLEAN(SUBSTITUTE(D432,CHAR(160)," ")))),Start!$H$6:$H$22,0))),"","Entity/system/period missing; ")&amp;IF(AND(LEN(UPPER(TRIM(CLEAN(SUBSTITUTE(F432,CHAR(160)," ")))))&gt;0,LEFT(UPPER(TRIM(F432)),10)&lt;&gt;"UNRESOLVED",ISERROR(MATCH(UPPER(TRIM(CLEAN(SUBSTITUTE(F432,CHAR(160)," ")))),Start!$H$6:$H$22,0))),"","Decision evidence/basis missing; ")&amp;IF(AND(LEN(UPPER(TRIM(CLEAN(SUBSTITUTE(G432,CHAR(160)," ")))))&gt;0,LEFT(UPPER(TRIM(G432)),10)&lt;&gt;"UNRESOLVED",ISERROR(MATCH(UPPER(TRIM(CLEAN(SUBSTITUTE(G432,CHAR(160)," ")))),Start!$H$6:$H$22,0))),"","Date/transition basis missing; ")&amp;IF(AND(LEN(UPPER(TRIM(CLEAN(SUBSTITUTE(H432,CHAR(160)," ")))))&gt;0,LEFT(UPPER(TRIM(H432)),10)&lt;&gt;"UNRESOLVED",ISERROR(MATCH(UPPER(TRIM(CLEAN(SUBSTITUTE(H432,CHAR(160)," ")))),Start!$H$6:$H$22,0))),"","Method/evidence basis missing; ")&amp;IF(AND(LEN(UPPER(TRIM(CLEAN(SUBSTITUTE(I432,CHAR(160)," ")))))&gt;0,LEFT(UPPER(TRIM(I432)),10)&lt;&gt;"UNRESOLVED",ISERROR(MATCH(UPPER(TRIM(CLEAN(SUBSTITUTE(I432,CHAR(160)," ")))),Start!$H$6:$H$22,0))),"","Mapping or justified exclusion missing; ")&amp;IF(AND(LEN(UPPER(TRIM(CLEAN(SUBSTITUTE(J432,CHAR(160)," ")))))&gt;0,LEFT(UPPER(TRIM(J432)),10)&lt;&gt;"UNRESOLVED",ISERROR(MATCH(UPPER(TRIM(CLEAN(SUBSTITUTE(J432,CHAR(160)," ")))),Start!$H$6:$H$22,0))),"","Conclusion/evidence missing; ")&amp;IF(AND(LEN(UPPER(TRIM(CLEAN(SUBSTITUTE(K432,CHAR(160)," ")))))&gt;0,LEFT(UPPER(TRIM(K432)),10)&lt;&gt;"UNRESOLVED",ISERROR(MATCH(UPPER(TRIM(CLEAN(SUBSTITUTE(K432,CHAR(160)," ")))),Start!$H$6:$H$22,0))),"","Reviewer/date missing; ")&amp;"")=0,"Documentation recorded; review required",IF(AND(LEN(UPPER(TRIM(CLEAN(SUBSTITUTE(C432,CHAR(160)," ")))))&gt;0,LEFT(UPPER(TRIM(C432)),10)&lt;&gt;"UNRESOLVED",ISERROR(MATCH(UPPER(TRIM(CLEAN(SUBSTITUTE(C432,CHAR(160)," ")))),Start!$H$6:$H$22,0))),"","Exact clause/version missing; ")&amp;IF(AND(LEN(UPPER(TRIM(CLEAN(SUBSTITUTE(D432,CHAR(160)," ")))))&gt;0,LEFT(UPPER(TRIM(D432)),10)&lt;&gt;"UNRESOLVED",ISERROR(MATCH(UPPER(TRIM(CLEAN(SUBSTITUTE(D432,CHAR(160)," ")))),Start!$H$6:$H$22,0))),"","Entity/system/period missing; ")&amp;IF(AND(LEN(UPPER(TRIM(CLEAN(SUBSTITUTE(F432,CHAR(160)," ")))))&gt;0,LEFT(UPPER(TRIM(F432)),10)&lt;&gt;"UNRESOLVED",ISERROR(MATCH(UPPER(TRIM(CLEAN(SUBSTITUTE(F432,CHAR(160)," ")))),Start!$H$6:$H$22,0))),"","Decision evidence/basis missing; ")&amp;IF(AND(LEN(UPPER(TRIM(CLEAN(SUBSTITUTE(G432,CHAR(160)," ")))))&gt;0,LEFT(UPPER(TRIM(G432)),10)&lt;&gt;"UNRESOLVED",ISERROR(MATCH(UPPER(TRIM(CLEAN(SUBSTITUTE(G432,CHAR(160)," ")))),Start!$H$6:$H$22,0))),"","Date/transition basis missing; ")&amp;IF(AND(LEN(UPPER(TRIM(CLEAN(SUBSTITUTE(H432,CHAR(160)," ")))))&gt;0,LEFT(UPPER(TRIM(H432)),10)&lt;&gt;"UNRESOLVED",ISERROR(MATCH(UPPER(TRIM(CLEAN(SUBSTITUTE(H432,CHAR(160)," ")))),Start!$H$6:$H$22,0))),"","Method/evidence basis missing; ")&amp;IF(AND(LEN(UPPER(TRIM(CLEAN(SUBSTITUTE(I432,CHAR(160)," ")))))&gt;0,LEFT(UPPER(TRIM(I432)),10)&lt;&gt;"UNRESOLVED",ISERROR(MATCH(UPPER(TRIM(CLEAN(SUBSTITUTE(I432,CHAR(160)," ")))),Start!$H$6:$H$22,0))),"","Mapping or justified exclusion missing; ")&amp;IF(AND(LEN(UPPER(TRIM(CLEAN(SUBSTITUTE(J432,CHAR(160)," ")))))&gt;0,LEFT(UPPER(TRIM(J432)),10)&lt;&gt;"UNRESOLVED",ISERROR(MATCH(UPPER(TRIM(CLEAN(SUBSTITUTE(J432,CHAR(160)," ")))),Start!$H$6:$H$22,0))),"","Conclusion/evidence missing; ")&amp;IF(AND(LEN(UPPER(TRIM(CLEAN(SUBSTITUTE(K432,CHAR(160)," ")))))&gt;0,LEFT(UPPER(TRIM(K432)),10)&lt;&gt;"UNRESOLVED",ISERROR(MATCH(UPPER(TRIM(CLEAN(SUBSTITUTE(K432,CHAR(160)," ")))),Start!$H$6:$H$22,0))),"","Reviewer/date missing; ")&amp;"")),"Invalid status; use a listed value")</f>
        <v>Applicability unresolved; assign an owner and next action</v>
      </c>
    </row>
    <row r="433" ht="70" customHeight="1">
      <c r="A433" s="56" t="str">
        <v>DFS-500.20(c)(2)</v>
      </c>
      <c r="B433" s="56" t="str">
        <v>DFS</v>
      </c>
      <c r="C433" s="61" t="str">
        <v>D01 | 500.20(c)(2)</v>
      </c>
      <c r="D433" s="61"/>
      <c r="E433" s="61" t="str">
        <v>Unresolved</v>
      </c>
      <c r="F433" s="61"/>
      <c r="G433" s="61" t="str">
        <v>Verify entity exemption and operative version; Q08</v>
      </c>
      <c r="H433" s="61" t="inlineStr">
        <is>
          <t xml:space="preserve">Interpretation/administration. Obtain exact required method and evidence from the controlling text. Context and definition rows explain control requirements.</t>
        </is>
      </c>
      <c r="I433" s="61" t="str">
        <v>D01</v>
      </c>
      <c r="J433" s="61"/>
      <c r="K433" s="61"/>
      <c r="L433" s="61" t="str">
        <v>Confirm entity/system coverage, obtain the current controlling instrument and map every applicable part before conclusions.</v>
      </c>
      <c r="M433" s="63" t="str">
        <f>IF(OR(EXACT(E433,"Unresolved"),EXACT(E433,"Applicable"),EXACT(E433,"Excluded with basis"),EXACT(E433,"Context only")),IF(E433="Unresolved","Applicability unresolved; assign an owner and next action",IF(LEN(IF(AND(LEN(UPPER(TRIM(CLEAN(SUBSTITUTE(C433,CHAR(160)," ")))))&gt;0,LEFT(UPPER(TRIM(C433)),10)&lt;&gt;"UNRESOLVED",ISERROR(MATCH(UPPER(TRIM(CLEAN(SUBSTITUTE(C433,CHAR(160)," ")))),Start!$H$6:$H$22,0))),"","Exact clause/version missing; ")&amp;IF(AND(LEN(UPPER(TRIM(CLEAN(SUBSTITUTE(D433,CHAR(160)," ")))))&gt;0,LEFT(UPPER(TRIM(D433)),10)&lt;&gt;"UNRESOLVED",ISERROR(MATCH(UPPER(TRIM(CLEAN(SUBSTITUTE(D433,CHAR(160)," ")))),Start!$H$6:$H$22,0))),"","Entity/system/period missing; ")&amp;IF(AND(LEN(UPPER(TRIM(CLEAN(SUBSTITUTE(F433,CHAR(160)," ")))))&gt;0,LEFT(UPPER(TRIM(F433)),10)&lt;&gt;"UNRESOLVED",ISERROR(MATCH(UPPER(TRIM(CLEAN(SUBSTITUTE(F433,CHAR(160)," ")))),Start!$H$6:$H$22,0))),"","Decision evidence/basis missing; ")&amp;IF(AND(LEN(UPPER(TRIM(CLEAN(SUBSTITUTE(G433,CHAR(160)," ")))))&gt;0,LEFT(UPPER(TRIM(G433)),10)&lt;&gt;"UNRESOLVED",ISERROR(MATCH(UPPER(TRIM(CLEAN(SUBSTITUTE(G433,CHAR(160)," ")))),Start!$H$6:$H$22,0))),"","Date/transition basis missing; ")&amp;IF(AND(LEN(UPPER(TRIM(CLEAN(SUBSTITUTE(H433,CHAR(160)," ")))))&gt;0,LEFT(UPPER(TRIM(H433)),10)&lt;&gt;"UNRESOLVED",ISERROR(MATCH(UPPER(TRIM(CLEAN(SUBSTITUTE(H433,CHAR(160)," ")))),Start!$H$6:$H$22,0))),"","Method/evidence basis missing; ")&amp;IF(AND(LEN(UPPER(TRIM(CLEAN(SUBSTITUTE(I433,CHAR(160)," ")))))&gt;0,LEFT(UPPER(TRIM(I433)),10)&lt;&gt;"UNRESOLVED",ISERROR(MATCH(UPPER(TRIM(CLEAN(SUBSTITUTE(I433,CHAR(160)," ")))),Start!$H$6:$H$22,0))),"","Mapping or justified exclusion missing; ")&amp;IF(AND(LEN(UPPER(TRIM(CLEAN(SUBSTITUTE(J433,CHAR(160)," ")))))&gt;0,LEFT(UPPER(TRIM(J433)),10)&lt;&gt;"UNRESOLVED",ISERROR(MATCH(UPPER(TRIM(CLEAN(SUBSTITUTE(J433,CHAR(160)," ")))),Start!$H$6:$H$22,0))),"","Conclusion/evidence missing; ")&amp;IF(AND(LEN(UPPER(TRIM(CLEAN(SUBSTITUTE(K433,CHAR(160)," ")))))&gt;0,LEFT(UPPER(TRIM(K433)),10)&lt;&gt;"UNRESOLVED",ISERROR(MATCH(UPPER(TRIM(CLEAN(SUBSTITUTE(K433,CHAR(160)," ")))),Start!$H$6:$H$22,0))),"","Reviewer/date missing; ")&amp;"")=0,"Documentation recorded; review required",IF(AND(LEN(UPPER(TRIM(CLEAN(SUBSTITUTE(C433,CHAR(160)," ")))))&gt;0,LEFT(UPPER(TRIM(C433)),10)&lt;&gt;"UNRESOLVED",ISERROR(MATCH(UPPER(TRIM(CLEAN(SUBSTITUTE(C433,CHAR(160)," ")))),Start!$H$6:$H$22,0))),"","Exact clause/version missing; ")&amp;IF(AND(LEN(UPPER(TRIM(CLEAN(SUBSTITUTE(D433,CHAR(160)," ")))))&gt;0,LEFT(UPPER(TRIM(D433)),10)&lt;&gt;"UNRESOLVED",ISERROR(MATCH(UPPER(TRIM(CLEAN(SUBSTITUTE(D433,CHAR(160)," ")))),Start!$H$6:$H$22,0))),"","Entity/system/period missing; ")&amp;IF(AND(LEN(UPPER(TRIM(CLEAN(SUBSTITUTE(F433,CHAR(160)," ")))))&gt;0,LEFT(UPPER(TRIM(F433)),10)&lt;&gt;"UNRESOLVED",ISERROR(MATCH(UPPER(TRIM(CLEAN(SUBSTITUTE(F433,CHAR(160)," ")))),Start!$H$6:$H$22,0))),"","Decision evidence/basis missing; ")&amp;IF(AND(LEN(UPPER(TRIM(CLEAN(SUBSTITUTE(G433,CHAR(160)," ")))))&gt;0,LEFT(UPPER(TRIM(G433)),10)&lt;&gt;"UNRESOLVED",ISERROR(MATCH(UPPER(TRIM(CLEAN(SUBSTITUTE(G433,CHAR(160)," ")))),Start!$H$6:$H$22,0))),"","Date/transition basis missing; ")&amp;IF(AND(LEN(UPPER(TRIM(CLEAN(SUBSTITUTE(H433,CHAR(160)," ")))))&gt;0,LEFT(UPPER(TRIM(H433)),10)&lt;&gt;"UNRESOLVED",ISERROR(MATCH(UPPER(TRIM(CLEAN(SUBSTITUTE(H433,CHAR(160)," ")))),Start!$H$6:$H$22,0))),"","Method/evidence basis missing; ")&amp;IF(AND(LEN(UPPER(TRIM(CLEAN(SUBSTITUTE(I433,CHAR(160)," ")))))&gt;0,LEFT(UPPER(TRIM(I433)),10)&lt;&gt;"UNRESOLVED",ISERROR(MATCH(UPPER(TRIM(CLEAN(SUBSTITUTE(I433,CHAR(160)," ")))),Start!$H$6:$H$22,0))),"","Mapping or justified exclusion missing; ")&amp;IF(AND(LEN(UPPER(TRIM(CLEAN(SUBSTITUTE(J433,CHAR(160)," ")))))&gt;0,LEFT(UPPER(TRIM(J433)),10)&lt;&gt;"UNRESOLVED",ISERROR(MATCH(UPPER(TRIM(CLEAN(SUBSTITUTE(J433,CHAR(160)," ")))),Start!$H$6:$H$22,0))),"","Conclusion/evidence missing; ")&amp;IF(AND(LEN(UPPER(TRIM(CLEAN(SUBSTITUTE(K433,CHAR(160)," ")))))&gt;0,LEFT(UPPER(TRIM(K433)),10)&lt;&gt;"UNRESOLVED",ISERROR(MATCH(UPPER(TRIM(CLEAN(SUBSTITUTE(K433,CHAR(160)," ")))),Start!$H$6:$H$22,0))),"","Reviewer/date missing; ")&amp;"")),"Invalid status; use a listed value")</f>
        <v>Applicability unresolved; assign an owner and next action</v>
      </c>
    </row>
    <row r="434" ht="70" customHeight="1">
      <c r="A434" s="58" t="str">
        <v>DFS-500.20(c)(3)</v>
      </c>
      <c r="B434" s="58" t="str">
        <v>DFS</v>
      </c>
      <c r="C434" s="61" t="str">
        <v>D01 | 500.20(c)(3)</v>
      </c>
      <c r="D434" s="61"/>
      <c r="E434" s="61" t="str">
        <v>Unresolved</v>
      </c>
      <c r="F434" s="61"/>
      <c r="G434" s="61" t="str">
        <v>Verify entity exemption and operative version; Q08</v>
      </c>
      <c r="H434" s="61" t="inlineStr">
        <is>
          <t xml:space="preserve">Interpretation/administration. Obtain exact required method and evidence from the controlling text. Context and definition rows explain control requirements.</t>
        </is>
      </c>
      <c r="I434" s="61" t="str">
        <v>D01</v>
      </c>
      <c r="J434" s="61"/>
      <c r="K434" s="61"/>
      <c r="L434" s="61" t="str">
        <v>Confirm entity/system coverage, obtain the current controlling instrument and map every applicable part before conclusions.</v>
      </c>
      <c r="M434" s="63" t="str">
        <f>IF(OR(EXACT(E434,"Unresolved"),EXACT(E434,"Applicable"),EXACT(E434,"Excluded with basis"),EXACT(E434,"Context only")),IF(E434="Unresolved","Applicability unresolved; assign an owner and next action",IF(LEN(IF(AND(LEN(UPPER(TRIM(CLEAN(SUBSTITUTE(C434,CHAR(160)," ")))))&gt;0,LEFT(UPPER(TRIM(C434)),10)&lt;&gt;"UNRESOLVED",ISERROR(MATCH(UPPER(TRIM(CLEAN(SUBSTITUTE(C434,CHAR(160)," ")))),Start!$H$6:$H$22,0))),"","Exact clause/version missing; ")&amp;IF(AND(LEN(UPPER(TRIM(CLEAN(SUBSTITUTE(D434,CHAR(160)," ")))))&gt;0,LEFT(UPPER(TRIM(D434)),10)&lt;&gt;"UNRESOLVED",ISERROR(MATCH(UPPER(TRIM(CLEAN(SUBSTITUTE(D434,CHAR(160)," ")))),Start!$H$6:$H$22,0))),"","Entity/system/period missing; ")&amp;IF(AND(LEN(UPPER(TRIM(CLEAN(SUBSTITUTE(F434,CHAR(160)," ")))))&gt;0,LEFT(UPPER(TRIM(F434)),10)&lt;&gt;"UNRESOLVED",ISERROR(MATCH(UPPER(TRIM(CLEAN(SUBSTITUTE(F434,CHAR(160)," ")))),Start!$H$6:$H$22,0))),"","Decision evidence/basis missing; ")&amp;IF(AND(LEN(UPPER(TRIM(CLEAN(SUBSTITUTE(G434,CHAR(160)," ")))))&gt;0,LEFT(UPPER(TRIM(G434)),10)&lt;&gt;"UNRESOLVED",ISERROR(MATCH(UPPER(TRIM(CLEAN(SUBSTITUTE(G434,CHAR(160)," ")))),Start!$H$6:$H$22,0))),"","Date/transition basis missing; ")&amp;IF(AND(LEN(UPPER(TRIM(CLEAN(SUBSTITUTE(H434,CHAR(160)," ")))))&gt;0,LEFT(UPPER(TRIM(H434)),10)&lt;&gt;"UNRESOLVED",ISERROR(MATCH(UPPER(TRIM(CLEAN(SUBSTITUTE(H434,CHAR(160)," ")))),Start!$H$6:$H$22,0))),"","Method/evidence basis missing; ")&amp;IF(AND(LEN(UPPER(TRIM(CLEAN(SUBSTITUTE(I434,CHAR(160)," ")))))&gt;0,LEFT(UPPER(TRIM(I434)),10)&lt;&gt;"UNRESOLVED",ISERROR(MATCH(UPPER(TRIM(CLEAN(SUBSTITUTE(I434,CHAR(160)," ")))),Start!$H$6:$H$22,0))),"","Mapping or justified exclusion missing; ")&amp;IF(AND(LEN(UPPER(TRIM(CLEAN(SUBSTITUTE(J434,CHAR(160)," ")))))&gt;0,LEFT(UPPER(TRIM(J434)),10)&lt;&gt;"UNRESOLVED",ISERROR(MATCH(UPPER(TRIM(CLEAN(SUBSTITUTE(J434,CHAR(160)," ")))),Start!$H$6:$H$22,0))),"","Conclusion/evidence missing; ")&amp;IF(AND(LEN(UPPER(TRIM(CLEAN(SUBSTITUTE(K434,CHAR(160)," ")))))&gt;0,LEFT(UPPER(TRIM(K434)),10)&lt;&gt;"UNRESOLVED",ISERROR(MATCH(UPPER(TRIM(CLEAN(SUBSTITUTE(K434,CHAR(160)," ")))),Start!$H$6:$H$22,0))),"","Reviewer/date missing; ")&amp;"")=0,"Documentation recorded; review required",IF(AND(LEN(UPPER(TRIM(CLEAN(SUBSTITUTE(C434,CHAR(160)," ")))))&gt;0,LEFT(UPPER(TRIM(C434)),10)&lt;&gt;"UNRESOLVED",ISERROR(MATCH(UPPER(TRIM(CLEAN(SUBSTITUTE(C434,CHAR(160)," ")))),Start!$H$6:$H$22,0))),"","Exact clause/version missing; ")&amp;IF(AND(LEN(UPPER(TRIM(CLEAN(SUBSTITUTE(D434,CHAR(160)," ")))))&gt;0,LEFT(UPPER(TRIM(D434)),10)&lt;&gt;"UNRESOLVED",ISERROR(MATCH(UPPER(TRIM(CLEAN(SUBSTITUTE(D434,CHAR(160)," ")))),Start!$H$6:$H$22,0))),"","Entity/system/period missing; ")&amp;IF(AND(LEN(UPPER(TRIM(CLEAN(SUBSTITUTE(F434,CHAR(160)," ")))))&gt;0,LEFT(UPPER(TRIM(F434)),10)&lt;&gt;"UNRESOLVED",ISERROR(MATCH(UPPER(TRIM(CLEAN(SUBSTITUTE(F434,CHAR(160)," ")))),Start!$H$6:$H$22,0))),"","Decision evidence/basis missing; ")&amp;IF(AND(LEN(UPPER(TRIM(CLEAN(SUBSTITUTE(G434,CHAR(160)," ")))))&gt;0,LEFT(UPPER(TRIM(G434)),10)&lt;&gt;"UNRESOLVED",ISERROR(MATCH(UPPER(TRIM(CLEAN(SUBSTITUTE(G434,CHAR(160)," ")))),Start!$H$6:$H$22,0))),"","Date/transition basis missing; ")&amp;IF(AND(LEN(UPPER(TRIM(CLEAN(SUBSTITUTE(H434,CHAR(160)," ")))))&gt;0,LEFT(UPPER(TRIM(H434)),10)&lt;&gt;"UNRESOLVED",ISERROR(MATCH(UPPER(TRIM(CLEAN(SUBSTITUTE(H434,CHAR(160)," ")))),Start!$H$6:$H$22,0))),"","Method/evidence basis missing; ")&amp;IF(AND(LEN(UPPER(TRIM(CLEAN(SUBSTITUTE(I434,CHAR(160)," ")))))&gt;0,LEFT(UPPER(TRIM(I434)),10)&lt;&gt;"UNRESOLVED",ISERROR(MATCH(UPPER(TRIM(CLEAN(SUBSTITUTE(I434,CHAR(160)," ")))),Start!$H$6:$H$22,0))),"","Mapping or justified exclusion missing; ")&amp;IF(AND(LEN(UPPER(TRIM(CLEAN(SUBSTITUTE(J434,CHAR(160)," ")))))&gt;0,LEFT(UPPER(TRIM(J434)),10)&lt;&gt;"UNRESOLVED",ISERROR(MATCH(UPPER(TRIM(CLEAN(SUBSTITUTE(J434,CHAR(160)," ")))),Start!$H$6:$H$22,0))),"","Conclusion/evidence missing; ")&amp;IF(AND(LEN(UPPER(TRIM(CLEAN(SUBSTITUTE(K434,CHAR(160)," ")))))&gt;0,LEFT(UPPER(TRIM(K434)),10)&lt;&gt;"UNRESOLVED",ISERROR(MATCH(UPPER(TRIM(CLEAN(SUBSTITUTE(K434,CHAR(160)," ")))),Start!$H$6:$H$22,0))),"","Reviewer/date missing; ")&amp;"")),"Invalid status; use a listed value")</f>
        <v>Applicability unresolved; assign an owner and next action</v>
      </c>
    </row>
    <row r="435" ht="70" customHeight="1">
      <c r="A435" s="56" t="str">
        <v>DFS-500.20(c)(4)</v>
      </c>
      <c r="B435" s="56" t="str">
        <v>DFS</v>
      </c>
      <c r="C435" s="61" t="str">
        <v>D01 | 500.20(c)(4)</v>
      </c>
      <c r="D435" s="61"/>
      <c r="E435" s="61" t="str">
        <v>Unresolved</v>
      </c>
      <c r="F435" s="61"/>
      <c r="G435" s="61" t="str">
        <v>Verify entity exemption and operative version; Q08</v>
      </c>
      <c r="H435" s="61" t="inlineStr">
        <is>
          <t xml:space="preserve">Interpretation/administration. Obtain exact required method and evidence from the controlling text. Context and definition rows explain control requirements.</t>
        </is>
      </c>
      <c r="I435" s="61" t="str">
        <v>D01</v>
      </c>
      <c r="J435" s="61"/>
      <c r="K435" s="61"/>
      <c r="L435" s="61" t="str">
        <v>Confirm entity/system coverage, obtain the current controlling instrument and map every applicable part before conclusions.</v>
      </c>
      <c r="M435" s="63" t="str">
        <f>IF(OR(EXACT(E435,"Unresolved"),EXACT(E435,"Applicable"),EXACT(E435,"Excluded with basis"),EXACT(E435,"Context only")),IF(E435="Unresolved","Applicability unresolved; assign an owner and next action",IF(LEN(IF(AND(LEN(UPPER(TRIM(CLEAN(SUBSTITUTE(C435,CHAR(160)," ")))))&gt;0,LEFT(UPPER(TRIM(C435)),10)&lt;&gt;"UNRESOLVED",ISERROR(MATCH(UPPER(TRIM(CLEAN(SUBSTITUTE(C435,CHAR(160)," ")))),Start!$H$6:$H$22,0))),"","Exact clause/version missing; ")&amp;IF(AND(LEN(UPPER(TRIM(CLEAN(SUBSTITUTE(D435,CHAR(160)," ")))))&gt;0,LEFT(UPPER(TRIM(D435)),10)&lt;&gt;"UNRESOLVED",ISERROR(MATCH(UPPER(TRIM(CLEAN(SUBSTITUTE(D435,CHAR(160)," ")))),Start!$H$6:$H$22,0))),"","Entity/system/period missing; ")&amp;IF(AND(LEN(UPPER(TRIM(CLEAN(SUBSTITUTE(F435,CHAR(160)," ")))))&gt;0,LEFT(UPPER(TRIM(F435)),10)&lt;&gt;"UNRESOLVED",ISERROR(MATCH(UPPER(TRIM(CLEAN(SUBSTITUTE(F435,CHAR(160)," ")))),Start!$H$6:$H$22,0))),"","Decision evidence/basis missing; ")&amp;IF(AND(LEN(UPPER(TRIM(CLEAN(SUBSTITUTE(G435,CHAR(160)," ")))))&gt;0,LEFT(UPPER(TRIM(G435)),10)&lt;&gt;"UNRESOLVED",ISERROR(MATCH(UPPER(TRIM(CLEAN(SUBSTITUTE(G435,CHAR(160)," ")))),Start!$H$6:$H$22,0))),"","Date/transition basis missing; ")&amp;IF(AND(LEN(UPPER(TRIM(CLEAN(SUBSTITUTE(H435,CHAR(160)," ")))))&gt;0,LEFT(UPPER(TRIM(H435)),10)&lt;&gt;"UNRESOLVED",ISERROR(MATCH(UPPER(TRIM(CLEAN(SUBSTITUTE(H435,CHAR(160)," ")))),Start!$H$6:$H$22,0))),"","Method/evidence basis missing; ")&amp;IF(AND(LEN(UPPER(TRIM(CLEAN(SUBSTITUTE(I435,CHAR(160)," ")))))&gt;0,LEFT(UPPER(TRIM(I435)),10)&lt;&gt;"UNRESOLVED",ISERROR(MATCH(UPPER(TRIM(CLEAN(SUBSTITUTE(I435,CHAR(160)," ")))),Start!$H$6:$H$22,0))),"","Mapping or justified exclusion missing; ")&amp;IF(AND(LEN(UPPER(TRIM(CLEAN(SUBSTITUTE(J435,CHAR(160)," ")))))&gt;0,LEFT(UPPER(TRIM(J435)),10)&lt;&gt;"UNRESOLVED",ISERROR(MATCH(UPPER(TRIM(CLEAN(SUBSTITUTE(J435,CHAR(160)," ")))),Start!$H$6:$H$22,0))),"","Conclusion/evidence missing; ")&amp;IF(AND(LEN(UPPER(TRIM(CLEAN(SUBSTITUTE(K435,CHAR(160)," ")))))&gt;0,LEFT(UPPER(TRIM(K435)),10)&lt;&gt;"UNRESOLVED",ISERROR(MATCH(UPPER(TRIM(CLEAN(SUBSTITUTE(K435,CHAR(160)," ")))),Start!$H$6:$H$22,0))),"","Reviewer/date missing; ")&amp;"")=0,"Documentation recorded; review required",IF(AND(LEN(UPPER(TRIM(CLEAN(SUBSTITUTE(C435,CHAR(160)," ")))))&gt;0,LEFT(UPPER(TRIM(C435)),10)&lt;&gt;"UNRESOLVED",ISERROR(MATCH(UPPER(TRIM(CLEAN(SUBSTITUTE(C435,CHAR(160)," ")))),Start!$H$6:$H$22,0))),"","Exact clause/version missing; ")&amp;IF(AND(LEN(UPPER(TRIM(CLEAN(SUBSTITUTE(D435,CHAR(160)," ")))))&gt;0,LEFT(UPPER(TRIM(D435)),10)&lt;&gt;"UNRESOLVED",ISERROR(MATCH(UPPER(TRIM(CLEAN(SUBSTITUTE(D435,CHAR(160)," ")))),Start!$H$6:$H$22,0))),"","Entity/system/period missing; ")&amp;IF(AND(LEN(UPPER(TRIM(CLEAN(SUBSTITUTE(F435,CHAR(160)," ")))))&gt;0,LEFT(UPPER(TRIM(F435)),10)&lt;&gt;"UNRESOLVED",ISERROR(MATCH(UPPER(TRIM(CLEAN(SUBSTITUTE(F435,CHAR(160)," ")))),Start!$H$6:$H$22,0))),"","Decision evidence/basis missing; ")&amp;IF(AND(LEN(UPPER(TRIM(CLEAN(SUBSTITUTE(G435,CHAR(160)," ")))))&gt;0,LEFT(UPPER(TRIM(G435)),10)&lt;&gt;"UNRESOLVED",ISERROR(MATCH(UPPER(TRIM(CLEAN(SUBSTITUTE(G435,CHAR(160)," ")))),Start!$H$6:$H$22,0))),"","Date/transition basis missing; ")&amp;IF(AND(LEN(UPPER(TRIM(CLEAN(SUBSTITUTE(H435,CHAR(160)," ")))))&gt;0,LEFT(UPPER(TRIM(H435)),10)&lt;&gt;"UNRESOLVED",ISERROR(MATCH(UPPER(TRIM(CLEAN(SUBSTITUTE(H435,CHAR(160)," ")))),Start!$H$6:$H$22,0))),"","Method/evidence basis missing; ")&amp;IF(AND(LEN(UPPER(TRIM(CLEAN(SUBSTITUTE(I435,CHAR(160)," ")))))&gt;0,LEFT(UPPER(TRIM(I435)),10)&lt;&gt;"UNRESOLVED",ISERROR(MATCH(UPPER(TRIM(CLEAN(SUBSTITUTE(I435,CHAR(160)," ")))),Start!$H$6:$H$22,0))),"","Mapping or justified exclusion missing; ")&amp;IF(AND(LEN(UPPER(TRIM(CLEAN(SUBSTITUTE(J435,CHAR(160)," ")))))&gt;0,LEFT(UPPER(TRIM(J435)),10)&lt;&gt;"UNRESOLVED",ISERROR(MATCH(UPPER(TRIM(CLEAN(SUBSTITUTE(J435,CHAR(160)," ")))),Start!$H$6:$H$22,0))),"","Conclusion/evidence missing; ")&amp;IF(AND(LEN(UPPER(TRIM(CLEAN(SUBSTITUTE(K435,CHAR(160)," ")))))&gt;0,LEFT(UPPER(TRIM(K435)),10)&lt;&gt;"UNRESOLVED",ISERROR(MATCH(UPPER(TRIM(CLEAN(SUBSTITUTE(K435,CHAR(160)," ")))),Start!$H$6:$H$22,0))),"","Reviewer/date missing; ")&amp;"")),"Invalid status; use a listed value")</f>
        <v>Applicability unresolved; assign an owner and next action</v>
      </c>
    </row>
    <row r="436" ht="70" customHeight="1">
      <c r="A436" s="58" t="str">
        <v>DFS-500.20(c)(5)</v>
      </c>
      <c r="B436" s="58" t="str">
        <v>DFS</v>
      </c>
      <c r="C436" s="61" t="str">
        <v>D01 | 500.20(c)(5)</v>
      </c>
      <c r="D436" s="61"/>
      <c r="E436" s="61" t="str">
        <v>Unresolved</v>
      </c>
      <c r="F436" s="61"/>
      <c r="G436" s="61" t="str">
        <v>Verify entity exemption and operative version; Q08</v>
      </c>
      <c r="H436" s="61" t="inlineStr">
        <is>
          <t xml:space="preserve">Interpretation/administration. Obtain exact required method and evidence from the controlling text. Context and definition rows explain control requirements.</t>
        </is>
      </c>
      <c r="I436" s="61" t="str">
        <v>D01</v>
      </c>
      <c r="J436" s="61"/>
      <c r="K436" s="61"/>
      <c r="L436" s="61" t="str">
        <v>Confirm entity/system coverage, obtain the current controlling instrument and map every applicable part before conclusions.</v>
      </c>
      <c r="M436" s="63" t="str">
        <f>IF(OR(EXACT(E436,"Unresolved"),EXACT(E436,"Applicable"),EXACT(E436,"Excluded with basis"),EXACT(E436,"Context only")),IF(E436="Unresolved","Applicability unresolved; assign an owner and next action",IF(LEN(IF(AND(LEN(UPPER(TRIM(CLEAN(SUBSTITUTE(C436,CHAR(160)," ")))))&gt;0,LEFT(UPPER(TRIM(C436)),10)&lt;&gt;"UNRESOLVED",ISERROR(MATCH(UPPER(TRIM(CLEAN(SUBSTITUTE(C436,CHAR(160)," ")))),Start!$H$6:$H$22,0))),"","Exact clause/version missing; ")&amp;IF(AND(LEN(UPPER(TRIM(CLEAN(SUBSTITUTE(D436,CHAR(160)," ")))))&gt;0,LEFT(UPPER(TRIM(D436)),10)&lt;&gt;"UNRESOLVED",ISERROR(MATCH(UPPER(TRIM(CLEAN(SUBSTITUTE(D436,CHAR(160)," ")))),Start!$H$6:$H$22,0))),"","Entity/system/period missing; ")&amp;IF(AND(LEN(UPPER(TRIM(CLEAN(SUBSTITUTE(F436,CHAR(160)," ")))))&gt;0,LEFT(UPPER(TRIM(F436)),10)&lt;&gt;"UNRESOLVED",ISERROR(MATCH(UPPER(TRIM(CLEAN(SUBSTITUTE(F436,CHAR(160)," ")))),Start!$H$6:$H$22,0))),"","Decision evidence/basis missing; ")&amp;IF(AND(LEN(UPPER(TRIM(CLEAN(SUBSTITUTE(G436,CHAR(160)," ")))))&gt;0,LEFT(UPPER(TRIM(G436)),10)&lt;&gt;"UNRESOLVED",ISERROR(MATCH(UPPER(TRIM(CLEAN(SUBSTITUTE(G436,CHAR(160)," ")))),Start!$H$6:$H$22,0))),"","Date/transition basis missing; ")&amp;IF(AND(LEN(UPPER(TRIM(CLEAN(SUBSTITUTE(H436,CHAR(160)," ")))))&gt;0,LEFT(UPPER(TRIM(H436)),10)&lt;&gt;"UNRESOLVED",ISERROR(MATCH(UPPER(TRIM(CLEAN(SUBSTITUTE(H436,CHAR(160)," ")))),Start!$H$6:$H$22,0))),"","Method/evidence basis missing; ")&amp;IF(AND(LEN(UPPER(TRIM(CLEAN(SUBSTITUTE(I436,CHAR(160)," ")))))&gt;0,LEFT(UPPER(TRIM(I436)),10)&lt;&gt;"UNRESOLVED",ISERROR(MATCH(UPPER(TRIM(CLEAN(SUBSTITUTE(I436,CHAR(160)," ")))),Start!$H$6:$H$22,0))),"","Mapping or justified exclusion missing; ")&amp;IF(AND(LEN(UPPER(TRIM(CLEAN(SUBSTITUTE(J436,CHAR(160)," ")))))&gt;0,LEFT(UPPER(TRIM(J436)),10)&lt;&gt;"UNRESOLVED",ISERROR(MATCH(UPPER(TRIM(CLEAN(SUBSTITUTE(J436,CHAR(160)," ")))),Start!$H$6:$H$22,0))),"","Conclusion/evidence missing; ")&amp;IF(AND(LEN(UPPER(TRIM(CLEAN(SUBSTITUTE(K436,CHAR(160)," ")))))&gt;0,LEFT(UPPER(TRIM(K436)),10)&lt;&gt;"UNRESOLVED",ISERROR(MATCH(UPPER(TRIM(CLEAN(SUBSTITUTE(K436,CHAR(160)," ")))),Start!$H$6:$H$22,0))),"","Reviewer/date missing; ")&amp;"")=0,"Documentation recorded; review required",IF(AND(LEN(UPPER(TRIM(CLEAN(SUBSTITUTE(C436,CHAR(160)," ")))))&gt;0,LEFT(UPPER(TRIM(C436)),10)&lt;&gt;"UNRESOLVED",ISERROR(MATCH(UPPER(TRIM(CLEAN(SUBSTITUTE(C436,CHAR(160)," ")))),Start!$H$6:$H$22,0))),"","Exact clause/version missing; ")&amp;IF(AND(LEN(UPPER(TRIM(CLEAN(SUBSTITUTE(D436,CHAR(160)," ")))))&gt;0,LEFT(UPPER(TRIM(D436)),10)&lt;&gt;"UNRESOLVED",ISERROR(MATCH(UPPER(TRIM(CLEAN(SUBSTITUTE(D436,CHAR(160)," ")))),Start!$H$6:$H$22,0))),"","Entity/system/period missing; ")&amp;IF(AND(LEN(UPPER(TRIM(CLEAN(SUBSTITUTE(F436,CHAR(160)," ")))))&gt;0,LEFT(UPPER(TRIM(F436)),10)&lt;&gt;"UNRESOLVED",ISERROR(MATCH(UPPER(TRIM(CLEAN(SUBSTITUTE(F436,CHAR(160)," ")))),Start!$H$6:$H$22,0))),"","Decision evidence/basis missing; ")&amp;IF(AND(LEN(UPPER(TRIM(CLEAN(SUBSTITUTE(G436,CHAR(160)," ")))))&gt;0,LEFT(UPPER(TRIM(G436)),10)&lt;&gt;"UNRESOLVED",ISERROR(MATCH(UPPER(TRIM(CLEAN(SUBSTITUTE(G436,CHAR(160)," ")))),Start!$H$6:$H$22,0))),"","Date/transition basis missing; ")&amp;IF(AND(LEN(UPPER(TRIM(CLEAN(SUBSTITUTE(H436,CHAR(160)," ")))))&gt;0,LEFT(UPPER(TRIM(H436)),10)&lt;&gt;"UNRESOLVED",ISERROR(MATCH(UPPER(TRIM(CLEAN(SUBSTITUTE(H436,CHAR(160)," ")))),Start!$H$6:$H$22,0))),"","Method/evidence basis missing; ")&amp;IF(AND(LEN(UPPER(TRIM(CLEAN(SUBSTITUTE(I436,CHAR(160)," ")))))&gt;0,LEFT(UPPER(TRIM(I436)),10)&lt;&gt;"UNRESOLVED",ISERROR(MATCH(UPPER(TRIM(CLEAN(SUBSTITUTE(I436,CHAR(160)," ")))),Start!$H$6:$H$22,0))),"","Mapping or justified exclusion missing; ")&amp;IF(AND(LEN(UPPER(TRIM(CLEAN(SUBSTITUTE(J436,CHAR(160)," ")))))&gt;0,LEFT(UPPER(TRIM(J436)),10)&lt;&gt;"UNRESOLVED",ISERROR(MATCH(UPPER(TRIM(CLEAN(SUBSTITUTE(J436,CHAR(160)," ")))),Start!$H$6:$H$22,0))),"","Conclusion/evidence missing; ")&amp;IF(AND(LEN(UPPER(TRIM(CLEAN(SUBSTITUTE(K436,CHAR(160)," ")))))&gt;0,LEFT(UPPER(TRIM(K436)),10)&lt;&gt;"UNRESOLVED",ISERROR(MATCH(UPPER(TRIM(CLEAN(SUBSTITUTE(K436,CHAR(160)," ")))),Start!$H$6:$H$22,0))),"","Reviewer/date missing; ")&amp;"")),"Invalid status; use a listed value")</f>
        <v>Applicability unresolved; assign an owner and next action</v>
      </c>
    </row>
    <row r="437" ht="70" customHeight="1">
      <c r="A437" s="56" t="str">
        <v>DFS-500.20(c)(6)</v>
      </c>
      <c r="B437" s="56" t="str">
        <v>DFS</v>
      </c>
      <c r="C437" s="61" t="str">
        <v>D01 | 500.20(c)(6)</v>
      </c>
      <c r="D437" s="61"/>
      <c r="E437" s="61" t="str">
        <v>Unresolved</v>
      </c>
      <c r="F437" s="61"/>
      <c r="G437" s="61" t="str">
        <v>Verify entity exemption and operative version; Q08</v>
      </c>
      <c r="H437" s="61" t="inlineStr">
        <is>
          <t xml:space="preserve">Interpretation/administration. Obtain exact required method and evidence from the controlling text. Context and definition rows explain control requirements.</t>
        </is>
      </c>
      <c r="I437" s="61" t="str">
        <v>D01</v>
      </c>
      <c r="J437" s="61"/>
      <c r="K437" s="61"/>
      <c r="L437" s="61" t="str">
        <v>Confirm entity/system coverage, obtain the current controlling instrument and map every applicable part before conclusions.</v>
      </c>
      <c r="M437" s="63" t="str">
        <f>IF(OR(EXACT(E437,"Unresolved"),EXACT(E437,"Applicable"),EXACT(E437,"Excluded with basis"),EXACT(E437,"Context only")),IF(E437="Unresolved","Applicability unresolved; assign an owner and next action",IF(LEN(IF(AND(LEN(UPPER(TRIM(CLEAN(SUBSTITUTE(C437,CHAR(160)," ")))))&gt;0,LEFT(UPPER(TRIM(C437)),10)&lt;&gt;"UNRESOLVED",ISERROR(MATCH(UPPER(TRIM(CLEAN(SUBSTITUTE(C437,CHAR(160)," ")))),Start!$H$6:$H$22,0))),"","Exact clause/version missing; ")&amp;IF(AND(LEN(UPPER(TRIM(CLEAN(SUBSTITUTE(D437,CHAR(160)," ")))))&gt;0,LEFT(UPPER(TRIM(D437)),10)&lt;&gt;"UNRESOLVED",ISERROR(MATCH(UPPER(TRIM(CLEAN(SUBSTITUTE(D437,CHAR(160)," ")))),Start!$H$6:$H$22,0))),"","Entity/system/period missing; ")&amp;IF(AND(LEN(UPPER(TRIM(CLEAN(SUBSTITUTE(F437,CHAR(160)," ")))))&gt;0,LEFT(UPPER(TRIM(F437)),10)&lt;&gt;"UNRESOLVED",ISERROR(MATCH(UPPER(TRIM(CLEAN(SUBSTITUTE(F437,CHAR(160)," ")))),Start!$H$6:$H$22,0))),"","Decision evidence/basis missing; ")&amp;IF(AND(LEN(UPPER(TRIM(CLEAN(SUBSTITUTE(G437,CHAR(160)," ")))))&gt;0,LEFT(UPPER(TRIM(G437)),10)&lt;&gt;"UNRESOLVED",ISERROR(MATCH(UPPER(TRIM(CLEAN(SUBSTITUTE(G437,CHAR(160)," ")))),Start!$H$6:$H$22,0))),"","Date/transition basis missing; ")&amp;IF(AND(LEN(UPPER(TRIM(CLEAN(SUBSTITUTE(H437,CHAR(160)," ")))))&gt;0,LEFT(UPPER(TRIM(H437)),10)&lt;&gt;"UNRESOLVED",ISERROR(MATCH(UPPER(TRIM(CLEAN(SUBSTITUTE(H437,CHAR(160)," ")))),Start!$H$6:$H$22,0))),"","Method/evidence basis missing; ")&amp;IF(AND(LEN(UPPER(TRIM(CLEAN(SUBSTITUTE(I437,CHAR(160)," ")))))&gt;0,LEFT(UPPER(TRIM(I437)),10)&lt;&gt;"UNRESOLVED",ISERROR(MATCH(UPPER(TRIM(CLEAN(SUBSTITUTE(I437,CHAR(160)," ")))),Start!$H$6:$H$22,0))),"","Mapping or justified exclusion missing; ")&amp;IF(AND(LEN(UPPER(TRIM(CLEAN(SUBSTITUTE(J437,CHAR(160)," ")))))&gt;0,LEFT(UPPER(TRIM(J437)),10)&lt;&gt;"UNRESOLVED",ISERROR(MATCH(UPPER(TRIM(CLEAN(SUBSTITUTE(J437,CHAR(160)," ")))),Start!$H$6:$H$22,0))),"","Conclusion/evidence missing; ")&amp;IF(AND(LEN(UPPER(TRIM(CLEAN(SUBSTITUTE(K437,CHAR(160)," ")))))&gt;0,LEFT(UPPER(TRIM(K437)),10)&lt;&gt;"UNRESOLVED",ISERROR(MATCH(UPPER(TRIM(CLEAN(SUBSTITUTE(K437,CHAR(160)," ")))),Start!$H$6:$H$22,0))),"","Reviewer/date missing; ")&amp;"")=0,"Documentation recorded; review required",IF(AND(LEN(UPPER(TRIM(CLEAN(SUBSTITUTE(C437,CHAR(160)," ")))))&gt;0,LEFT(UPPER(TRIM(C437)),10)&lt;&gt;"UNRESOLVED",ISERROR(MATCH(UPPER(TRIM(CLEAN(SUBSTITUTE(C437,CHAR(160)," ")))),Start!$H$6:$H$22,0))),"","Exact clause/version missing; ")&amp;IF(AND(LEN(UPPER(TRIM(CLEAN(SUBSTITUTE(D437,CHAR(160)," ")))))&gt;0,LEFT(UPPER(TRIM(D437)),10)&lt;&gt;"UNRESOLVED",ISERROR(MATCH(UPPER(TRIM(CLEAN(SUBSTITUTE(D437,CHAR(160)," ")))),Start!$H$6:$H$22,0))),"","Entity/system/period missing; ")&amp;IF(AND(LEN(UPPER(TRIM(CLEAN(SUBSTITUTE(F437,CHAR(160)," ")))))&gt;0,LEFT(UPPER(TRIM(F437)),10)&lt;&gt;"UNRESOLVED",ISERROR(MATCH(UPPER(TRIM(CLEAN(SUBSTITUTE(F437,CHAR(160)," ")))),Start!$H$6:$H$22,0))),"","Decision evidence/basis missing; ")&amp;IF(AND(LEN(UPPER(TRIM(CLEAN(SUBSTITUTE(G437,CHAR(160)," ")))))&gt;0,LEFT(UPPER(TRIM(G437)),10)&lt;&gt;"UNRESOLVED",ISERROR(MATCH(UPPER(TRIM(CLEAN(SUBSTITUTE(G437,CHAR(160)," ")))),Start!$H$6:$H$22,0))),"","Date/transition basis missing; ")&amp;IF(AND(LEN(UPPER(TRIM(CLEAN(SUBSTITUTE(H437,CHAR(160)," ")))))&gt;0,LEFT(UPPER(TRIM(H437)),10)&lt;&gt;"UNRESOLVED",ISERROR(MATCH(UPPER(TRIM(CLEAN(SUBSTITUTE(H437,CHAR(160)," ")))),Start!$H$6:$H$22,0))),"","Method/evidence basis missing; ")&amp;IF(AND(LEN(UPPER(TRIM(CLEAN(SUBSTITUTE(I437,CHAR(160)," ")))))&gt;0,LEFT(UPPER(TRIM(I437)),10)&lt;&gt;"UNRESOLVED",ISERROR(MATCH(UPPER(TRIM(CLEAN(SUBSTITUTE(I437,CHAR(160)," ")))),Start!$H$6:$H$22,0))),"","Mapping or justified exclusion missing; ")&amp;IF(AND(LEN(UPPER(TRIM(CLEAN(SUBSTITUTE(J437,CHAR(160)," ")))))&gt;0,LEFT(UPPER(TRIM(J437)),10)&lt;&gt;"UNRESOLVED",ISERROR(MATCH(UPPER(TRIM(CLEAN(SUBSTITUTE(J437,CHAR(160)," ")))),Start!$H$6:$H$22,0))),"","Conclusion/evidence missing; ")&amp;IF(AND(LEN(UPPER(TRIM(CLEAN(SUBSTITUTE(K437,CHAR(160)," ")))))&gt;0,LEFT(UPPER(TRIM(K437)),10)&lt;&gt;"UNRESOLVED",ISERROR(MATCH(UPPER(TRIM(CLEAN(SUBSTITUTE(K437,CHAR(160)," ")))),Start!$H$6:$H$22,0))),"","Reviewer/date missing; ")&amp;"")),"Invalid status; use a listed value")</f>
        <v>Applicability unresolved; assign an owner and next action</v>
      </c>
    </row>
    <row r="438" ht="70" customHeight="1">
      <c r="A438" s="58" t="str">
        <v>DFS-500.20(c)(7)</v>
      </c>
      <c r="B438" s="58" t="str">
        <v>DFS</v>
      </c>
      <c r="C438" s="61" t="str">
        <v>D01 | 500.20(c)(7)</v>
      </c>
      <c r="D438" s="61"/>
      <c r="E438" s="61" t="str">
        <v>Unresolved</v>
      </c>
      <c r="F438" s="61"/>
      <c r="G438" s="61" t="str">
        <v>Verify entity exemption and operative version; Q08</v>
      </c>
      <c r="H438" s="61" t="inlineStr">
        <is>
          <t xml:space="preserve">Interpretation/administration. Obtain exact required method and evidence from the controlling text. Context and definition rows explain control requirements.</t>
        </is>
      </c>
      <c r="I438" s="61" t="str">
        <v>D01</v>
      </c>
      <c r="J438" s="61"/>
      <c r="K438" s="61"/>
      <c r="L438" s="61" t="str">
        <v>Confirm entity/system coverage, obtain the current controlling instrument and map every applicable part before conclusions.</v>
      </c>
      <c r="M438" s="63" t="str">
        <f>IF(OR(EXACT(E438,"Unresolved"),EXACT(E438,"Applicable"),EXACT(E438,"Excluded with basis"),EXACT(E438,"Context only")),IF(E438="Unresolved","Applicability unresolved; assign an owner and next action",IF(LEN(IF(AND(LEN(UPPER(TRIM(CLEAN(SUBSTITUTE(C438,CHAR(160)," ")))))&gt;0,LEFT(UPPER(TRIM(C438)),10)&lt;&gt;"UNRESOLVED",ISERROR(MATCH(UPPER(TRIM(CLEAN(SUBSTITUTE(C438,CHAR(160)," ")))),Start!$H$6:$H$22,0))),"","Exact clause/version missing; ")&amp;IF(AND(LEN(UPPER(TRIM(CLEAN(SUBSTITUTE(D438,CHAR(160)," ")))))&gt;0,LEFT(UPPER(TRIM(D438)),10)&lt;&gt;"UNRESOLVED",ISERROR(MATCH(UPPER(TRIM(CLEAN(SUBSTITUTE(D438,CHAR(160)," ")))),Start!$H$6:$H$22,0))),"","Entity/system/period missing; ")&amp;IF(AND(LEN(UPPER(TRIM(CLEAN(SUBSTITUTE(F438,CHAR(160)," ")))))&gt;0,LEFT(UPPER(TRIM(F438)),10)&lt;&gt;"UNRESOLVED",ISERROR(MATCH(UPPER(TRIM(CLEAN(SUBSTITUTE(F438,CHAR(160)," ")))),Start!$H$6:$H$22,0))),"","Decision evidence/basis missing; ")&amp;IF(AND(LEN(UPPER(TRIM(CLEAN(SUBSTITUTE(G438,CHAR(160)," ")))))&gt;0,LEFT(UPPER(TRIM(G438)),10)&lt;&gt;"UNRESOLVED",ISERROR(MATCH(UPPER(TRIM(CLEAN(SUBSTITUTE(G438,CHAR(160)," ")))),Start!$H$6:$H$22,0))),"","Date/transition basis missing; ")&amp;IF(AND(LEN(UPPER(TRIM(CLEAN(SUBSTITUTE(H438,CHAR(160)," ")))))&gt;0,LEFT(UPPER(TRIM(H438)),10)&lt;&gt;"UNRESOLVED",ISERROR(MATCH(UPPER(TRIM(CLEAN(SUBSTITUTE(H438,CHAR(160)," ")))),Start!$H$6:$H$22,0))),"","Method/evidence basis missing; ")&amp;IF(AND(LEN(UPPER(TRIM(CLEAN(SUBSTITUTE(I438,CHAR(160)," ")))))&gt;0,LEFT(UPPER(TRIM(I438)),10)&lt;&gt;"UNRESOLVED",ISERROR(MATCH(UPPER(TRIM(CLEAN(SUBSTITUTE(I438,CHAR(160)," ")))),Start!$H$6:$H$22,0))),"","Mapping or justified exclusion missing; ")&amp;IF(AND(LEN(UPPER(TRIM(CLEAN(SUBSTITUTE(J438,CHAR(160)," ")))))&gt;0,LEFT(UPPER(TRIM(J438)),10)&lt;&gt;"UNRESOLVED",ISERROR(MATCH(UPPER(TRIM(CLEAN(SUBSTITUTE(J438,CHAR(160)," ")))),Start!$H$6:$H$22,0))),"","Conclusion/evidence missing; ")&amp;IF(AND(LEN(UPPER(TRIM(CLEAN(SUBSTITUTE(K438,CHAR(160)," ")))))&gt;0,LEFT(UPPER(TRIM(K438)),10)&lt;&gt;"UNRESOLVED",ISERROR(MATCH(UPPER(TRIM(CLEAN(SUBSTITUTE(K438,CHAR(160)," ")))),Start!$H$6:$H$22,0))),"","Reviewer/date missing; ")&amp;"")=0,"Documentation recorded; review required",IF(AND(LEN(UPPER(TRIM(CLEAN(SUBSTITUTE(C438,CHAR(160)," ")))))&gt;0,LEFT(UPPER(TRIM(C438)),10)&lt;&gt;"UNRESOLVED",ISERROR(MATCH(UPPER(TRIM(CLEAN(SUBSTITUTE(C438,CHAR(160)," ")))),Start!$H$6:$H$22,0))),"","Exact clause/version missing; ")&amp;IF(AND(LEN(UPPER(TRIM(CLEAN(SUBSTITUTE(D438,CHAR(160)," ")))))&gt;0,LEFT(UPPER(TRIM(D438)),10)&lt;&gt;"UNRESOLVED",ISERROR(MATCH(UPPER(TRIM(CLEAN(SUBSTITUTE(D438,CHAR(160)," ")))),Start!$H$6:$H$22,0))),"","Entity/system/period missing; ")&amp;IF(AND(LEN(UPPER(TRIM(CLEAN(SUBSTITUTE(F438,CHAR(160)," ")))))&gt;0,LEFT(UPPER(TRIM(F438)),10)&lt;&gt;"UNRESOLVED",ISERROR(MATCH(UPPER(TRIM(CLEAN(SUBSTITUTE(F438,CHAR(160)," ")))),Start!$H$6:$H$22,0))),"","Decision evidence/basis missing; ")&amp;IF(AND(LEN(UPPER(TRIM(CLEAN(SUBSTITUTE(G438,CHAR(160)," ")))))&gt;0,LEFT(UPPER(TRIM(G438)),10)&lt;&gt;"UNRESOLVED",ISERROR(MATCH(UPPER(TRIM(CLEAN(SUBSTITUTE(G438,CHAR(160)," ")))),Start!$H$6:$H$22,0))),"","Date/transition basis missing; ")&amp;IF(AND(LEN(UPPER(TRIM(CLEAN(SUBSTITUTE(H438,CHAR(160)," ")))))&gt;0,LEFT(UPPER(TRIM(H438)),10)&lt;&gt;"UNRESOLVED",ISERROR(MATCH(UPPER(TRIM(CLEAN(SUBSTITUTE(H438,CHAR(160)," ")))),Start!$H$6:$H$22,0))),"","Method/evidence basis missing; ")&amp;IF(AND(LEN(UPPER(TRIM(CLEAN(SUBSTITUTE(I438,CHAR(160)," ")))))&gt;0,LEFT(UPPER(TRIM(I438)),10)&lt;&gt;"UNRESOLVED",ISERROR(MATCH(UPPER(TRIM(CLEAN(SUBSTITUTE(I438,CHAR(160)," ")))),Start!$H$6:$H$22,0))),"","Mapping or justified exclusion missing; ")&amp;IF(AND(LEN(UPPER(TRIM(CLEAN(SUBSTITUTE(J438,CHAR(160)," ")))))&gt;0,LEFT(UPPER(TRIM(J438)),10)&lt;&gt;"UNRESOLVED",ISERROR(MATCH(UPPER(TRIM(CLEAN(SUBSTITUTE(J438,CHAR(160)," ")))),Start!$H$6:$H$22,0))),"","Conclusion/evidence missing; ")&amp;IF(AND(LEN(UPPER(TRIM(CLEAN(SUBSTITUTE(K438,CHAR(160)," ")))))&gt;0,LEFT(UPPER(TRIM(K438)),10)&lt;&gt;"UNRESOLVED",ISERROR(MATCH(UPPER(TRIM(CLEAN(SUBSTITUTE(K438,CHAR(160)," ")))),Start!$H$6:$H$22,0))),"","Reviewer/date missing; ")&amp;"")),"Invalid status; use a listed value")</f>
        <v>Applicability unresolved; assign an owner and next action</v>
      </c>
    </row>
    <row r="439" ht="70" customHeight="1">
      <c r="A439" s="56" t="str">
        <v>DFS-500.20(c)(8)</v>
      </c>
      <c r="B439" s="56" t="str">
        <v>DFS</v>
      </c>
      <c r="C439" s="61" t="str">
        <v>D01 | 500.20(c)(8)</v>
      </c>
      <c r="D439" s="61"/>
      <c r="E439" s="61" t="str">
        <v>Unresolved</v>
      </c>
      <c r="F439" s="61"/>
      <c r="G439" s="61" t="str">
        <v>Verify entity exemption and operative version; Q08</v>
      </c>
      <c r="H439" s="61" t="inlineStr">
        <is>
          <t xml:space="preserve">Interpretation/administration. Obtain exact required method and evidence from the controlling text. Context and definition rows explain control requirements.</t>
        </is>
      </c>
      <c r="I439" s="61" t="str">
        <v>D01</v>
      </c>
      <c r="J439" s="61"/>
      <c r="K439" s="61"/>
      <c r="L439" s="61" t="str">
        <v>Confirm entity/system coverage, obtain the current controlling instrument and map every applicable part before conclusions.</v>
      </c>
      <c r="M439" s="63" t="str">
        <f>IF(OR(EXACT(E439,"Unresolved"),EXACT(E439,"Applicable"),EXACT(E439,"Excluded with basis"),EXACT(E439,"Context only")),IF(E439="Unresolved","Applicability unresolved; assign an owner and next action",IF(LEN(IF(AND(LEN(UPPER(TRIM(CLEAN(SUBSTITUTE(C439,CHAR(160)," ")))))&gt;0,LEFT(UPPER(TRIM(C439)),10)&lt;&gt;"UNRESOLVED",ISERROR(MATCH(UPPER(TRIM(CLEAN(SUBSTITUTE(C439,CHAR(160)," ")))),Start!$H$6:$H$22,0))),"","Exact clause/version missing; ")&amp;IF(AND(LEN(UPPER(TRIM(CLEAN(SUBSTITUTE(D439,CHAR(160)," ")))))&gt;0,LEFT(UPPER(TRIM(D439)),10)&lt;&gt;"UNRESOLVED",ISERROR(MATCH(UPPER(TRIM(CLEAN(SUBSTITUTE(D439,CHAR(160)," ")))),Start!$H$6:$H$22,0))),"","Entity/system/period missing; ")&amp;IF(AND(LEN(UPPER(TRIM(CLEAN(SUBSTITUTE(F439,CHAR(160)," ")))))&gt;0,LEFT(UPPER(TRIM(F439)),10)&lt;&gt;"UNRESOLVED",ISERROR(MATCH(UPPER(TRIM(CLEAN(SUBSTITUTE(F439,CHAR(160)," ")))),Start!$H$6:$H$22,0))),"","Decision evidence/basis missing; ")&amp;IF(AND(LEN(UPPER(TRIM(CLEAN(SUBSTITUTE(G439,CHAR(160)," ")))))&gt;0,LEFT(UPPER(TRIM(G439)),10)&lt;&gt;"UNRESOLVED",ISERROR(MATCH(UPPER(TRIM(CLEAN(SUBSTITUTE(G439,CHAR(160)," ")))),Start!$H$6:$H$22,0))),"","Date/transition basis missing; ")&amp;IF(AND(LEN(UPPER(TRIM(CLEAN(SUBSTITUTE(H439,CHAR(160)," ")))))&gt;0,LEFT(UPPER(TRIM(H439)),10)&lt;&gt;"UNRESOLVED",ISERROR(MATCH(UPPER(TRIM(CLEAN(SUBSTITUTE(H439,CHAR(160)," ")))),Start!$H$6:$H$22,0))),"","Method/evidence basis missing; ")&amp;IF(AND(LEN(UPPER(TRIM(CLEAN(SUBSTITUTE(I439,CHAR(160)," ")))))&gt;0,LEFT(UPPER(TRIM(I439)),10)&lt;&gt;"UNRESOLVED",ISERROR(MATCH(UPPER(TRIM(CLEAN(SUBSTITUTE(I439,CHAR(160)," ")))),Start!$H$6:$H$22,0))),"","Mapping or justified exclusion missing; ")&amp;IF(AND(LEN(UPPER(TRIM(CLEAN(SUBSTITUTE(J439,CHAR(160)," ")))))&gt;0,LEFT(UPPER(TRIM(J439)),10)&lt;&gt;"UNRESOLVED",ISERROR(MATCH(UPPER(TRIM(CLEAN(SUBSTITUTE(J439,CHAR(160)," ")))),Start!$H$6:$H$22,0))),"","Conclusion/evidence missing; ")&amp;IF(AND(LEN(UPPER(TRIM(CLEAN(SUBSTITUTE(K439,CHAR(160)," ")))))&gt;0,LEFT(UPPER(TRIM(K439)),10)&lt;&gt;"UNRESOLVED",ISERROR(MATCH(UPPER(TRIM(CLEAN(SUBSTITUTE(K439,CHAR(160)," ")))),Start!$H$6:$H$22,0))),"","Reviewer/date missing; ")&amp;"")=0,"Documentation recorded; review required",IF(AND(LEN(UPPER(TRIM(CLEAN(SUBSTITUTE(C439,CHAR(160)," ")))))&gt;0,LEFT(UPPER(TRIM(C439)),10)&lt;&gt;"UNRESOLVED",ISERROR(MATCH(UPPER(TRIM(CLEAN(SUBSTITUTE(C439,CHAR(160)," ")))),Start!$H$6:$H$22,0))),"","Exact clause/version missing; ")&amp;IF(AND(LEN(UPPER(TRIM(CLEAN(SUBSTITUTE(D439,CHAR(160)," ")))))&gt;0,LEFT(UPPER(TRIM(D439)),10)&lt;&gt;"UNRESOLVED",ISERROR(MATCH(UPPER(TRIM(CLEAN(SUBSTITUTE(D439,CHAR(160)," ")))),Start!$H$6:$H$22,0))),"","Entity/system/period missing; ")&amp;IF(AND(LEN(UPPER(TRIM(CLEAN(SUBSTITUTE(F439,CHAR(160)," ")))))&gt;0,LEFT(UPPER(TRIM(F439)),10)&lt;&gt;"UNRESOLVED",ISERROR(MATCH(UPPER(TRIM(CLEAN(SUBSTITUTE(F439,CHAR(160)," ")))),Start!$H$6:$H$22,0))),"","Decision evidence/basis missing; ")&amp;IF(AND(LEN(UPPER(TRIM(CLEAN(SUBSTITUTE(G439,CHAR(160)," ")))))&gt;0,LEFT(UPPER(TRIM(G439)),10)&lt;&gt;"UNRESOLVED",ISERROR(MATCH(UPPER(TRIM(CLEAN(SUBSTITUTE(G439,CHAR(160)," ")))),Start!$H$6:$H$22,0))),"","Date/transition basis missing; ")&amp;IF(AND(LEN(UPPER(TRIM(CLEAN(SUBSTITUTE(H439,CHAR(160)," ")))))&gt;0,LEFT(UPPER(TRIM(H439)),10)&lt;&gt;"UNRESOLVED",ISERROR(MATCH(UPPER(TRIM(CLEAN(SUBSTITUTE(H439,CHAR(160)," ")))),Start!$H$6:$H$22,0))),"","Method/evidence basis missing; ")&amp;IF(AND(LEN(UPPER(TRIM(CLEAN(SUBSTITUTE(I439,CHAR(160)," ")))))&gt;0,LEFT(UPPER(TRIM(I439)),10)&lt;&gt;"UNRESOLVED",ISERROR(MATCH(UPPER(TRIM(CLEAN(SUBSTITUTE(I439,CHAR(160)," ")))),Start!$H$6:$H$22,0))),"","Mapping or justified exclusion missing; ")&amp;IF(AND(LEN(UPPER(TRIM(CLEAN(SUBSTITUTE(J439,CHAR(160)," ")))))&gt;0,LEFT(UPPER(TRIM(J439)),10)&lt;&gt;"UNRESOLVED",ISERROR(MATCH(UPPER(TRIM(CLEAN(SUBSTITUTE(J439,CHAR(160)," ")))),Start!$H$6:$H$22,0))),"","Conclusion/evidence missing; ")&amp;IF(AND(LEN(UPPER(TRIM(CLEAN(SUBSTITUTE(K439,CHAR(160)," ")))))&gt;0,LEFT(UPPER(TRIM(K439)),10)&lt;&gt;"UNRESOLVED",ISERROR(MATCH(UPPER(TRIM(CLEAN(SUBSTITUTE(K439,CHAR(160)," ")))),Start!$H$6:$H$22,0))),"","Reviewer/date missing; ")&amp;"")),"Invalid status; use a listed value")</f>
        <v>Applicability unresolved; assign an owner and next action</v>
      </c>
    </row>
    <row r="440" ht="70" customHeight="1">
      <c r="A440" s="58" t="str">
        <v>DFS-500.20(c)(9)</v>
      </c>
      <c r="B440" s="58" t="str">
        <v>DFS</v>
      </c>
      <c r="C440" s="61" t="str">
        <v>D01 | 500.20(c)(9)</v>
      </c>
      <c r="D440" s="61"/>
      <c r="E440" s="61" t="str">
        <v>Unresolved</v>
      </c>
      <c r="F440" s="61"/>
      <c r="G440" s="61" t="str">
        <v>Verify entity exemption and operative version; Q08</v>
      </c>
      <c r="H440" s="61" t="inlineStr">
        <is>
          <t xml:space="preserve">Interpretation/administration. Obtain exact required method and evidence from the controlling text. Context and definition rows explain control requirements.</t>
        </is>
      </c>
      <c r="I440" s="61" t="str">
        <v>D01</v>
      </c>
      <c r="J440" s="61"/>
      <c r="K440" s="61"/>
      <c r="L440" s="61" t="str">
        <v>Confirm entity/system coverage, obtain the current controlling instrument and map every applicable part before conclusions.</v>
      </c>
      <c r="M440" s="63" t="str">
        <f>IF(OR(EXACT(E440,"Unresolved"),EXACT(E440,"Applicable"),EXACT(E440,"Excluded with basis"),EXACT(E440,"Context only")),IF(E440="Unresolved","Applicability unresolved; assign an owner and next action",IF(LEN(IF(AND(LEN(UPPER(TRIM(CLEAN(SUBSTITUTE(C440,CHAR(160)," ")))))&gt;0,LEFT(UPPER(TRIM(C440)),10)&lt;&gt;"UNRESOLVED",ISERROR(MATCH(UPPER(TRIM(CLEAN(SUBSTITUTE(C440,CHAR(160)," ")))),Start!$H$6:$H$22,0))),"","Exact clause/version missing; ")&amp;IF(AND(LEN(UPPER(TRIM(CLEAN(SUBSTITUTE(D440,CHAR(160)," ")))))&gt;0,LEFT(UPPER(TRIM(D440)),10)&lt;&gt;"UNRESOLVED",ISERROR(MATCH(UPPER(TRIM(CLEAN(SUBSTITUTE(D440,CHAR(160)," ")))),Start!$H$6:$H$22,0))),"","Entity/system/period missing; ")&amp;IF(AND(LEN(UPPER(TRIM(CLEAN(SUBSTITUTE(F440,CHAR(160)," ")))))&gt;0,LEFT(UPPER(TRIM(F440)),10)&lt;&gt;"UNRESOLVED",ISERROR(MATCH(UPPER(TRIM(CLEAN(SUBSTITUTE(F440,CHAR(160)," ")))),Start!$H$6:$H$22,0))),"","Decision evidence/basis missing; ")&amp;IF(AND(LEN(UPPER(TRIM(CLEAN(SUBSTITUTE(G440,CHAR(160)," ")))))&gt;0,LEFT(UPPER(TRIM(G440)),10)&lt;&gt;"UNRESOLVED",ISERROR(MATCH(UPPER(TRIM(CLEAN(SUBSTITUTE(G440,CHAR(160)," ")))),Start!$H$6:$H$22,0))),"","Date/transition basis missing; ")&amp;IF(AND(LEN(UPPER(TRIM(CLEAN(SUBSTITUTE(H440,CHAR(160)," ")))))&gt;0,LEFT(UPPER(TRIM(H440)),10)&lt;&gt;"UNRESOLVED",ISERROR(MATCH(UPPER(TRIM(CLEAN(SUBSTITUTE(H440,CHAR(160)," ")))),Start!$H$6:$H$22,0))),"","Method/evidence basis missing; ")&amp;IF(AND(LEN(UPPER(TRIM(CLEAN(SUBSTITUTE(I440,CHAR(160)," ")))))&gt;0,LEFT(UPPER(TRIM(I440)),10)&lt;&gt;"UNRESOLVED",ISERROR(MATCH(UPPER(TRIM(CLEAN(SUBSTITUTE(I440,CHAR(160)," ")))),Start!$H$6:$H$22,0))),"","Mapping or justified exclusion missing; ")&amp;IF(AND(LEN(UPPER(TRIM(CLEAN(SUBSTITUTE(J440,CHAR(160)," ")))))&gt;0,LEFT(UPPER(TRIM(J440)),10)&lt;&gt;"UNRESOLVED",ISERROR(MATCH(UPPER(TRIM(CLEAN(SUBSTITUTE(J440,CHAR(160)," ")))),Start!$H$6:$H$22,0))),"","Conclusion/evidence missing; ")&amp;IF(AND(LEN(UPPER(TRIM(CLEAN(SUBSTITUTE(K440,CHAR(160)," ")))))&gt;0,LEFT(UPPER(TRIM(K440)),10)&lt;&gt;"UNRESOLVED",ISERROR(MATCH(UPPER(TRIM(CLEAN(SUBSTITUTE(K440,CHAR(160)," ")))),Start!$H$6:$H$22,0))),"","Reviewer/date missing; ")&amp;"")=0,"Documentation recorded; review required",IF(AND(LEN(UPPER(TRIM(CLEAN(SUBSTITUTE(C440,CHAR(160)," ")))))&gt;0,LEFT(UPPER(TRIM(C440)),10)&lt;&gt;"UNRESOLVED",ISERROR(MATCH(UPPER(TRIM(CLEAN(SUBSTITUTE(C440,CHAR(160)," ")))),Start!$H$6:$H$22,0))),"","Exact clause/version missing; ")&amp;IF(AND(LEN(UPPER(TRIM(CLEAN(SUBSTITUTE(D440,CHAR(160)," ")))))&gt;0,LEFT(UPPER(TRIM(D440)),10)&lt;&gt;"UNRESOLVED",ISERROR(MATCH(UPPER(TRIM(CLEAN(SUBSTITUTE(D440,CHAR(160)," ")))),Start!$H$6:$H$22,0))),"","Entity/system/period missing; ")&amp;IF(AND(LEN(UPPER(TRIM(CLEAN(SUBSTITUTE(F440,CHAR(160)," ")))))&gt;0,LEFT(UPPER(TRIM(F440)),10)&lt;&gt;"UNRESOLVED",ISERROR(MATCH(UPPER(TRIM(CLEAN(SUBSTITUTE(F440,CHAR(160)," ")))),Start!$H$6:$H$22,0))),"","Decision evidence/basis missing; ")&amp;IF(AND(LEN(UPPER(TRIM(CLEAN(SUBSTITUTE(G440,CHAR(160)," ")))))&gt;0,LEFT(UPPER(TRIM(G440)),10)&lt;&gt;"UNRESOLVED",ISERROR(MATCH(UPPER(TRIM(CLEAN(SUBSTITUTE(G440,CHAR(160)," ")))),Start!$H$6:$H$22,0))),"","Date/transition basis missing; ")&amp;IF(AND(LEN(UPPER(TRIM(CLEAN(SUBSTITUTE(H440,CHAR(160)," ")))))&gt;0,LEFT(UPPER(TRIM(H440)),10)&lt;&gt;"UNRESOLVED",ISERROR(MATCH(UPPER(TRIM(CLEAN(SUBSTITUTE(H440,CHAR(160)," ")))),Start!$H$6:$H$22,0))),"","Method/evidence basis missing; ")&amp;IF(AND(LEN(UPPER(TRIM(CLEAN(SUBSTITUTE(I440,CHAR(160)," ")))))&gt;0,LEFT(UPPER(TRIM(I440)),10)&lt;&gt;"UNRESOLVED",ISERROR(MATCH(UPPER(TRIM(CLEAN(SUBSTITUTE(I440,CHAR(160)," ")))),Start!$H$6:$H$22,0))),"","Mapping or justified exclusion missing; ")&amp;IF(AND(LEN(UPPER(TRIM(CLEAN(SUBSTITUTE(J440,CHAR(160)," ")))))&gt;0,LEFT(UPPER(TRIM(J440)),10)&lt;&gt;"UNRESOLVED",ISERROR(MATCH(UPPER(TRIM(CLEAN(SUBSTITUTE(J440,CHAR(160)," ")))),Start!$H$6:$H$22,0))),"","Conclusion/evidence missing; ")&amp;IF(AND(LEN(UPPER(TRIM(CLEAN(SUBSTITUTE(K440,CHAR(160)," ")))))&gt;0,LEFT(UPPER(TRIM(K440)),10)&lt;&gt;"UNRESOLVED",ISERROR(MATCH(UPPER(TRIM(CLEAN(SUBSTITUTE(K440,CHAR(160)," ")))),Start!$H$6:$H$22,0))),"","Reviewer/date missing; ")&amp;"")),"Invalid status; use a listed value")</f>
        <v>Applicability unresolved; assign an owner and next action</v>
      </c>
    </row>
    <row r="441" ht="70" customHeight="1">
      <c r="A441" s="56" t="str">
        <v>DFS-500.20(c)(10)</v>
      </c>
      <c r="B441" s="56" t="str">
        <v>DFS</v>
      </c>
      <c r="C441" s="61" t="str">
        <v>D01 | 500.20(c)(10)</v>
      </c>
      <c r="D441" s="61"/>
      <c r="E441" s="61" t="str">
        <v>Unresolved</v>
      </c>
      <c r="F441" s="61"/>
      <c r="G441" s="61" t="str">
        <v>Verify entity exemption and operative version; Q08</v>
      </c>
      <c r="H441" s="61" t="inlineStr">
        <is>
          <t xml:space="preserve">Interpretation/administration. Obtain exact required method and evidence from the controlling text. Context and definition rows explain control requirements.</t>
        </is>
      </c>
      <c r="I441" s="61" t="str">
        <v>D01</v>
      </c>
      <c r="J441" s="61"/>
      <c r="K441" s="61"/>
      <c r="L441" s="61" t="str">
        <v>Confirm entity/system coverage, obtain the current controlling instrument and map every applicable part before conclusions.</v>
      </c>
      <c r="M441" s="63" t="str">
        <f>IF(OR(EXACT(E441,"Unresolved"),EXACT(E441,"Applicable"),EXACT(E441,"Excluded with basis"),EXACT(E441,"Context only")),IF(E441="Unresolved","Applicability unresolved; assign an owner and next action",IF(LEN(IF(AND(LEN(UPPER(TRIM(CLEAN(SUBSTITUTE(C441,CHAR(160)," ")))))&gt;0,LEFT(UPPER(TRIM(C441)),10)&lt;&gt;"UNRESOLVED",ISERROR(MATCH(UPPER(TRIM(CLEAN(SUBSTITUTE(C441,CHAR(160)," ")))),Start!$H$6:$H$22,0))),"","Exact clause/version missing; ")&amp;IF(AND(LEN(UPPER(TRIM(CLEAN(SUBSTITUTE(D441,CHAR(160)," ")))))&gt;0,LEFT(UPPER(TRIM(D441)),10)&lt;&gt;"UNRESOLVED",ISERROR(MATCH(UPPER(TRIM(CLEAN(SUBSTITUTE(D441,CHAR(160)," ")))),Start!$H$6:$H$22,0))),"","Entity/system/period missing; ")&amp;IF(AND(LEN(UPPER(TRIM(CLEAN(SUBSTITUTE(F441,CHAR(160)," ")))))&gt;0,LEFT(UPPER(TRIM(F441)),10)&lt;&gt;"UNRESOLVED",ISERROR(MATCH(UPPER(TRIM(CLEAN(SUBSTITUTE(F441,CHAR(160)," ")))),Start!$H$6:$H$22,0))),"","Decision evidence/basis missing; ")&amp;IF(AND(LEN(UPPER(TRIM(CLEAN(SUBSTITUTE(G441,CHAR(160)," ")))))&gt;0,LEFT(UPPER(TRIM(G441)),10)&lt;&gt;"UNRESOLVED",ISERROR(MATCH(UPPER(TRIM(CLEAN(SUBSTITUTE(G441,CHAR(160)," ")))),Start!$H$6:$H$22,0))),"","Date/transition basis missing; ")&amp;IF(AND(LEN(UPPER(TRIM(CLEAN(SUBSTITUTE(H441,CHAR(160)," ")))))&gt;0,LEFT(UPPER(TRIM(H441)),10)&lt;&gt;"UNRESOLVED",ISERROR(MATCH(UPPER(TRIM(CLEAN(SUBSTITUTE(H441,CHAR(160)," ")))),Start!$H$6:$H$22,0))),"","Method/evidence basis missing; ")&amp;IF(AND(LEN(UPPER(TRIM(CLEAN(SUBSTITUTE(I441,CHAR(160)," ")))))&gt;0,LEFT(UPPER(TRIM(I441)),10)&lt;&gt;"UNRESOLVED",ISERROR(MATCH(UPPER(TRIM(CLEAN(SUBSTITUTE(I441,CHAR(160)," ")))),Start!$H$6:$H$22,0))),"","Mapping or justified exclusion missing; ")&amp;IF(AND(LEN(UPPER(TRIM(CLEAN(SUBSTITUTE(J441,CHAR(160)," ")))))&gt;0,LEFT(UPPER(TRIM(J441)),10)&lt;&gt;"UNRESOLVED",ISERROR(MATCH(UPPER(TRIM(CLEAN(SUBSTITUTE(J441,CHAR(160)," ")))),Start!$H$6:$H$22,0))),"","Conclusion/evidence missing; ")&amp;IF(AND(LEN(UPPER(TRIM(CLEAN(SUBSTITUTE(K441,CHAR(160)," ")))))&gt;0,LEFT(UPPER(TRIM(K441)),10)&lt;&gt;"UNRESOLVED",ISERROR(MATCH(UPPER(TRIM(CLEAN(SUBSTITUTE(K441,CHAR(160)," ")))),Start!$H$6:$H$22,0))),"","Reviewer/date missing; ")&amp;"")=0,"Documentation recorded; review required",IF(AND(LEN(UPPER(TRIM(CLEAN(SUBSTITUTE(C441,CHAR(160)," ")))))&gt;0,LEFT(UPPER(TRIM(C441)),10)&lt;&gt;"UNRESOLVED",ISERROR(MATCH(UPPER(TRIM(CLEAN(SUBSTITUTE(C441,CHAR(160)," ")))),Start!$H$6:$H$22,0))),"","Exact clause/version missing; ")&amp;IF(AND(LEN(UPPER(TRIM(CLEAN(SUBSTITUTE(D441,CHAR(160)," ")))))&gt;0,LEFT(UPPER(TRIM(D441)),10)&lt;&gt;"UNRESOLVED",ISERROR(MATCH(UPPER(TRIM(CLEAN(SUBSTITUTE(D441,CHAR(160)," ")))),Start!$H$6:$H$22,0))),"","Entity/system/period missing; ")&amp;IF(AND(LEN(UPPER(TRIM(CLEAN(SUBSTITUTE(F441,CHAR(160)," ")))))&gt;0,LEFT(UPPER(TRIM(F441)),10)&lt;&gt;"UNRESOLVED",ISERROR(MATCH(UPPER(TRIM(CLEAN(SUBSTITUTE(F441,CHAR(160)," ")))),Start!$H$6:$H$22,0))),"","Decision evidence/basis missing; ")&amp;IF(AND(LEN(UPPER(TRIM(CLEAN(SUBSTITUTE(G441,CHAR(160)," ")))))&gt;0,LEFT(UPPER(TRIM(G441)),10)&lt;&gt;"UNRESOLVED",ISERROR(MATCH(UPPER(TRIM(CLEAN(SUBSTITUTE(G441,CHAR(160)," ")))),Start!$H$6:$H$22,0))),"","Date/transition basis missing; ")&amp;IF(AND(LEN(UPPER(TRIM(CLEAN(SUBSTITUTE(H441,CHAR(160)," ")))))&gt;0,LEFT(UPPER(TRIM(H441)),10)&lt;&gt;"UNRESOLVED",ISERROR(MATCH(UPPER(TRIM(CLEAN(SUBSTITUTE(H441,CHAR(160)," ")))),Start!$H$6:$H$22,0))),"","Method/evidence basis missing; ")&amp;IF(AND(LEN(UPPER(TRIM(CLEAN(SUBSTITUTE(I441,CHAR(160)," ")))))&gt;0,LEFT(UPPER(TRIM(I441)),10)&lt;&gt;"UNRESOLVED",ISERROR(MATCH(UPPER(TRIM(CLEAN(SUBSTITUTE(I441,CHAR(160)," ")))),Start!$H$6:$H$22,0))),"","Mapping or justified exclusion missing; ")&amp;IF(AND(LEN(UPPER(TRIM(CLEAN(SUBSTITUTE(J441,CHAR(160)," ")))))&gt;0,LEFT(UPPER(TRIM(J441)),10)&lt;&gt;"UNRESOLVED",ISERROR(MATCH(UPPER(TRIM(CLEAN(SUBSTITUTE(J441,CHAR(160)," ")))),Start!$H$6:$H$22,0))),"","Conclusion/evidence missing; ")&amp;IF(AND(LEN(UPPER(TRIM(CLEAN(SUBSTITUTE(K441,CHAR(160)," ")))))&gt;0,LEFT(UPPER(TRIM(K441)),10)&lt;&gt;"UNRESOLVED",ISERROR(MATCH(UPPER(TRIM(CLEAN(SUBSTITUTE(K441,CHAR(160)," ")))),Start!$H$6:$H$22,0))),"","Reviewer/date missing; ")&amp;"")),"Invalid status; use a listed value")</f>
        <v>Applicability unresolved; assign an owner and next action</v>
      </c>
    </row>
    <row r="442" ht="70" customHeight="1">
      <c r="A442" s="58" t="str">
        <v>DFS-500.20(c)(11)</v>
      </c>
      <c r="B442" s="58" t="str">
        <v>DFS</v>
      </c>
      <c r="C442" s="61" t="str">
        <v>D01 | 500.20(c)(11)</v>
      </c>
      <c r="D442" s="61"/>
      <c r="E442" s="61" t="str">
        <v>Unresolved</v>
      </c>
      <c r="F442" s="61"/>
      <c r="G442" s="61" t="str">
        <v>Verify entity exemption and operative version; Q08</v>
      </c>
      <c r="H442" s="61" t="inlineStr">
        <is>
          <t xml:space="preserve">Interpretation/administration. Obtain exact required method and evidence from the controlling text. Context and definition rows explain control requirements.</t>
        </is>
      </c>
      <c r="I442" s="61" t="str">
        <v>D01</v>
      </c>
      <c r="J442" s="61"/>
      <c r="K442" s="61"/>
      <c r="L442" s="61" t="str">
        <v>Confirm entity/system coverage, obtain the current controlling instrument and map every applicable part before conclusions.</v>
      </c>
      <c r="M442" s="63" t="str">
        <f>IF(OR(EXACT(E442,"Unresolved"),EXACT(E442,"Applicable"),EXACT(E442,"Excluded with basis"),EXACT(E442,"Context only")),IF(E442="Unresolved","Applicability unresolved; assign an owner and next action",IF(LEN(IF(AND(LEN(UPPER(TRIM(CLEAN(SUBSTITUTE(C442,CHAR(160)," ")))))&gt;0,LEFT(UPPER(TRIM(C442)),10)&lt;&gt;"UNRESOLVED",ISERROR(MATCH(UPPER(TRIM(CLEAN(SUBSTITUTE(C442,CHAR(160)," ")))),Start!$H$6:$H$22,0))),"","Exact clause/version missing; ")&amp;IF(AND(LEN(UPPER(TRIM(CLEAN(SUBSTITUTE(D442,CHAR(160)," ")))))&gt;0,LEFT(UPPER(TRIM(D442)),10)&lt;&gt;"UNRESOLVED",ISERROR(MATCH(UPPER(TRIM(CLEAN(SUBSTITUTE(D442,CHAR(160)," ")))),Start!$H$6:$H$22,0))),"","Entity/system/period missing; ")&amp;IF(AND(LEN(UPPER(TRIM(CLEAN(SUBSTITUTE(F442,CHAR(160)," ")))))&gt;0,LEFT(UPPER(TRIM(F442)),10)&lt;&gt;"UNRESOLVED",ISERROR(MATCH(UPPER(TRIM(CLEAN(SUBSTITUTE(F442,CHAR(160)," ")))),Start!$H$6:$H$22,0))),"","Decision evidence/basis missing; ")&amp;IF(AND(LEN(UPPER(TRIM(CLEAN(SUBSTITUTE(G442,CHAR(160)," ")))))&gt;0,LEFT(UPPER(TRIM(G442)),10)&lt;&gt;"UNRESOLVED",ISERROR(MATCH(UPPER(TRIM(CLEAN(SUBSTITUTE(G442,CHAR(160)," ")))),Start!$H$6:$H$22,0))),"","Date/transition basis missing; ")&amp;IF(AND(LEN(UPPER(TRIM(CLEAN(SUBSTITUTE(H442,CHAR(160)," ")))))&gt;0,LEFT(UPPER(TRIM(H442)),10)&lt;&gt;"UNRESOLVED",ISERROR(MATCH(UPPER(TRIM(CLEAN(SUBSTITUTE(H442,CHAR(160)," ")))),Start!$H$6:$H$22,0))),"","Method/evidence basis missing; ")&amp;IF(AND(LEN(UPPER(TRIM(CLEAN(SUBSTITUTE(I442,CHAR(160)," ")))))&gt;0,LEFT(UPPER(TRIM(I442)),10)&lt;&gt;"UNRESOLVED",ISERROR(MATCH(UPPER(TRIM(CLEAN(SUBSTITUTE(I442,CHAR(160)," ")))),Start!$H$6:$H$22,0))),"","Mapping or justified exclusion missing; ")&amp;IF(AND(LEN(UPPER(TRIM(CLEAN(SUBSTITUTE(J442,CHAR(160)," ")))))&gt;0,LEFT(UPPER(TRIM(J442)),10)&lt;&gt;"UNRESOLVED",ISERROR(MATCH(UPPER(TRIM(CLEAN(SUBSTITUTE(J442,CHAR(160)," ")))),Start!$H$6:$H$22,0))),"","Conclusion/evidence missing; ")&amp;IF(AND(LEN(UPPER(TRIM(CLEAN(SUBSTITUTE(K442,CHAR(160)," ")))))&gt;0,LEFT(UPPER(TRIM(K442)),10)&lt;&gt;"UNRESOLVED",ISERROR(MATCH(UPPER(TRIM(CLEAN(SUBSTITUTE(K442,CHAR(160)," ")))),Start!$H$6:$H$22,0))),"","Reviewer/date missing; ")&amp;"")=0,"Documentation recorded; review required",IF(AND(LEN(UPPER(TRIM(CLEAN(SUBSTITUTE(C442,CHAR(160)," ")))))&gt;0,LEFT(UPPER(TRIM(C442)),10)&lt;&gt;"UNRESOLVED",ISERROR(MATCH(UPPER(TRIM(CLEAN(SUBSTITUTE(C442,CHAR(160)," ")))),Start!$H$6:$H$22,0))),"","Exact clause/version missing; ")&amp;IF(AND(LEN(UPPER(TRIM(CLEAN(SUBSTITUTE(D442,CHAR(160)," ")))))&gt;0,LEFT(UPPER(TRIM(D442)),10)&lt;&gt;"UNRESOLVED",ISERROR(MATCH(UPPER(TRIM(CLEAN(SUBSTITUTE(D442,CHAR(160)," ")))),Start!$H$6:$H$22,0))),"","Entity/system/period missing; ")&amp;IF(AND(LEN(UPPER(TRIM(CLEAN(SUBSTITUTE(F442,CHAR(160)," ")))))&gt;0,LEFT(UPPER(TRIM(F442)),10)&lt;&gt;"UNRESOLVED",ISERROR(MATCH(UPPER(TRIM(CLEAN(SUBSTITUTE(F442,CHAR(160)," ")))),Start!$H$6:$H$22,0))),"","Decision evidence/basis missing; ")&amp;IF(AND(LEN(UPPER(TRIM(CLEAN(SUBSTITUTE(G442,CHAR(160)," ")))))&gt;0,LEFT(UPPER(TRIM(G442)),10)&lt;&gt;"UNRESOLVED",ISERROR(MATCH(UPPER(TRIM(CLEAN(SUBSTITUTE(G442,CHAR(160)," ")))),Start!$H$6:$H$22,0))),"","Date/transition basis missing; ")&amp;IF(AND(LEN(UPPER(TRIM(CLEAN(SUBSTITUTE(H442,CHAR(160)," ")))))&gt;0,LEFT(UPPER(TRIM(H442)),10)&lt;&gt;"UNRESOLVED",ISERROR(MATCH(UPPER(TRIM(CLEAN(SUBSTITUTE(H442,CHAR(160)," ")))),Start!$H$6:$H$22,0))),"","Method/evidence basis missing; ")&amp;IF(AND(LEN(UPPER(TRIM(CLEAN(SUBSTITUTE(I442,CHAR(160)," ")))))&gt;0,LEFT(UPPER(TRIM(I442)),10)&lt;&gt;"UNRESOLVED",ISERROR(MATCH(UPPER(TRIM(CLEAN(SUBSTITUTE(I442,CHAR(160)," ")))),Start!$H$6:$H$22,0))),"","Mapping or justified exclusion missing; ")&amp;IF(AND(LEN(UPPER(TRIM(CLEAN(SUBSTITUTE(J442,CHAR(160)," ")))))&gt;0,LEFT(UPPER(TRIM(J442)),10)&lt;&gt;"UNRESOLVED",ISERROR(MATCH(UPPER(TRIM(CLEAN(SUBSTITUTE(J442,CHAR(160)," ")))),Start!$H$6:$H$22,0))),"","Conclusion/evidence missing; ")&amp;IF(AND(LEN(UPPER(TRIM(CLEAN(SUBSTITUTE(K442,CHAR(160)," ")))))&gt;0,LEFT(UPPER(TRIM(K442)),10)&lt;&gt;"UNRESOLVED",ISERROR(MATCH(UPPER(TRIM(CLEAN(SUBSTITUTE(K442,CHAR(160)," ")))),Start!$H$6:$H$22,0))),"","Reviewer/date missing; ")&amp;"")),"Invalid status; use a listed value")</f>
        <v>Applicability unresolved; assign an owner and next action</v>
      </c>
    </row>
    <row r="443" ht="70" customHeight="1">
      <c r="A443" s="56" t="str">
        <v>DFS-500.20(c)(12)</v>
      </c>
      <c r="B443" s="56" t="str">
        <v>DFS</v>
      </c>
      <c r="C443" s="61" t="str">
        <v>D01 | 500.20(c)(12)</v>
      </c>
      <c r="D443" s="61"/>
      <c r="E443" s="61" t="str">
        <v>Unresolved</v>
      </c>
      <c r="F443" s="61"/>
      <c r="G443" s="61" t="str">
        <v>Verify entity exemption and operative version; Q08</v>
      </c>
      <c r="H443" s="61" t="inlineStr">
        <is>
          <t xml:space="preserve">Interpretation/administration. Obtain exact required method and evidence from the controlling text. Context and definition rows explain control requirements.</t>
        </is>
      </c>
      <c r="I443" s="61" t="str">
        <v>D01</v>
      </c>
      <c r="J443" s="61"/>
      <c r="K443" s="61"/>
      <c r="L443" s="61" t="str">
        <v>Confirm entity/system coverage, obtain the current controlling instrument and map every applicable part before conclusions.</v>
      </c>
      <c r="M443" s="63" t="str">
        <f>IF(OR(EXACT(E443,"Unresolved"),EXACT(E443,"Applicable"),EXACT(E443,"Excluded with basis"),EXACT(E443,"Context only")),IF(E443="Unresolved","Applicability unresolved; assign an owner and next action",IF(LEN(IF(AND(LEN(UPPER(TRIM(CLEAN(SUBSTITUTE(C443,CHAR(160)," ")))))&gt;0,LEFT(UPPER(TRIM(C443)),10)&lt;&gt;"UNRESOLVED",ISERROR(MATCH(UPPER(TRIM(CLEAN(SUBSTITUTE(C443,CHAR(160)," ")))),Start!$H$6:$H$22,0))),"","Exact clause/version missing; ")&amp;IF(AND(LEN(UPPER(TRIM(CLEAN(SUBSTITUTE(D443,CHAR(160)," ")))))&gt;0,LEFT(UPPER(TRIM(D443)),10)&lt;&gt;"UNRESOLVED",ISERROR(MATCH(UPPER(TRIM(CLEAN(SUBSTITUTE(D443,CHAR(160)," ")))),Start!$H$6:$H$22,0))),"","Entity/system/period missing; ")&amp;IF(AND(LEN(UPPER(TRIM(CLEAN(SUBSTITUTE(F443,CHAR(160)," ")))))&gt;0,LEFT(UPPER(TRIM(F443)),10)&lt;&gt;"UNRESOLVED",ISERROR(MATCH(UPPER(TRIM(CLEAN(SUBSTITUTE(F443,CHAR(160)," ")))),Start!$H$6:$H$22,0))),"","Decision evidence/basis missing; ")&amp;IF(AND(LEN(UPPER(TRIM(CLEAN(SUBSTITUTE(G443,CHAR(160)," ")))))&gt;0,LEFT(UPPER(TRIM(G443)),10)&lt;&gt;"UNRESOLVED",ISERROR(MATCH(UPPER(TRIM(CLEAN(SUBSTITUTE(G443,CHAR(160)," ")))),Start!$H$6:$H$22,0))),"","Date/transition basis missing; ")&amp;IF(AND(LEN(UPPER(TRIM(CLEAN(SUBSTITUTE(H443,CHAR(160)," ")))))&gt;0,LEFT(UPPER(TRIM(H443)),10)&lt;&gt;"UNRESOLVED",ISERROR(MATCH(UPPER(TRIM(CLEAN(SUBSTITUTE(H443,CHAR(160)," ")))),Start!$H$6:$H$22,0))),"","Method/evidence basis missing; ")&amp;IF(AND(LEN(UPPER(TRIM(CLEAN(SUBSTITUTE(I443,CHAR(160)," ")))))&gt;0,LEFT(UPPER(TRIM(I443)),10)&lt;&gt;"UNRESOLVED",ISERROR(MATCH(UPPER(TRIM(CLEAN(SUBSTITUTE(I443,CHAR(160)," ")))),Start!$H$6:$H$22,0))),"","Mapping or justified exclusion missing; ")&amp;IF(AND(LEN(UPPER(TRIM(CLEAN(SUBSTITUTE(J443,CHAR(160)," ")))))&gt;0,LEFT(UPPER(TRIM(J443)),10)&lt;&gt;"UNRESOLVED",ISERROR(MATCH(UPPER(TRIM(CLEAN(SUBSTITUTE(J443,CHAR(160)," ")))),Start!$H$6:$H$22,0))),"","Conclusion/evidence missing; ")&amp;IF(AND(LEN(UPPER(TRIM(CLEAN(SUBSTITUTE(K443,CHAR(160)," ")))))&gt;0,LEFT(UPPER(TRIM(K443)),10)&lt;&gt;"UNRESOLVED",ISERROR(MATCH(UPPER(TRIM(CLEAN(SUBSTITUTE(K443,CHAR(160)," ")))),Start!$H$6:$H$22,0))),"","Reviewer/date missing; ")&amp;"")=0,"Documentation recorded; review required",IF(AND(LEN(UPPER(TRIM(CLEAN(SUBSTITUTE(C443,CHAR(160)," ")))))&gt;0,LEFT(UPPER(TRIM(C443)),10)&lt;&gt;"UNRESOLVED",ISERROR(MATCH(UPPER(TRIM(CLEAN(SUBSTITUTE(C443,CHAR(160)," ")))),Start!$H$6:$H$22,0))),"","Exact clause/version missing; ")&amp;IF(AND(LEN(UPPER(TRIM(CLEAN(SUBSTITUTE(D443,CHAR(160)," ")))))&gt;0,LEFT(UPPER(TRIM(D443)),10)&lt;&gt;"UNRESOLVED",ISERROR(MATCH(UPPER(TRIM(CLEAN(SUBSTITUTE(D443,CHAR(160)," ")))),Start!$H$6:$H$22,0))),"","Entity/system/period missing; ")&amp;IF(AND(LEN(UPPER(TRIM(CLEAN(SUBSTITUTE(F443,CHAR(160)," ")))))&gt;0,LEFT(UPPER(TRIM(F443)),10)&lt;&gt;"UNRESOLVED",ISERROR(MATCH(UPPER(TRIM(CLEAN(SUBSTITUTE(F443,CHAR(160)," ")))),Start!$H$6:$H$22,0))),"","Decision evidence/basis missing; ")&amp;IF(AND(LEN(UPPER(TRIM(CLEAN(SUBSTITUTE(G443,CHAR(160)," ")))))&gt;0,LEFT(UPPER(TRIM(G443)),10)&lt;&gt;"UNRESOLVED",ISERROR(MATCH(UPPER(TRIM(CLEAN(SUBSTITUTE(G443,CHAR(160)," ")))),Start!$H$6:$H$22,0))),"","Date/transition basis missing; ")&amp;IF(AND(LEN(UPPER(TRIM(CLEAN(SUBSTITUTE(H443,CHAR(160)," ")))))&gt;0,LEFT(UPPER(TRIM(H443)),10)&lt;&gt;"UNRESOLVED",ISERROR(MATCH(UPPER(TRIM(CLEAN(SUBSTITUTE(H443,CHAR(160)," ")))),Start!$H$6:$H$22,0))),"","Method/evidence basis missing; ")&amp;IF(AND(LEN(UPPER(TRIM(CLEAN(SUBSTITUTE(I443,CHAR(160)," ")))))&gt;0,LEFT(UPPER(TRIM(I443)),10)&lt;&gt;"UNRESOLVED",ISERROR(MATCH(UPPER(TRIM(CLEAN(SUBSTITUTE(I443,CHAR(160)," ")))),Start!$H$6:$H$22,0))),"","Mapping or justified exclusion missing; ")&amp;IF(AND(LEN(UPPER(TRIM(CLEAN(SUBSTITUTE(J443,CHAR(160)," ")))))&gt;0,LEFT(UPPER(TRIM(J443)),10)&lt;&gt;"UNRESOLVED",ISERROR(MATCH(UPPER(TRIM(CLEAN(SUBSTITUTE(J443,CHAR(160)," ")))),Start!$H$6:$H$22,0))),"","Conclusion/evidence missing; ")&amp;IF(AND(LEN(UPPER(TRIM(CLEAN(SUBSTITUTE(K443,CHAR(160)," ")))))&gt;0,LEFT(UPPER(TRIM(K443)),10)&lt;&gt;"UNRESOLVED",ISERROR(MATCH(UPPER(TRIM(CLEAN(SUBSTITUTE(K443,CHAR(160)," ")))),Start!$H$6:$H$22,0))),"","Reviewer/date missing; ")&amp;"")),"Invalid status; use a listed value")</f>
        <v>Applicability unresolved; assign an owner and next action</v>
      </c>
    </row>
    <row r="444" ht="70" customHeight="1">
      <c r="A444" s="58" t="str">
        <v>DFS-500.20(c)(13)</v>
      </c>
      <c r="B444" s="58" t="str">
        <v>DFS</v>
      </c>
      <c r="C444" s="61" t="str">
        <v>D01 | 500.20(c)(13)</v>
      </c>
      <c r="D444" s="61"/>
      <c r="E444" s="61" t="str">
        <v>Unresolved</v>
      </c>
      <c r="F444" s="61"/>
      <c r="G444" s="61" t="str">
        <v>Verify entity exemption and operative version; Q08</v>
      </c>
      <c r="H444" s="61" t="inlineStr">
        <is>
          <t xml:space="preserve">Interpretation/administration. Obtain exact required method and evidence from the controlling text. Context and definition rows explain control requirements.</t>
        </is>
      </c>
      <c r="I444" s="61" t="str">
        <v>D01</v>
      </c>
      <c r="J444" s="61"/>
      <c r="K444" s="61"/>
      <c r="L444" s="61" t="str">
        <v>Confirm entity/system coverage, obtain the current controlling instrument and map every applicable part before conclusions.</v>
      </c>
      <c r="M444" s="63" t="str">
        <f>IF(OR(EXACT(E444,"Unresolved"),EXACT(E444,"Applicable"),EXACT(E444,"Excluded with basis"),EXACT(E444,"Context only")),IF(E444="Unresolved","Applicability unresolved; assign an owner and next action",IF(LEN(IF(AND(LEN(UPPER(TRIM(CLEAN(SUBSTITUTE(C444,CHAR(160)," ")))))&gt;0,LEFT(UPPER(TRIM(C444)),10)&lt;&gt;"UNRESOLVED",ISERROR(MATCH(UPPER(TRIM(CLEAN(SUBSTITUTE(C444,CHAR(160)," ")))),Start!$H$6:$H$22,0))),"","Exact clause/version missing; ")&amp;IF(AND(LEN(UPPER(TRIM(CLEAN(SUBSTITUTE(D444,CHAR(160)," ")))))&gt;0,LEFT(UPPER(TRIM(D444)),10)&lt;&gt;"UNRESOLVED",ISERROR(MATCH(UPPER(TRIM(CLEAN(SUBSTITUTE(D444,CHAR(160)," ")))),Start!$H$6:$H$22,0))),"","Entity/system/period missing; ")&amp;IF(AND(LEN(UPPER(TRIM(CLEAN(SUBSTITUTE(F444,CHAR(160)," ")))))&gt;0,LEFT(UPPER(TRIM(F444)),10)&lt;&gt;"UNRESOLVED",ISERROR(MATCH(UPPER(TRIM(CLEAN(SUBSTITUTE(F444,CHAR(160)," ")))),Start!$H$6:$H$22,0))),"","Decision evidence/basis missing; ")&amp;IF(AND(LEN(UPPER(TRIM(CLEAN(SUBSTITUTE(G444,CHAR(160)," ")))))&gt;0,LEFT(UPPER(TRIM(G444)),10)&lt;&gt;"UNRESOLVED",ISERROR(MATCH(UPPER(TRIM(CLEAN(SUBSTITUTE(G444,CHAR(160)," ")))),Start!$H$6:$H$22,0))),"","Date/transition basis missing; ")&amp;IF(AND(LEN(UPPER(TRIM(CLEAN(SUBSTITUTE(H444,CHAR(160)," ")))))&gt;0,LEFT(UPPER(TRIM(H444)),10)&lt;&gt;"UNRESOLVED",ISERROR(MATCH(UPPER(TRIM(CLEAN(SUBSTITUTE(H444,CHAR(160)," ")))),Start!$H$6:$H$22,0))),"","Method/evidence basis missing; ")&amp;IF(AND(LEN(UPPER(TRIM(CLEAN(SUBSTITUTE(I444,CHAR(160)," ")))))&gt;0,LEFT(UPPER(TRIM(I444)),10)&lt;&gt;"UNRESOLVED",ISERROR(MATCH(UPPER(TRIM(CLEAN(SUBSTITUTE(I444,CHAR(160)," ")))),Start!$H$6:$H$22,0))),"","Mapping or justified exclusion missing; ")&amp;IF(AND(LEN(UPPER(TRIM(CLEAN(SUBSTITUTE(J444,CHAR(160)," ")))))&gt;0,LEFT(UPPER(TRIM(J444)),10)&lt;&gt;"UNRESOLVED",ISERROR(MATCH(UPPER(TRIM(CLEAN(SUBSTITUTE(J444,CHAR(160)," ")))),Start!$H$6:$H$22,0))),"","Conclusion/evidence missing; ")&amp;IF(AND(LEN(UPPER(TRIM(CLEAN(SUBSTITUTE(K444,CHAR(160)," ")))))&gt;0,LEFT(UPPER(TRIM(K444)),10)&lt;&gt;"UNRESOLVED",ISERROR(MATCH(UPPER(TRIM(CLEAN(SUBSTITUTE(K444,CHAR(160)," ")))),Start!$H$6:$H$22,0))),"","Reviewer/date missing; ")&amp;"")=0,"Documentation recorded; review required",IF(AND(LEN(UPPER(TRIM(CLEAN(SUBSTITUTE(C444,CHAR(160)," ")))))&gt;0,LEFT(UPPER(TRIM(C444)),10)&lt;&gt;"UNRESOLVED",ISERROR(MATCH(UPPER(TRIM(CLEAN(SUBSTITUTE(C444,CHAR(160)," ")))),Start!$H$6:$H$22,0))),"","Exact clause/version missing; ")&amp;IF(AND(LEN(UPPER(TRIM(CLEAN(SUBSTITUTE(D444,CHAR(160)," ")))))&gt;0,LEFT(UPPER(TRIM(D444)),10)&lt;&gt;"UNRESOLVED",ISERROR(MATCH(UPPER(TRIM(CLEAN(SUBSTITUTE(D444,CHAR(160)," ")))),Start!$H$6:$H$22,0))),"","Entity/system/period missing; ")&amp;IF(AND(LEN(UPPER(TRIM(CLEAN(SUBSTITUTE(F444,CHAR(160)," ")))))&gt;0,LEFT(UPPER(TRIM(F444)),10)&lt;&gt;"UNRESOLVED",ISERROR(MATCH(UPPER(TRIM(CLEAN(SUBSTITUTE(F444,CHAR(160)," ")))),Start!$H$6:$H$22,0))),"","Decision evidence/basis missing; ")&amp;IF(AND(LEN(UPPER(TRIM(CLEAN(SUBSTITUTE(G444,CHAR(160)," ")))))&gt;0,LEFT(UPPER(TRIM(G444)),10)&lt;&gt;"UNRESOLVED",ISERROR(MATCH(UPPER(TRIM(CLEAN(SUBSTITUTE(G444,CHAR(160)," ")))),Start!$H$6:$H$22,0))),"","Date/transition basis missing; ")&amp;IF(AND(LEN(UPPER(TRIM(CLEAN(SUBSTITUTE(H444,CHAR(160)," ")))))&gt;0,LEFT(UPPER(TRIM(H444)),10)&lt;&gt;"UNRESOLVED",ISERROR(MATCH(UPPER(TRIM(CLEAN(SUBSTITUTE(H444,CHAR(160)," ")))),Start!$H$6:$H$22,0))),"","Method/evidence basis missing; ")&amp;IF(AND(LEN(UPPER(TRIM(CLEAN(SUBSTITUTE(I444,CHAR(160)," ")))))&gt;0,LEFT(UPPER(TRIM(I444)),10)&lt;&gt;"UNRESOLVED",ISERROR(MATCH(UPPER(TRIM(CLEAN(SUBSTITUTE(I444,CHAR(160)," ")))),Start!$H$6:$H$22,0))),"","Mapping or justified exclusion missing; ")&amp;IF(AND(LEN(UPPER(TRIM(CLEAN(SUBSTITUTE(J444,CHAR(160)," ")))))&gt;0,LEFT(UPPER(TRIM(J444)),10)&lt;&gt;"UNRESOLVED",ISERROR(MATCH(UPPER(TRIM(CLEAN(SUBSTITUTE(J444,CHAR(160)," ")))),Start!$H$6:$H$22,0))),"","Conclusion/evidence missing; ")&amp;IF(AND(LEN(UPPER(TRIM(CLEAN(SUBSTITUTE(K444,CHAR(160)," ")))))&gt;0,LEFT(UPPER(TRIM(K444)),10)&lt;&gt;"UNRESOLVED",ISERROR(MATCH(UPPER(TRIM(CLEAN(SUBSTITUTE(K444,CHAR(160)," ")))),Start!$H$6:$H$22,0))),"","Reviewer/date missing; ")&amp;"")),"Invalid status; use a listed value")</f>
        <v>Applicability unresolved; assign an owner and next action</v>
      </c>
    </row>
    <row r="445" ht="70" customHeight="1">
      <c r="A445" s="56" t="str">
        <v>DFS-500.20(c)(14)</v>
      </c>
      <c r="B445" s="56" t="str">
        <v>DFS</v>
      </c>
      <c r="C445" s="61" t="str">
        <v>D01 | 500.20(c)(14)</v>
      </c>
      <c r="D445" s="61"/>
      <c r="E445" s="61" t="str">
        <v>Unresolved</v>
      </c>
      <c r="F445" s="61"/>
      <c r="G445" s="61" t="str">
        <v>Verify entity exemption and operative version; Q08</v>
      </c>
      <c r="H445" s="61" t="inlineStr">
        <is>
          <t xml:space="preserve">Interpretation/administration. Obtain exact required method and evidence from the controlling text. Context and definition rows explain control requirements.</t>
        </is>
      </c>
      <c r="I445" s="61" t="str">
        <v>D01</v>
      </c>
      <c r="J445" s="61"/>
      <c r="K445" s="61"/>
      <c r="L445" s="61" t="str">
        <v>Confirm entity/system coverage, obtain the current controlling instrument and map every applicable part before conclusions.</v>
      </c>
      <c r="M445" s="63" t="str">
        <f>IF(OR(EXACT(E445,"Unresolved"),EXACT(E445,"Applicable"),EXACT(E445,"Excluded with basis"),EXACT(E445,"Context only")),IF(E445="Unresolved","Applicability unresolved; assign an owner and next action",IF(LEN(IF(AND(LEN(UPPER(TRIM(CLEAN(SUBSTITUTE(C445,CHAR(160)," ")))))&gt;0,LEFT(UPPER(TRIM(C445)),10)&lt;&gt;"UNRESOLVED",ISERROR(MATCH(UPPER(TRIM(CLEAN(SUBSTITUTE(C445,CHAR(160)," ")))),Start!$H$6:$H$22,0))),"","Exact clause/version missing; ")&amp;IF(AND(LEN(UPPER(TRIM(CLEAN(SUBSTITUTE(D445,CHAR(160)," ")))))&gt;0,LEFT(UPPER(TRIM(D445)),10)&lt;&gt;"UNRESOLVED",ISERROR(MATCH(UPPER(TRIM(CLEAN(SUBSTITUTE(D445,CHAR(160)," ")))),Start!$H$6:$H$22,0))),"","Entity/system/period missing; ")&amp;IF(AND(LEN(UPPER(TRIM(CLEAN(SUBSTITUTE(F445,CHAR(160)," ")))))&gt;0,LEFT(UPPER(TRIM(F445)),10)&lt;&gt;"UNRESOLVED",ISERROR(MATCH(UPPER(TRIM(CLEAN(SUBSTITUTE(F445,CHAR(160)," ")))),Start!$H$6:$H$22,0))),"","Decision evidence/basis missing; ")&amp;IF(AND(LEN(UPPER(TRIM(CLEAN(SUBSTITUTE(G445,CHAR(160)," ")))))&gt;0,LEFT(UPPER(TRIM(G445)),10)&lt;&gt;"UNRESOLVED",ISERROR(MATCH(UPPER(TRIM(CLEAN(SUBSTITUTE(G445,CHAR(160)," ")))),Start!$H$6:$H$22,0))),"","Date/transition basis missing; ")&amp;IF(AND(LEN(UPPER(TRIM(CLEAN(SUBSTITUTE(H445,CHAR(160)," ")))))&gt;0,LEFT(UPPER(TRIM(H445)),10)&lt;&gt;"UNRESOLVED",ISERROR(MATCH(UPPER(TRIM(CLEAN(SUBSTITUTE(H445,CHAR(160)," ")))),Start!$H$6:$H$22,0))),"","Method/evidence basis missing; ")&amp;IF(AND(LEN(UPPER(TRIM(CLEAN(SUBSTITUTE(I445,CHAR(160)," ")))))&gt;0,LEFT(UPPER(TRIM(I445)),10)&lt;&gt;"UNRESOLVED",ISERROR(MATCH(UPPER(TRIM(CLEAN(SUBSTITUTE(I445,CHAR(160)," ")))),Start!$H$6:$H$22,0))),"","Mapping or justified exclusion missing; ")&amp;IF(AND(LEN(UPPER(TRIM(CLEAN(SUBSTITUTE(J445,CHAR(160)," ")))))&gt;0,LEFT(UPPER(TRIM(J445)),10)&lt;&gt;"UNRESOLVED",ISERROR(MATCH(UPPER(TRIM(CLEAN(SUBSTITUTE(J445,CHAR(160)," ")))),Start!$H$6:$H$22,0))),"","Conclusion/evidence missing; ")&amp;IF(AND(LEN(UPPER(TRIM(CLEAN(SUBSTITUTE(K445,CHAR(160)," ")))))&gt;0,LEFT(UPPER(TRIM(K445)),10)&lt;&gt;"UNRESOLVED",ISERROR(MATCH(UPPER(TRIM(CLEAN(SUBSTITUTE(K445,CHAR(160)," ")))),Start!$H$6:$H$22,0))),"","Reviewer/date missing; ")&amp;"")=0,"Documentation recorded; review required",IF(AND(LEN(UPPER(TRIM(CLEAN(SUBSTITUTE(C445,CHAR(160)," ")))))&gt;0,LEFT(UPPER(TRIM(C445)),10)&lt;&gt;"UNRESOLVED",ISERROR(MATCH(UPPER(TRIM(CLEAN(SUBSTITUTE(C445,CHAR(160)," ")))),Start!$H$6:$H$22,0))),"","Exact clause/version missing; ")&amp;IF(AND(LEN(UPPER(TRIM(CLEAN(SUBSTITUTE(D445,CHAR(160)," ")))))&gt;0,LEFT(UPPER(TRIM(D445)),10)&lt;&gt;"UNRESOLVED",ISERROR(MATCH(UPPER(TRIM(CLEAN(SUBSTITUTE(D445,CHAR(160)," ")))),Start!$H$6:$H$22,0))),"","Entity/system/period missing; ")&amp;IF(AND(LEN(UPPER(TRIM(CLEAN(SUBSTITUTE(F445,CHAR(160)," ")))))&gt;0,LEFT(UPPER(TRIM(F445)),10)&lt;&gt;"UNRESOLVED",ISERROR(MATCH(UPPER(TRIM(CLEAN(SUBSTITUTE(F445,CHAR(160)," ")))),Start!$H$6:$H$22,0))),"","Decision evidence/basis missing; ")&amp;IF(AND(LEN(UPPER(TRIM(CLEAN(SUBSTITUTE(G445,CHAR(160)," ")))))&gt;0,LEFT(UPPER(TRIM(G445)),10)&lt;&gt;"UNRESOLVED",ISERROR(MATCH(UPPER(TRIM(CLEAN(SUBSTITUTE(G445,CHAR(160)," ")))),Start!$H$6:$H$22,0))),"","Date/transition basis missing; ")&amp;IF(AND(LEN(UPPER(TRIM(CLEAN(SUBSTITUTE(H445,CHAR(160)," ")))))&gt;0,LEFT(UPPER(TRIM(H445)),10)&lt;&gt;"UNRESOLVED",ISERROR(MATCH(UPPER(TRIM(CLEAN(SUBSTITUTE(H445,CHAR(160)," ")))),Start!$H$6:$H$22,0))),"","Method/evidence basis missing; ")&amp;IF(AND(LEN(UPPER(TRIM(CLEAN(SUBSTITUTE(I445,CHAR(160)," ")))))&gt;0,LEFT(UPPER(TRIM(I445)),10)&lt;&gt;"UNRESOLVED",ISERROR(MATCH(UPPER(TRIM(CLEAN(SUBSTITUTE(I445,CHAR(160)," ")))),Start!$H$6:$H$22,0))),"","Mapping or justified exclusion missing; ")&amp;IF(AND(LEN(UPPER(TRIM(CLEAN(SUBSTITUTE(J445,CHAR(160)," ")))))&gt;0,LEFT(UPPER(TRIM(J445)),10)&lt;&gt;"UNRESOLVED",ISERROR(MATCH(UPPER(TRIM(CLEAN(SUBSTITUTE(J445,CHAR(160)," ")))),Start!$H$6:$H$22,0))),"","Conclusion/evidence missing; ")&amp;IF(AND(LEN(UPPER(TRIM(CLEAN(SUBSTITUTE(K445,CHAR(160)," ")))))&gt;0,LEFT(UPPER(TRIM(K445)),10)&lt;&gt;"UNRESOLVED",ISERROR(MATCH(UPPER(TRIM(CLEAN(SUBSTITUTE(K445,CHAR(160)," ")))),Start!$H$6:$H$22,0))),"","Reviewer/date missing; ")&amp;"")),"Invalid status; use a listed value")</f>
        <v>Applicability unresolved; assign an owner and next action</v>
      </c>
    </row>
    <row r="446" ht="70" customHeight="1">
      <c r="A446" s="58" t="str">
        <v>DFS-500.20(c)(15)</v>
      </c>
      <c r="B446" s="58" t="str">
        <v>DFS</v>
      </c>
      <c r="C446" s="61" t="str">
        <v>D01 | 500.20(c)(15)</v>
      </c>
      <c r="D446" s="61"/>
      <c r="E446" s="61" t="str">
        <v>Unresolved</v>
      </c>
      <c r="F446" s="61"/>
      <c r="G446" s="61" t="str">
        <v>Verify entity exemption and operative version; Q08</v>
      </c>
      <c r="H446" s="61" t="inlineStr">
        <is>
          <t xml:space="preserve">Interpretation/administration. Obtain exact required method and evidence from the controlling text. Context and definition rows explain control requirements.</t>
        </is>
      </c>
      <c r="I446" s="61" t="str">
        <v>D01</v>
      </c>
      <c r="J446" s="61"/>
      <c r="K446" s="61"/>
      <c r="L446" s="61" t="str">
        <v>Confirm entity/system coverage, obtain the current controlling instrument and map every applicable part before conclusions.</v>
      </c>
      <c r="M446" s="63" t="str">
        <f>IF(OR(EXACT(E446,"Unresolved"),EXACT(E446,"Applicable"),EXACT(E446,"Excluded with basis"),EXACT(E446,"Context only")),IF(E446="Unresolved","Applicability unresolved; assign an owner and next action",IF(LEN(IF(AND(LEN(UPPER(TRIM(CLEAN(SUBSTITUTE(C446,CHAR(160)," ")))))&gt;0,LEFT(UPPER(TRIM(C446)),10)&lt;&gt;"UNRESOLVED",ISERROR(MATCH(UPPER(TRIM(CLEAN(SUBSTITUTE(C446,CHAR(160)," ")))),Start!$H$6:$H$22,0))),"","Exact clause/version missing; ")&amp;IF(AND(LEN(UPPER(TRIM(CLEAN(SUBSTITUTE(D446,CHAR(160)," ")))))&gt;0,LEFT(UPPER(TRIM(D446)),10)&lt;&gt;"UNRESOLVED",ISERROR(MATCH(UPPER(TRIM(CLEAN(SUBSTITUTE(D446,CHAR(160)," ")))),Start!$H$6:$H$22,0))),"","Entity/system/period missing; ")&amp;IF(AND(LEN(UPPER(TRIM(CLEAN(SUBSTITUTE(F446,CHAR(160)," ")))))&gt;0,LEFT(UPPER(TRIM(F446)),10)&lt;&gt;"UNRESOLVED",ISERROR(MATCH(UPPER(TRIM(CLEAN(SUBSTITUTE(F446,CHAR(160)," ")))),Start!$H$6:$H$22,0))),"","Decision evidence/basis missing; ")&amp;IF(AND(LEN(UPPER(TRIM(CLEAN(SUBSTITUTE(G446,CHAR(160)," ")))))&gt;0,LEFT(UPPER(TRIM(G446)),10)&lt;&gt;"UNRESOLVED",ISERROR(MATCH(UPPER(TRIM(CLEAN(SUBSTITUTE(G446,CHAR(160)," ")))),Start!$H$6:$H$22,0))),"","Date/transition basis missing; ")&amp;IF(AND(LEN(UPPER(TRIM(CLEAN(SUBSTITUTE(H446,CHAR(160)," ")))))&gt;0,LEFT(UPPER(TRIM(H446)),10)&lt;&gt;"UNRESOLVED",ISERROR(MATCH(UPPER(TRIM(CLEAN(SUBSTITUTE(H446,CHAR(160)," ")))),Start!$H$6:$H$22,0))),"","Method/evidence basis missing; ")&amp;IF(AND(LEN(UPPER(TRIM(CLEAN(SUBSTITUTE(I446,CHAR(160)," ")))))&gt;0,LEFT(UPPER(TRIM(I446)),10)&lt;&gt;"UNRESOLVED",ISERROR(MATCH(UPPER(TRIM(CLEAN(SUBSTITUTE(I446,CHAR(160)," ")))),Start!$H$6:$H$22,0))),"","Mapping or justified exclusion missing; ")&amp;IF(AND(LEN(UPPER(TRIM(CLEAN(SUBSTITUTE(J446,CHAR(160)," ")))))&gt;0,LEFT(UPPER(TRIM(J446)),10)&lt;&gt;"UNRESOLVED",ISERROR(MATCH(UPPER(TRIM(CLEAN(SUBSTITUTE(J446,CHAR(160)," ")))),Start!$H$6:$H$22,0))),"","Conclusion/evidence missing; ")&amp;IF(AND(LEN(UPPER(TRIM(CLEAN(SUBSTITUTE(K446,CHAR(160)," ")))))&gt;0,LEFT(UPPER(TRIM(K446)),10)&lt;&gt;"UNRESOLVED",ISERROR(MATCH(UPPER(TRIM(CLEAN(SUBSTITUTE(K446,CHAR(160)," ")))),Start!$H$6:$H$22,0))),"","Reviewer/date missing; ")&amp;"")=0,"Documentation recorded; review required",IF(AND(LEN(UPPER(TRIM(CLEAN(SUBSTITUTE(C446,CHAR(160)," ")))))&gt;0,LEFT(UPPER(TRIM(C446)),10)&lt;&gt;"UNRESOLVED",ISERROR(MATCH(UPPER(TRIM(CLEAN(SUBSTITUTE(C446,CHAR(160)," ")))),Start!$H$6:$H$22,0))),"","Exact clause/version missing; ")&amp;IF(AND(LEN(UPPER(TRIM(CLEAN(SUBSTITUTE(D446,CHAR(160)," ")))))&gt;0,LEFT(UPPER(TRIM(D446)),10)&lt;&gt;"UNRESOLVED",ISERROR(MATCH(UPPER(TRIM(CLEAN(SUBSTITUTE(D446,CHAR(160)," ")))),Start!$H$6:$H$22,0))),"","Entity/system/period missing; ")&amp;IF(AND(LEN(UPPER(TRIM(CLEAN(SUBSTITUTE(F446,CHAR(160)," ")))))&gt;0,LEFT(UPPER(TRIM(F446)),10)&lt;&gt;"UNRESOLVED",ISERROR(MATCH(UPPER(TRIM(CLEAN(SUBSTITUTE(F446,CHAR(160)," ")))),Start!$H$6:$H$22,0))),"","Decision evidence/basis missing; ")&amp;IF(AND(LEN(UPPER(TRIM(CLEAN(SUBSTITUTE(G446,CHAR(160)," ")))))&gt;0,LEFT(UPPER(TRIM(G446)),10)&lt;&gt;"UNRESOLVED",ISERROR(MATCH(UPPER(TRIM(CLEAN(SUBSTITUTE(G446,CHAR(160)," ")))),Start!$H$6:$H$22,0))),"","Date/transition basis missing; ")&amp;IF(AND(LEN(UPPER(TRIM(CLEAN(SUBSTITUTE(H446,CHAR(160)," ")))))&gt;0,LEFT(UPPER(TRIM(H446)),10)&lt;&gt;"UNRESOLVED",ISERROR(MATCH(UPPER(TRIM(CLEAN(SUBSTITUTE(H446,CHAR(160)," ")))),Start!$H$6:$H$22,0))),"","Method/evidence basis missing; ")&amp;IF(AND(LEN(UPPER(TRIM(CLEAN(SUBSTITUTE(I446,CHAR(160)," ")))))&gt;0,LEFT(UPPER(TRIM(I446)),10)&lt;&gt;"UNRESOLVED",ISERROR(MATCH(UPPER(TRIM(CLEAN(SUBSTITUTE(I446,CHAR(160)," ")))),Start!$H$6:$H$22,0))),"","Mapping or justified exclusion missing; ")&amp;IF(AND(LEN(UPPER(TRIM(CLEAN(SUBSTITUTE(J446,CHAR(160)," ")))))&gt;0,LEFT(UPPER(TRIM(J446)),10)&lt;&gt;"UNRESOLVED",ISERROR(MATCH(UPPER(TRIM(CLEAN(SUBSTITUTE(J446,CHAR(160)," ")))),Start!$H$6:$H$22,0))),"","Conclusion/evidence missing; ")&amp;IF(AND(LEN(UPPER(TRIM(CLEAN(SUBSTITUTE(K446,CHAR(160)," ")))))&gt;0,LEFT(UPPER(TRIM(K446)),10)&lt;&gt;"UNRESOLVED",ISERROR(MATCH(UPPER(TRIM(CLEAN(SUBSTITUTE(K446,CHAR(160)," ")))),Start!$H$6:$H$22,0))),"","Reviewer/date missing; ")&amp;"")),"Invalid status; use a listed value")</f>
        <v>Applicability unresolved; assign an owner and next action</v>
      </c>
    </row>
    <row r="447" ht="70" customHeight="1">
      <c r="A447" s="56" t="str">
        <v>DFS-500.20(c)(16)</v>
      </c>
      <c r="B447" s="56" t="str">
        <v>DFS</v>
      </c>
      <c r="C447" s="61" t="str">
        <v>D01 | 500.20(c)(16)</v>
      </c>
      <c r="D447" s="61"/>
      <c r="E447" s="61" t="str">
        <v>Unresolved</v>
      </c>
      <c r="F447" s="61"/>
      <c r="G447" s="61" t="str">
        <v>Verify entity exemption and operative version; Q08</v>
      </c>
      <c r="H447" s="61" t="inlineStr">
        <is>
          <t xml:space="preserve">Interpretation/administration. Obtain exact required method and evidence from the controlling text. Context and definition rows explain control requirements.</t>
        </is>
      </c>
      <c r="I447" s="61" t="str">
        <v>D01</v>
      </c>
      <c r="J447" s="61"/>
      <c r="K447" s="61"/>
      <c r="L447" s="61" t="str">
        <v>Confirm entity/system coverage, obtain the current controlling instrument and map every applicable part before conclusions.</v>
      </c>
      <c r="M447" s="63" t="str">
        <f>IF(OR(EXACT(E447,"Unresolved"),EXACT(E447,"Applicable"),EXACT(E447,"Excluded with basis"),EXACT(E447,"Context only")),IF(E447="Unresolved","Applicability unresolved; assign an owner and next action",IF(LEN(IF(AND(LEN(UPPER(TRIM(CLEAN(SUBSTITUTE(C447,CHAR(160)," ")))))&gt;0,LEFT(UPPER(TRIM(C447)),10)&lt;&gt;"UNRESOLVED",ISERROR(MATCH(UPPER(TRIM(CLEAN(SUBSTITUTE(C447,CHAR(160)," ")))),Start!$H$6:$H$22,0))),"","Exact clause/version missing; ")&amp;IF(AND(LEN(UPPER(TRIM(CLEAN(SUBSTITUTE(D447,CHAR(160)," ")))))&gt;0,LEFT(UPPER(TRIM(D447)),10)&lt;&gt;"UNRESOLVED",ISERROR(MATCH(UPPER(TRIM(CLEAN(SUBSTITUTE(D447,CHAR(160)," ")))),Start!$H$6:$H$22,0))),"","Entity/system/period missing; ")&amp;IF(AND(LEN(UPPER(TRIM(CLEAN(SUBSTITUTE(F447,CHAR(160)," ")))))&gt;0,LEFT(UPPER(TRIM(F447)),10)&lt;&gt;"UNRESOLVED",ISERROR(MATCH(UPPER(TRIM(CLEAN(SUBSTITUTE(F447,CHAR(160)," ")))),Start!$H$6:$H$22,0))),"","Decision evidence/basis missing; ")&amp;IF(AND(LEN(UPPER(TRIM(CLEAN(SUBSTITUTE(G447,CHAR(160)," ")))))&gt;0,LEFT(UPPER(TRIM(G447)),10)&lt;&gt;"UNRESOLVED",ISERROR(MATCH(UPPER(TRIM(CLEAN(SUBSTITUTE(G447,CHAR(160)," ")))),Start!$H$6:$H$22,0))),"","Date/transition basis missing; ")&amp;IF(AND(LEN(UPPER(TRIM(CLEAN(SUBSTITUTE(H447,CHAR(160)," ")))))&gt;0,LEFT(UPPER(TRIM(H447)),10)&lt;&gt;"UNRESOLVED",ISERROR(MATCH(UPPER(TRIM(CLEAN(SUBSTITUTE(H447,CHAR(160)," ")))),Start!$H$6:$H$22,0))),"","Method/evidence basis missing; ")&amp;IF(AND(LEN(UPPER(TRIM(CLEAN(SUBSTITUTE(I447,CHAR(160)," ")))))&gt;0,LEFT(UPPER(TRIM(I447)),10)&lt;&gt;"UNRESOLVED",ISERROR(MATCH(UPPER(TRIM(CLEAN(SUBSTITUTE(I447,CHAR(160)," ")))),Start!$H$6:$H$22,0))),"","Mapping or justified exclusion missing; ")&amp;IF(AND(LEN(UPPER(TRIM(CLEAN(SUBSTITUTE(J447,CHAR(160)," ")))))&gt;0,LEFT(UPPER(TRIM(J447)),10)&lt;&gt;"UNRESOLVED",ISERROR(MATCH(UPPER(TRIM(CLEAN(SUBSTITUTE(J447,CHAR(160)," ")))),Start!$H$6:$H$22,0))),"","Conclusion/evidence missing; ")&amp;IF(AND(LEN(UPPER(TRIM(CLEAN(SUBSTITUTE(K447,CHAR(160)," ")))))&gt;0,LEFT(UPPER(TRIM(K447)),10)&lt;&gt;"UNRESOLVED",ISERROR(MATCH(UPPER(TRIM(CLEAN(SUBSTITUTE(K447,CHAR(160)," ")))),Start!$H$6:$H$22,0))),"","Reviewer/date missing; ")&amp;"")=0,"Documentation recorded; review required",IF(AND(LEN(UPPER(TRIM(CLEAN(SUBSTITUTE(C447,CHAR(160)," ")))))&gt;0,LEFT(UPPER(TRIM(C447)),10)&lt;&gt;"UNRESOLVED",ISERROR(MATCH(UPPER(TRIM(CLEAN(SUBSTITUTE(C447,CHAR(160)," ")))),Start!$H$6:$H$22,0))),"","Exact clause/version missing; ")&amp;IF(AND(LEN(UPPER(TRIM(CLEAN(SUBSTITUTE(D447,CHAR(160)," ")))))&gt;0,LEFT(UPPER(TRIM(D447)),10)&lt;&gt;"UNRESOLVED",ISERROR(MATCH(UPPER(TRIM(CLEAN(SUBSTITUTE(D447,CHAR(160)," ")))),Start!$H$6:$H$22,0))),"","Entity/system/period missing; ")&amp;IF(AND(LEN(UPPER(TRIM(CLEAN(SUBSTITUTE(F447,CHAR(160)," ")))))&gt;0,LEFT(UPPER(TRIM(F447)),10)&lt;&gt;"UNRESOLVED",ISERROR(MATCH(UPPER(TRIM(CLEAN(SUBSTITUTE(F447,CHAR(160)," ")))),Start!$H$6:$H$22,0))),"","Decision evidence/basis missing; ")&amp;IF(AND(LEN(UPPER(TRIM(CLEAN(SUBSTITUTE(G447,CHAR(160)," ")))))&gt;0,LEFT(UPPER(TRIM(G447)),10)&lt;&gt;"UNRESOLVED",ISERROR(MATCH(UPPER(TRIM(CLEAN(SUBSTITUTE(G447,CHAR(160)," ")))),Start!$H$6:$H$22,0))),"","Date/transition basis missing; ")&amp;IF(AND(LEN(UPPER(TRIM(CLEAN(SUBSTITUTE(H447,CHAR(160)," ")))))&gt;0,LEFT(UPPER(TRIM(H447)),10)&lt;&gt;"UNRESOLVED",ISERROR(MATCH(UPPER(TRIM(CLEAN(SUBSTITUTE(H447,CHAR(160)," ")))),Start!$H$6:$H$22,0))),"","Method/evidence basis missing; ")&amp;IF(AND(LEN(UPPER(TRIM(CLEAN(SUBSTITUTE(I447,CHAR(160)," ")))))&gt;0,LEFT(UPPER(TRIM(I447)),10)&lt;&gt;"UNRESOLVED",ISERROR(MATCH(UPPER(TRIM(CLEAN(SUBSTITUTE(I447,CHAR(160)," ")))),Start!$H$6:$H$22,0))),"","Mapping or justified exclusion missing; ")&amp;IF(AND(LEN(UPPER(TRIM(CLEAN(SUBSTITUTE(J447,CHAR(160)," ")))))&gt;0,LEFT(UPPER(TRIM(J447)),10)&lt;&gt;"UNRESOLVED",ISERROR(MATCH(UPPER(TRIM(CLEAN(SUBSTITUTE(J447,CHAR(160)," ")))),Start!$H$6:$H$22,0))),"","Conclusion/evidence missing; ")&amp;IF(AND(LEN(UPPER(TRIM(CLEAN(SUBSTITUTE(K447,CHAR(160)," ")))))&gt;0,LEFT(UPPER(TRIM(K447)),10)&lt;&gt;"UNRESOLVED",ISERROR(MATCH(UPPER(TRIM(CLEAN(SUBSTITUTE(K447,CHAR(160)," ")))),Start!$H$6:$H$22,0))),"","Reviewer/date missing; ")&amp;"")),"Invalid status; use a listed value")</f>
        <v>Applicability unresolved; assign an owner and next action</v>
      </c>
    </row>
    <row r="448" ht="70" customHeight="1">
      <c r="A448" s="58" t="str">
        <v>DFS-500.21(a)</v>
      </c>
      <c r="B448" s="58" t="str">
        <v>DFS</v>
      </c>
      <c r="C448" s="61" t="str">
        <v>D01 | 500.21(a)</v>
      </c>
      <c r="D448" s="61"/>
      <c r="E448" s="61" t="str">
        <v>Unresolved</v>
      </c>
      <c r="F448" s="61"/>
      <c r="G448" s="61" t="str">
        <v>Verify entity exemption and operative version; Q08</v>
      </c>
      <c r="H448" s="61" t="inlineStr">
        <is>
          <t xml:space="preserve">Interpretation/administration. Obtain exact required method and evidence from the controlling text. Context and definition rows explain control requirements.</t>
        </is>
      </c>
      <c r="I448" s="61" t="str">
        <v>D01</v>
      </c>
      <c r="J448" s="61"/>
      <c r="K448" s="61"/>
      <c r="L448" s="61" t="str">
        <v>Confirm entity/system coverage, obtain the current controlling instrument and map every applicable part before conclusions.</v>
      </c>
      <c r="M448" s="63" t="str">
        <f>IF(OR(EXACT(E448,"Unresolved"),EXACT(E448,"Applicable"),EXACT(E448,"Excluded with basis"),EXACT(E448,"Context only")),IF(E448="Unresolved","Applicability unresolved; assign an owner and next action",IF(LEN(IF(AND(LEN(UPPER(TRIM(CLEAN(SUBSTITUTE(C448,CHAR(160)," ")))))&gt;0,LEFT(UPPER(TRIM(C448)),10)&lt;&gt;"UNRESOLVED",ISERROR(MATCH(UPPER(TRIM(CLEAN(SUBSTITUTE(C448,CHAR(160)," ")))),Start!$H$6:$H$22,0))),"","Exact clause/version missing; ")&amp;IF(AND(LEN(UPPER(TRIM(CLEAN(SUBSTITUTE(D448,CHAR(160)," ")))))&gt;0,LEFT(UPPER(TRIM(D448)),10)&lt;&gt;"UNRESOLVED",ISERROR(MATCH(UPPER(TRIM(CLEAN(SUBSTITUTE(D448,CHAR(160)," ")))),Start!$H$6:$H$22,0))),"","Entity/system/period missing; ")&amp;IF(AND(LEN(UPPER(TRIM(CLEAN(SUBSTITUTE(F448,CHAR(160)," ")))))&gt;0,LEFT(UPPER(TRIM(F448)),10)&lt;&gt;"UNRESOLVED",ISERROR(MATCH(UPPER(TRIM(CLEAN(SUBSTITUTE(F448,CHAR(160)," ")))),Start!$H$6:$H$22,0))),"","Decision evidence/basis missing; ")&amp;IF(AND(LEN(UPPER(TRIM(CLEAN(SUBSTITUTE(G448,CHAR(160)," ")))))&gt;0,LEFT(UPPER(TRIM(G448)),10)&lt;&gt;"UNRESOLVED",ISERROR(MATCH(UPPER(TRIM(CLEAN(SUBSTITUTE(G448,CHAR(160)," ")))),Start!$H$6:$H$22,0))),"","Date/transition basis missing; ")&amp;IF(AND(LEN(UPPER(TRIM(CLEAN(SUBSTITUTE(H448,CHAR(160)," ")))))&gt;0,LEFT(UPPER(TRIM(H448)),10)&lt;&gt;"UNRESOLVED",ISERROR(MATCH(UPPER(TRIM(CLEAN(SUBSTITUTE(H448,CHAR(160)," ")))),Start!$H$6:$H$22,0))),"","Method/evidence basis missing; ")&amp;IF(AND(LEN(UPPER(TRIM(CLEAN(SUBSTITUTE(I448,CHAR(160)," ")))))&gt;0,LEFT(UPPER(TRIM(I448)),10)&lt;&gt;"UNRESOLVED",ISERROR(MATCH(UPPER(TRIM(CLEAN(SUBSTITUTE(I448,CHAR(160)," ")))),Start!$H$6:$H$22,0))),"","Mapping or justified exclusion missing; ")&amp;IF(AND(LEN(UPPER(TRIM(CLEAN(SUBSTITUTE(J448,CHAR(160)," ")))))&gt;0,LEFT(UPPER(TRIM(J448)),10)&lt;&gt;"UNRESOLVED",ISERROR(MATCH(UPPER(TRIM(CLEAN(SUBSTITUTE(J448,CHAR(160)," ")))),Start!$H$6:$H$22,0))),"","Conclusion/evidence missing; ")&amp;IF(AND(LEN(UPPER(TRIM(CLEAN(SUBSTITUTE(K448,CHAR(160)," ")))))&gt;0,LEFT(UPPER(TRIM(K448)),10)&lt;&gt;"UNRESOLVED",ISERROR(MATCH(UPPER(TRIM(CLEAN(SUBSTITUTE(K448,CHAR(160)," ")))),Start!$H$6:$H$22,0))),"","Reviewer/date missing; ")&amp;"")=0,"Documentation recorded; review required",IF(AND(LEN(UPPER(TRIM(CLEAN(SUBSTITUTE(C448,CHAR(160)," ")))))&gt;0,LEFT(UPPER(TRIM(C448)),10)&lt;&gt;"UNRESOLVED",ISERROR(MATCH(UPPER(TRIM(CLEAN(SUBSTITUTE(C448,CHAR(160)," ")))),Start!$H$6:$H$22,0))),"","Exact clause/version missing; ")&amp;IF(AND(LEN(UPPER(TRIM(CLEAN(SUBSTITUTE(D448,CHAR(160)," ")))))&gt;0,LEFT(UPPER(TRIM(D448)),10)&lt;&gt;"UNRESOLVED",ISERROR(MATCH(UPPER(TRIM(CLEAN(SUBSTITUTE(D448,CHAR(160)," ")))),Start!$H$6:$H$22,0))),"","Entity/system/period missing; ")&amp;IF(AND(LEN(UPPER(TRIM(CLEAN(SUBSTITUTE(F448,CHAR(160)," ")))))&gt;0,LEFT(UPPER(TRIM(F448)),10)&lt;&gt;"UNRESOLVED",ISERROR(MATCH(UPPER(TRIM(CLEAN(SUBSTITUTE(F448,CHAR(160)," ")))),Start!$H$6:$H$22,0))),"","Decision evidence/basis missing; ")&amp;IF(AND(LEN(UPPER(TRIM(CLEAN(SUBSTITUTE(G448,CHAR(160)," ")))))&gt;0,LEFT(UPPER(TRIM(G448)),10)&lt;&gt;"UNRESOLVED",ISERROR(MATCH(UPPER(TRIM(CLEAN(SUBSTITUTE(G448,CHAR(160)," ")))),Start!$H$6:$H$22,0))),"","Date/transition basis missing; ")&amp;IF(AND(LEN(UPPER(TRIM(CLEAN(SUBSTITUTE(H448,CHAR(160)," ")))))&gt;0,LEFT(UPPER(TRIM(H448)),10)&lt;&gt;"UNRESOLVED",ISERROR(MATCH(UPPER(TRIM(CLEAN(SUBSTITUTE(H448,CHAR(160)," ")))),Start!$H$6:$H$22,0))),"","Method/evidence basis missing; ")&amp;IF(AND(LEN(UPPER(TRIM(CLEAN(SUBSTITUTE(I448,CHAR(160)," ")))))&gt;0,LEFT(UPPER(TRIM(I448)),10)&lt;&gt;"UNRESOLVED",ISERROR(MATCH(UPPER(TRIM(CLEAN(SUBSTITUTE(I448,CHAR(160)," ")))),Start!$H$6:$H$22,0))),"","Mapping or justified exclusion missing; ")&amp;IF(AND(LEN(UPPER(TRIM(CLEAN(SUBSTITUTE(J448,CHAR(160)," ")))))&gt;0,LEFT(UPPER(TRIM(J448)),10)&lt;&gt;"UNRESOLVED",ISERROR(MATCH(UPPER(TRIM(CLEAN(SUBSTITUTE(J448,CHAR(160)," ")))),Start!$H$6:$H$22,0))),"","Conclusion/evidence missing; ")&amp;IF(AND(LEN(UPPER(TRIM(CLEAN(SUBSTITUTE(K448,CHAR(160)," ")))))&gt;0,LEFT(UPPER(TRIM(K448)),10)&lt;&gt;"UNRESOLVED",ISERROR(MATCH(UPPER(TRIM(CLEAN(SUBSTITUTE(K448,CHAR(160)," ")))),Start!$H$6:$H$22,0))),"","Reviewer/date missing; ")&amp;"")),"Invalid status; use a listed value")</f>
        <v>Applicability unresolved; assign an owner and next action</v>
      </c>
    </row>
    <row r="449" ht="70" customHeight="1">
      <c r="A449" s="56" t="str">
        <v>DFS-500.21(b)</v>
      </c>
      <c r="B449" s="56" t="str">
        <v>DFS</v>
      </c>
      <c r="C449" s="61" t="str">
        <v>D01 | 500.21(b)</v>
      </c>
      <c r="D449" s="61"/>
      <c r="E449" s="61" t="str">
        <v>Unresolved</v>
      </c>
      <c r="F449" s="61"/>
      <c r="G449" s="61" t="str">
        <v>Verify entity exemption and operative version; Q08</v>
      </c>
      <c r="H449" s="61" t="inlineStr">
        <is>
          <t xml:space="preserve">Interpretation/administration. Obtain exact required method and evidence from the controlling text. Context and definition rows explain control requirements.</t>
        </is>
      </c>
      <c r="I449" s="61" t="str">
        <v>D01</v>
      </c>
      <c r="J449" s="61"/>
      <c r="K449" s="61"/>
      <c r="L449" s="61" t="str">
        <v>Confirm entity/system coverage, obtain the current controlling instrument and map every applicable part before conclusions.</v>
      </c>
      <c r="M449" s="63" t="str">
        <f>IF(OR(EXACT(E449,"Unresolved"),EXACT(E449,"Applicable"),EXACT(E449,"Excluded with basis"),EXACT(E449,"Context only")),IF(E449="Unresolved","Applicability unresolved; assign an owner and next action",IF(LEN(IF(AND(LEN(UPPER(TRIM(CLEAN(SUBSTITUTE(C449,CHAR(160)," ")))))&gt;0,LEFT(UPPER(TRIM(C449)),10)&lt;&gt;"UNRESOLVED",ISERROR(MATCH(UPPER(TRIM(CLEAN(SUBSTITUTE(C449,CHAR(160)," ")))),Start!$H$6:$H$22,0))),"","Exact clause/version missing; ")&amp;IF(AND(LEN(UPPER(TRIM(CLEAN(SUBSTITUTE(D449,CHAR(160)," ")))))&gt;0,LEFT(UPPER(TRIM(D449)),10)&lt;&gt;"UNRESOLVED",ISERROR(MATCH(UPPER(TRIM(CLEAN(SUBSTITUTE(D449,CHAR(160)," ")))),Start!$H$6:$H$22,0))),"","Entity/system/period missing; ")&amp;IF(AND(LEN(UPPER(TRIM(CLEAN(SUBSTITUTE(F449,CHAR(160)," ")))))&gt;0,LEFT(UPPER(TRIM(F449)),10)&lt;&gt;"UNRESOLVED",ISERROR(MATCH(UPPER(TRIM(CLEAN(SUBSTITUTE(F449,CHAR(160)," ")))),Start!$H$6:$H$22,0))),"","Decision evidence/basis missing; ")&amp;IF(AND(LEN(UPPER(TRIM(CLEAN(SUBSTITUTE(G449,CHAR(160)," ")))))&gt;0,LEFT(UPPER(TRIM(G449)),10)&lt;&gt;"UNRESOLVED",ISERROR(MATCH(UPPER(TRIM(CLEAN(SUBSTITUTE(G449,CHAR(160)," ")))),Start!$H$6:$H$22,0))),"","Date/transition basis missing; ")&amp;IF(AND(LEN(UPPER(TRIM(CLEAN(SUBSTITUTE(H449,CHAR(160)," ")))))&gt;0,LEFT(UPPER(TRIM(H449)),10)&lt;&gt;"UNRESOLVED",ISERROR(MATCH(UPPER(TRIM(CLEAN(SUBSTITUTE(H449,CHAR(160)," ")))),Start!$H$6:$H$22,0))),"","Method/evidence basis missing; ")&amp;IF(AND(LEN(UPPER(TRIM(CLEAN(SUBSTITUTE(I449,CHAR(160)," ")))))&gt;0,LEFT(UPPER(TRIM(I449)),10)&lt;&gt;"UNRESOLVED",ISERROR(MATCH(UPPER(TRIM(CLEAN(SUBSTITUTE(I449,CHAR(160)," ")))),Start!$H$6:$H$22,0))),"","Mapping or justified exclusion missing; ")&amp;IF(AND(LEN(UPPER(TRIM(CLEAN(SUBSTITUTE(J449,CHAR(160)," ")))))&gt;0,LEFT(UPPER(TRIM(J449)),10)&lt;&gt;"UNRESOLVED",ISERROR(MATCH(UPPER(TRIM(CLEAN(SUBSTITUTE(J449,CHAR(160)," ")))),Start!$H$6:$H$22,0))),"","Conclusion/evidence missing; ")&amp;IF(AND(LEN(UPPER(TRIM(CLEAN(SUBSTITUTE(K449,CHAR(160)," ")))))&gt;0,LEFT(UPPER(TRIM(K449)),10)&lt;&gt;"UNRESOLVED",ISERROR(MATCH(UPPER(TRIM(CLEAN(SUBSTITUTE(K449,CHAR(160)," ")))),Start!$H$6:$H$22,0))),"","Reviewer/date missing; ")&amp;"")=0,"Documentation recorded; review required",IF(AND(LEN(UPPER(TRIM(CLEAN(SUBSTITUTE(C449,CHAR(160)," ")))))&gt;0,LEFT(UPPER(TRIM(C449)),10)&lt;&gt;"UNRESOLVED",ISERROR(MATCH(UPPER(TRIM(CLEAN(SUBSTITUTE(C449,CHAR(160)," ")))),Start!$H$6:$H$22,0))),"","Exact clause/version missing; ")&amp;IF(AND(LEN(UPPER(TRIM(CLEAN(SUBSTITUTE(D449,CHAR(160)," ")))))&gt;0,LEFT(UPPER(TRIM(D449)),10)&lt;&gt;"UNRESOLVED",ISERROR(MATCH(UPPER(TRIM(CLEAN(SUBSTITUTE(D449,CHAR(160)," ")))),Start!$H$6:$H$22,0))),"","Entity/system/period missing; ")&amp;IF(AND(LEN(UPPER(TRIM(CLEAN(SUBSTITUTE(F449,CHAR(160)," ")))))&gt;0,LEFT(UPPER(TRIM(F449)),10)&lt;&gt;"UNRESOLVED",ISERROR(MATCH(UPPER(TRIM(CLEAN(SUBSTITUTE(F449,CHAR(160)," ")))),Start!$H$6:$H$22,0))),"","Decision evidence/basis missing; ")&amp;IF(AND(LEN(UPPER(TRIM(CLEAN(SUBSTITUTE(G449,CHAR(160)," ")))))&gt;0,LEFT(UPPER(TRIM(G449)),10)&lt;&gt;"UNRESOLVED",ISERROR(MATCH(UPPER(TRIM(CLEAN(SUBSTITUTE(G449,CHAR(160)," ")))),Start!$H$6:$H$22,0))),"","Date/transition basis missing; ")&amp;IF(AND(LEN(UPPER(TRIM(CLEAN(SUBSTITUTE(H449,CHAR(160)," ")))))&gt;0,LEFT(UPPER(TRIM(H449)),10)&lt;&gt;"UNRESOLVED",ISERROR(MATCH(UPPER(TRIM(CLEAN(SUBSTITUTE(H449,CHAR(160)," ")))),Start!$H$6:$H$22,0))),"","Method/evidence basis missing; ")&amp;IF(AND(LEN(UPPER(TRIM(CLEAN(SUBSTITUTE(I449,CHAR(160)," ")))))&gt;0,LEFT(UPPER(TRIM(I449)),10)&lt;&gt;"UNRESOLVED",ISERROR(MATCH(UPPER(TRIM(CLEAN(SUBSTITUTE(I449,CHAR(160)," ")))),Start!$H$6:$H$22,0))),"","Mapping or justified exclusion missing; ")&amp;IF(AND(LEN(UPPER(TRIM(CLEAN(SUBSTITUTE(J449,CHAR(160)," ")))))&gt;0,LEFT(UPPER(TRIM(J449)),10)&lt;&gt;"UNRESOLVED",ISERROR(MATCH(UPPER(TRIM(CLEAN(SUBSTITUTE(J449,CHAR(160)," ")))),Start!$H$6:$H$22,0))),"","Conclusion/evidence missing; ")&amp;IF(AND(LEN(UPPER(TRIM(CLEAN(SUBSTITUTE(K449,CHAR(160)," ")))))&gt;0,LEFT(UPPER(TRIM(K449)),10)&lt;&gt;"UNRESOLVED",ISERROR(MATCH(UPPER(TRIM(CLEAN(SUBSTITUTE(K449,CHAR(160)," ")))),Start!$H$6:$H$22,0))),"","Reviewer/date missing; ")&amp;"")),"Invalid status; use a listed value")</f>
        <v>Applicability unresolved; assign an owner and next action</v>
      </c>
    </row>
    <row r="450" ht="70" customHeight="1">
      <c r="A450" s="58" t="str">
        <v>DFS-500.22</v>
      </c>
      <c r="B450" s="58" t="str">
        <v>DFS</v>
      </c>
      <c r="C450" s="61" t="str">
        <v>D01 | 500.22</v>
      </c>
      <c r="D450" s="61"/>
      <c r="E450" s="61" t="str">
        <v>Unresolved</v>
      </c>
      <c r="F450" s="61"/>
      <c r="G450" s="61" t="str">
        <v>Verify entity exemption and operative version; Q08</v>
      </c>
      <c r="H450" s="61" t="inlineStr">
        <is>
          <t xml:space="preserve">Section heading/context. Obtain exact required method and evidence from the controlling text. Context and definition rows explain control requirements.</t>
        </is>
      </c>
      <c r="I450" s="61" t="str">
        <v>D01</v>
      </c>
      <c r="J450" s="61"/>
      <c r="K450" s="61"/>
      <c r="L450" s="61" t="str">
        <v>Confirm entity/system coverage, obtain the current controlling instrument and map every applicable part before conclusions.</v>
      </c>
      <c r="M450" s="63" t="str">
        <f>IF(OR(EXACT(E450,"Unresolved"),EXACT(E450,"Applicable"),EXACT(E450,"Excluded with basis"),EXACT(E450,"Context only")),IF(E450="Unresolved","Applicability unresolved; assign an owner and next action",IF(LEN(IF(AND(LEN(UPPER(TRIM(CLEAN(SUBSTITUTE(C450,CHAR(160)," ")))))&gt;0,LEFT(UPPER(TRIM(C450)),10)&lt;&gt;"UNRESOLVED",ISERROR(MATCH(UPPER(TRIM(CLEAN(SUBSTITUTE(C450,CHAR(160)," ")))),Start!$H$6:$H$22,0))),"","Exact clause/version missing; ")&amp;IF(AND(LEN(UPPER(TRIM(CLEAN(SUBSTITUTE(D450,CHAR(160)," ")))))&gt;0,LEFT(UPPER(TRIM(D450)),10)&lt;&gt;"UNRESOLVED",ISERROR(MATCH(UPPER(TRIM(CLEAN(SUBSTITUTE(D450,CHAR(160)," ")))),Start!$H$6:$H$22,0))),"","Entity/system/period missing; ")&amp;IF(AND(LEN(UPPER(TRIM(CLEAN(SUBSTITUTE(F450,CHAR(160)," ")))))&gt;0,LEFT(UPPER(TRIM(F450)),10)&lt;&gt;"UNRESOLVED",ISERROR(MATCH(UPPER(TRIM(CLEAN(SUBSTITUTE(F450,CHAR(160)," ")))),Start!$H$6:$H$22,0))),"","Decision evidence/basis missing; ")&amp;IF(AND(LEN(UPPER(TRIM(CLEAN(SUBSTITUTE(G450,CHAR(160)," ")))))&gt;0,LEFT(UPPER(TRIM(G450)),10)&lt;&gt;"UNRESOLVED",ISERROR(MATCH(UPPER(TRIM(CLEAN(SUBSTITUTE(G450,CHAR(160)," ")))),Start!$H$6:$H$22,0))),"","Date/transition basis missing; ")&amp;IF(AND(LEN(UPPER(TRIM(CLEAN(SUBSTITUTE(H450,CHAR(160)," ")))))&gt;0,LEFT(UPPER(TRIM(H450)),10)&lt;&gt;"UNRESOLVED",ISERROR(MATCH(UPPER(TRIM(CLEAN(SUBSTITUTE(H450,CHAR(160)," ")))),Start!$H$6:$H$22,0))),"","Method/evidence basis missing; ")&amp;IF(AND(LEN(UPPER(TRIM(CLEAN(SUBSTITUTE(I450,CHAR(160)," ")))))&gt;0,LEFT(UPPER(TRIM(I450)),10)&lt;&gt;"UNRESOLVED",ISERROR(MATCH(UPPER(TRIM(CLEAN(SUBSTITUTE(I450,CHAR(160)," ")))),Start!$H$6:$H$22,0))),"","Mapping or justified exclusion missing; ")&amp;IF(AND(LEN(UPPER(TRIM(CLEAN(SUBSTITUTE(J450,CHAR(160)," ")))))&gt;0,LEFT(UPPER(TRIM(J450)),10)&lt;&gt;"UNRESOLVED",ISERROR(MATCH(UPPER(TRIM(CLEAN(SUBSTITUTE(J450,CHAR(160)," ")))),Start!$H$6:$H$22,0))),"","Conclusion/evidence missing; ")&amp;IF(AND(LEN(UPPER(TRIM(CLEAN(SUBSTITUTE(K450,CHAR(160)," ")))))&gt;0,LEFT(UPPER(TRIM(K450)),10)&lt;&gt;"UNRESOLVED",ISERROR(MATCH(UPPER(TRIM(CLEAN(SUBSTITUTE(K450,CHAR(160)," ")))),Start!$H$6:$H$22,0))),"","Reviewer/date missing; ")&amp;"")=0,"Documentation recorded; review required",IF(AND(LEN(UPPER(TRIM(CLEAN(SUBSTITUTE(C450,CHAR(160)," ")))))&gt;0,LEFT(UPPER(TRIM(C450)),10)&lt;&gt;"UNRESOLVED",ISERROR(MATCH(UPPER(TRIM(CLEAN(SUBSTITUTE(C450,CHAR(160)," ")))),Start!$H$6:$H$22,0))),"","Exact clause/version missing; ")&amp;IF(AND(LEN(UPPER(TRIM(CLEAN(SUBSTITUTE(D450,CHAR(160)," ")))))&gt;0,LEFT(UPPER(TRIM(D450)),10)&lt;&gt;"UNRESOLVED",ISERROR(MATCH(UPPER(TRIM(CLEAN(SUBSTITUTE(D450,CHAR(160)," ")))),Start!$H$6:$H$22,0))),"","Entity/system/period missing; ")&amp;IF(AND(LEN(UPPER(TRIM(CLEAN(SUBSTITUTE(F450,CHAR(160)," ")))))&gt;0,LEFT(UPPER(TRIM(F450)),10)&lt;&gt;"UNRESOLVED",ISERROR(MATCH(UPPER(TRIM(CLEAN(SUBSTITUTE(F450,CHAR(160)," ")))),Start!$H$6:$H$22,0))),"","Decision evidence/basis missing; ")&amp;IF(AND(LEN(UPPER(TRIM(CLEAN(SUBSTITUTE(G450,CHAR(160)," ")))))&gt;0,LEFT(UPPER(TRIM(G450)),10)&lt;&gt;"UNRESOLVED",ISERROR(MATCH(UPPER(TRIM(CLEAN(SUBSTITUTE(G450,CHAR(160)," ")))),Start!$H$6:$H$22,0))),"","Date/transition basis missing; ")&amp;IF(AND(LEN(UPPER(TRIM(CLEAN(SUBSTITUTE(H450,CHAR(160)," ")))))&gt;0,LEFT(UPPER(TRIM(H450)),10)&lt;&gt;"UNRESOLVED",ISERROR(MATCH(UPPER(TRIM(CLEAN(SUBSTITUTE(H450,CHAR(160)," ")))),Start!$H$6:$H$22,0))),"","Method/evidence basis missing; ")&amp;IF(AND(LEN(UPPER(TRIM(CLEAN(SUBSTITUTE(I450,CHAR(160)," ")))))&gt;0,LEFT(UPPER(TRIM(I450)),10)&lt;&gt;"UNRESOLVED",ISERROR(MATCH(UPPER(TRIM(CLEAN(SUBSTITUTE(I450,CHAR(160)," ")))),Start!$H$6:$H$22,0))),"","Mapping or justified exclusion missing; ")&amp;IF(AND(LEN(UPPER(TRIM(CLEAN(SUBSTITUTE(J450,CHAR(160)," ")))))&gt;0,LEFT(UPPER(TRIM(J450)),10)&lt;&gt;"UNRESOLVED",ISERROR(MATCH(UPPER(TRIM(CLEAN(SUBSTITUTE(J450,CHAR(160)," ")))),Start!$H$6:$H$22,0))),"","Conclusion/evidence missing; ")&amp;IF(AND(LEN(UPPER(TRIM(CLEAN(SUBSTITUTE(K450,CHAR(160)," ")))))&gt;0,LEFT(UPPER(TRIM(K450)),10)&lt;&gt;"UNRESOLVED",ISERROR(MATCH(UPPER(TRIM(CLEAN(SUBSTITUTE(K450,CHAR(160)," ")))),Start!$H$6:$H$22,0))),"","Reviewer/date missing; ")&amp;"")),"Invalid status; use a listed value")</f>
        <v>Applicability unresolved; assign an owner and next action</v>
      </c>
    </row>
    <row r="451" ht="70" customHeight="1">
      <c r="A451" s="56" t="str">
        <v>DFS-500.22(a)</v>
      </c>
      <c r="B451" s="56" t="str">
        <v>DFS</v>
      </c>
      <c r="C451" s="61" t="str">
        <v>D01 | 500.22(a)</v>
      </c>
      <c r="D451" s="61"/>
      <c r="E451" s="61" t="str">
        <v>Unresolved</v>
      </c>
      <c r="F451" s="61"/>
      <c r="G451" s="61" t="str">
        <v>Verify entity exemption and operative version; Q08</v>
      </c>
      <c r="H451" s="61" t="inlineStr">
        <is>
          <t xml:space="preserve">Interpretation/administration. Obtain exact required method and evidence from the controlling text. Context and definition rows explain control requirements.</t>
        </is>
      </c>
      <c r="I451" s="61" t="str">
        <v>D01</v>
      </c>
      <c r="J451" s="61"/>
      <c r="K451" s="61"/>
      <c r="L451" s="61" t="str">
        <v>Confirm entity/system coverage, obtain the current controlling instrument and map every applicable part before conclusions.</v>
      </c>
      <c r="M451" s="63" t="str">
        <f>IF(OR(EXACT(E451,"Unresolved"),EXACT(E451,"Applicable"),EXACT(E451,"Excluded with basis"),EXACT(E451,"Context only")),IF(E451="Unresolved","Applicability unresolved; assign an owner and next action",IF(LEN(IF(AND(LEN(UPPER(TRIM(CLEAN(SUBSTITUTE(C451,CHAR(160)," ")))))&gt;0,LEFT(UPPER(TRIM(C451)),10)&lt;&gt;"UNRESOLVED",ISERROR(MATCH(UPPER(TRIM(CLEAN(SUBSTITUTE(C451,CHAR(160)," ")))),Start!$H$6:$H$22,0))),"","Exact clause/version missing; ")&amp;IF(AND(LEN(UPPER(TRIM(CLEAN(SUBSTITUTE(D451,CHAR(160)," ")))))&gt;0,LEFT(UPPER(TRIM(D451)),10)&lt;&gt;"UNRESOLVED",ISERROR(MATCH(UPPER(TRIM(CLEAN(SUBSTITUTE(D451,CHAR(160)," ")))),Start!$H$6:$H$22,0))),"","Entity/system/period missing; ")&amp;IF(AND(LEN(UPPER(TRIM(CLEAN(SUBSTITUTE(F451,CHAR(160)," ")))))&gt;0,LEFT(UPPER(TRIM(F451)),10)&lt;&gt;"UNRESOLVED",ISERROR(MATCH(UPPER(TRIM(CLEAN(SUBSTITUTE(F451,CHAR(160)," ")))),Start!$H$6:$H$22,0))),"","Decision evidence/basis missing; ")&amp;IF(AND(LEN(UPPER(TRIM(CLEAN(SUBSTITUTE(G451,CHAR(160)," ")))))&gt;0,LEFT(UPPER(TRIM(G451)),10)&lt;&gt;"UNRESOLVED",ISERROR(MATCH(UPPER(TRIM(CLEAN(SUBSTITUTE(G451,CHAR(160)," ")))),Start!$H$6:$H$22,0))),"","Date/transition basis missing; ")&amp;IF(AND(LEN(UPPER(TRIM(CLEAN(SUBSTITUTE(H451,CHAR(160)," ")))))&gt;0,LEFT(UPPER(TRIM(H451)),10)&lt;&gt;"UNRESOLVED",ISERROR(MATCH(UPPER(TRIM(CLEAN(SUBSTITUTE(H451,CHAR(160)," ")))),Start!$H$6:$H$22,0))),"","Method/evidence basis missing; ")&amp;IF(AND(LEN(UPPER(TRIM(CLEAN(SUBSTITUTE(I451,CHAR(160)," ")))))&gt;0,LEFT(UPPER(TRIM(I451)),10)&lt;&gt;"UNRESOLVED",ISERROR(MATCH(UPPER(TRIM(CLEAN(SUBSTITUTE(I451,CHAR(160)," ")))),Start!$H$6:$H$22,0))),"","Mapping or justified exclusion missing; ")&amp;IF(AND(LEN(UPPER(TRIM(CLEAN(SUBSTITUTE(J451,CHAR(160)," ")))))&gt;0,LEFT(UPPER(TRIM(J451)),10)&lt;&gt;"UNRESOLVED",ISERROR(MATCH(UPPER(TRIM(CLEAN(SUBSTITUTE(J451,CHAR(160)," ")))),Start!$H$6:$H$22,0))),"","Conclusion/evidence missing; ")&amp;IF(AND(LEN(UPPER(TRIM(CLEAN(SUBSTITUTE(K451,CHAR(160)," ")))))&gt;0,LEFT(UPPER(TRIM(K451)),10)&lt;&gt;"UNRESOLVED",ISERROR(MATCH(UPPER(TRIM(CLEAN(SUBSTITUTE(K451,CHAR(160)," ")))),Start!$H$6:$H$22,0))),"","Reviewer/date missing; ")&amp;"")=0,"Documentation recorded; review required",IF(AND(LEN(UPPER(TRIM(CLEAN(SUBSTITUTE(C451,CHAR(160)," ")))))&gt;0,LEFT(UPPER(TRIM(C451)),10)&lt;&gt;"UNRESOLVED",ISERROR(MATCH(UPPER(TRIM(CLEAN(SUBSTITUTE(C451,CHAR(160)," ")))),Start!$H$6:$H$22,0))),"","Exact clause/version missing; ")&amp;IF(AND(LEN(UPPER(TRIM(CLEAN(SUBSTITUTE(D451,CHAR(160)," ")))))&gt;0,LEFT(UPPER(TRIM(D451)),10)&lt;&gt;"UNRESOLVED",ISERROR(MATCH(UPPER(TRIM(CLEAN(SUBSTITUTE(D451,CHAR(160)," ")))),Start!$H$6:$H$22,0))),"","Entity/system/period missing; ")&amp;IF(AND(LEN(UPPER(TRIM(CLEAN(SUBSTITUTE(F451,CHAR(160)," ")))))&gt;0,LEFT(UPPER(TRIM(F451)),10)&lt;&gt;"UNRESOLVED",ISERROR(MATCH(UPPER(TRIM(CLEAN(SUBSTITUTE(F451,CHAR(160)," ")))),Start!$H$6:$H$22,0))),"","Decision evidence/basis missing; ")&amp;IF(AND(LEN(UPPER(TRIM(CLEAN(SUBSTITUTE(G451,CHAR(160)," ")))))&gt;0,LEFT(UPPER(TRIM(G451)),10)&lt;&gt;"UNRESOLVED",ISERROR(MATCH(UPPER(TRIM(CLEAN(SUBSTITUTE(G451,CHAR(160)," ")))),Start!$H$6:$H$22,0))),"","Date/transition basis missing; ")&amp;IF(AND(LEN(UPPER(TRIM(CLEAN(SUBSTITUTE(H451,CHAR(160)," ")))))&gt;0,LEFT(UPPER(TRIM(H451)),10)&lt;&gt;"UNRESOLVED",ISERROR(MATCH(UPPER(TRIM(CLEAN(SUBSTITUTE(H451,CHAR(160)," ")))),Start!$H$6:$H$22,0))),"","Method/evidence basis missing; ")&amp;IF(AND(LEN(UPPER(TRIM(CLEAN(SUBSTITUTE(I451,CHAR(160)," ")))))&gt;0,LEFT(UPPER(TRIM(I451)),10)&lt;&gt;"UNRESOLVED",ISERROR(MATCH(UPPER(TRIM(CLEAN(SUBSTITUTE(I451,CHAR(160)," ")))),Start!$H$6:$H$22,0))),"","Mapping or justified exclusion missing; ")&amp;IF(AND(LEN(UPPER(TRIM(CLEAN(SUBSTITUTE(J451,CHAR(160)," ")))))&gt;0,LEFT(UPPER(TRIM(J451)),10)&lt;&gt;"UNRESOLVED",ISERROR(MATCH(UPPER(TRIM(CLEAN(SUBSTITUTE(J451,CHAR(160)," ")))),Start!$H$6:$H$22,0))),"","Conclusion/evidence missing; ")&amp;IF(AND(LEN(UPPER(TRIM(CLEAN(SUBSTITUTE(K451,CHAR(160)," ")))))&gt;0,LEFT(UPPER(TRIM(K451)),10)&lt;&gt;"UNRESOLVED",ISERROR(MATCH(UPPER(TRIM(CLEAN(SUBSTITUTE(K451,CHAR(160)," ")))),Start!$H$6:$H$22,0))),"","Reviewer/date missing; ")&amp;"")),"Invalid status; use a listed value")</f>
        <v>Applicability unresolved; assign an owner and next action</v>
      </c>
    </row>
    <row r="452" ht="70" customHeight="1">
      <c r="A452" s="58" t="str">
        <v>DFS-500.22(b)</v>
      </c>
      <c r="B452" s="58" t="str">
        <v>DFS</v>
      </c>
      <c r="C452" s="61" t="str">
        <v>D01 | 500.22(b)</v>
      </c>
      <c r="D452" s="61"/>
      <c r="E452" s="61" t="str">
        <v>Unresolved</v>
      </c>
      <c r="F452" s="61"/>
      <c r="G452" s="61" t="str">
        <v>Verify entity exemption and operative version; Q08</v>
      </c>
      <c r="H452" s="61" t="inlineStr">
        <is>
          <t xml:space="preserve">Interpretation/administration. Obtain exact required method and evidence from the controlling text. Context and definition rows explain control requirements.</t>
        </is>
      </c>
      <c r="I452" s="61" t="str">
        <v>D01</v>
      </c>
      <c r="J452" s="61"/>
      <c r="K452" s="61"/>
      <c r="L452" s="61" t="str">
        <v>Confirm entity/system coverage, obtain the current controlling instrument and map every applicable part before conclusions.</v>
      </c>
      <c r="M452" s="63" t="str">
        <f>IF(OR(EXACT(E452,"Unresolved"),EXACT(E452,"Applicable"),EXACT(E452,"Excluded with basis"),EXACT(E452,"Context only")),IF(E452="Unresolved","Applicability unresolved; assign an owner and next action",IF(LEN(IF(AND(LEN(UPPER(TRIM(CLEAN(SUBSTITUTE(C452,CHAR(160)," ")))))&gt;0,LEFT(UPPER(TRIM(C452)),10)&lt;&gt;"UNRESOLVED",ISERROR(MATCH(UPPER(TRIM(CLEAN(SUBSTITUTE(C452,CHAR(160)," ")))),Start!$H$6:$H$22,0))),"","Exact clause/version missing; ")&amp;IF(AND(LEN(UPPER(TRIM(CLEAN(SUBSTITUTE(D452,CHAR(160)," ")))))&gt;0,LEFT(UPPER(TRIM(D452)),10)&lt;&gt;"UNRESOLVED",ISERROR(MATCH(UPPER(TRIM(CLEAN(SUBSTITUTE(D452,CHAR(160)," ")))),Start!$H$6:$H$22,0))),"","Entity/system/period missing; ")&amp;IF(AND(LEN(UPPER(TRIM(CLEAN(SUBSTITUTE(F452,CHAR(160)," ")))))&gt;0,LEFT(UPPER(TRIM(F452)),10)&lt;&gt;"UNRESOLVED",ISERROR(MATCH(UPPER(TRIM(CLEAN(SUBSTITUTE(F452,CHAR(160)," ")))),Start!$H$6:$H$22,0))),"","Decision evidence/basis missing; ")&amp;IF(AND(LEN(UPPER(TRIM(CLEAN(SUBSTITUTE(G452,CHAR(160)," ")))))&gt;0,LEFT(UPPER(TRIM(G452)),10)&lt;&gt;"UNRESOLVED",ISERROR(MATCH(UPPER(TRIM(CLEAN(SUBSTITUTE(G452,CHAR(160)," ")))),Start!$H$6:$H$22,0))),"","Date/transition basis missing; ")&amp;IF(AND(LEN(UPPER(TRIM(CLEAN(SUBSTITUTE(H452,CHAR(160)," ")))))&gt;0,LEFT(UPPER(TRIM(H452)),10)&lt;&gt;"UNRESOLVED",ISERROR(MATCH(UPPER(TRIM(CLEAN(SUBSTITUTE(H452,CHAR(160)," ")))),Start!$H$6:$H$22,0))),"","Method/evidence basis missing; ")&amp;IF(AND(LEN(UPPER(TRIM(CLEAN(SUBSTITUTE(I452,CHAR(160)," ")))))&gt;0,LEFT(UPPER(TRIM(I452)),10)&lt;&gt;"UNRESOLVED",ISERROR(MATCH(UPPER(TRIM(CLEAN(SUBSTITUTE(I452,CHAR(160)," ")))),Start!$H$6:$H$22,0))),"","Mapping or justified exclusion missing; ")&amp;IF(AND(LEN(UPPER(TRIM(CLEAN(SUBSTITUTE(J452,CHAR(160)," ")))))&gt;0,LEFT(UPPER(TRIM(J452)),10)&lt;&gt;"UNRESOLVED",ISERROR(MATCH(UPPER(TRIM(CLEAN(SUBSTITUTE(J452,CHAR(160)," ")))),Start!$H$6:$H$22,0))),"","Conclusion/evidence missing; ")&amp;IF(AND(LEN(UPPER(TRIM(CLEAN(SUBSTITUTE(K452,CHAR(160)," ")))))&gt;0,LEFT(UPPER(TRIM(K452)),10)&lt;&gt;"UNRESOLVED",ISERROR(MATCH(UPPER(TRIM(CLEAN(SUBSTITUTE(K452,CHAR(160)," ")))),Start!$H$6:$H$22,0))),"","Reviewer/date missing; ")&amp;"")=0,"Documentation recorded; review required",IF(AND(LEN(UPPER(TRIM(CLEAN(SUBSTITUTE(C452,CHAR(160)," ")))))&gt;0,LEFT(UPPER(TRIM(C452)),10)&lt;&gt;"UNRESOLVED",ISERROR(MATCH(UPPER(TRIM(CLEAN(SUBSTITUTE(C452,CHAR(160)," ")))),Start!$H$6:$H$22,0))),"","Exact clause/version missing; ")&amp;IF(AND(LEN(UPPER(TRIM(CLEAN(SUBSTITUTE(D452,CHAR(160)," ")))))&gt;0,LEFT(UPPER(TRIM(D452)),10)&lt;&gt;"UNRESOLVED",ISERROR(MATCH(UPPER(TRIM(CLEAN(SUBSTITUTE(D452,CHAR(160)," ")))),Start!$H$6:$H$22,0))),"","Entity/system/period missing; ")&amp;IF(AND(LEN(UPPER(TRIM(CLEAN(SUBSTITUTE(F452,CHAR(160)," ")))))&gt;0,LEFT(UPPER(TRIM(F452)),10)&lt;&gt;"UNRESOLVED",ISERROR(MATCH(UPPER(TRIM(CLEAN(SUBSTITUTE(F452,CHAR(160)," ")))),Start!$H$6:$H$22,0))),"","Decision evidence/basis missing; ")&amp;IF(AND(LEN(UPPER(TRIM(CLEAN(SUBSTITUTE(G452,CHAR(160)," ")))))&gt;0,LEFT(UPPER(TRIM(G452)),10)&lt;&gt;"UNRESOLVED",ISERROR(MATCH(UPPER(TRIM(CLEAN(SUBSTITUTE(G452,CHAR(160)," ")))),Start!$H$6:$H$22,0))),"","Date/transition basis missing; ")&amp;IF(AND(LEN(UPPER(TRIM(CLEAN(SUBSTITUTE(H452,CHAR(160)," ")))))&gt;0,LEFT(UPPER(TRIM(H452)),10)&lt;&gt;"UNRESOLVED",ISERROR(MATCH(UPPER(TRIM(CLEAN(SUBSTITUTE(H452,CHAR(160)," ")))),Start!$H$6:$H$22,0))),"","Method/evidence basis missing; ")&amp;IF(AND(LEN(UPPER(TRIM(CLEAN(SUBSTITUTE(I452,CHAR(160)," ")))))&gt;0,LEFT(UPPER(TRIM(I452)),10)&lt;&gt;"UNRESOLVED",ISERROR(MATCH(UPPER(TRIM(CLEAN(SUBSTITUTE(I452,CHAR(160)," ")))),Start!$H$6:$H$22,0))),"","Mapping or justified exclusion missing; ")&amp;IF(AND(LEN(UPPER(TRIM(CLEAN(SUBSTITUTE(J452,CHAR(160)," ")))))&gt;0,LEFT(UPPER(TRIM(J452)),10)&lt;&gt;"UNRESOLVED",ISERROR(MATCH(UPPER(TRIM(CLEAN(SUBSTITUTE(J452,CHAR(160)," ")))),Start!$H$6:$H$22,0))),"","Conclusion/evidence missing; ")&amp;IF(AND(LEN(UPPER(TRIM(CLEAN(SUBSTITUTE(K452,CHAR(160)," ")))))&gt;0,LEFT(UPPER(TRIM(K452)),10)&lt;&gt;"UNRESOLVED",ISERROR(MATCH(UPPER(TRIM(CLEAN(SUBSTITUTE(K452,CHAR(160)," ")))),Start!$H$6:$H$22,0))),"","Reviewer/date missing; ")&amp;"")),"Invalid status; use a listed value")</f>
        <v>Applicability unresolved; assign an owner and next action</v>
      </c>
    </row>
    <row r="453" ht="70" customHeight="1">
      <c r="A453" s="56" t="str">
        <v>DFS-500.22(b)(1)</v>
      </c>
      <c r="B453" s="56" t="str">
        <v>DFS</v>
      </c>
      <c r="C453" s="61" t="str">
        <v>D01 | 500.22(b)(1)</v>
      </c>
      <c r="D453" s="61"/>
      <c r="E453" s="61" t="str">
        <v>Unresolved</v>
      </c>
      <c r="F453" s="61"/>
      <c r="G453" s="61" t="str">
        <v>Verify entity exemption and operative version; Q08</v>
      </c>
      <c r="H453" s="61" t="inlineStr">
        <is>
          <t xml:space="preserve">Interpretation/administration. Obtain exact required method and evidence from the controlling text. Context and definition rows explain control requirements.</t>
        </is>
      </c>
      <c r="I453" s="61" t="str">
        <v>D01</v>
      </c>
      <c r="J453" s="61"/>
      <c r="K453" s="61"/>
      <c r="L453" s="61" t="str">
        <v>Confirm entity/system coverage, obtain the current controlling instrument and map every applicable part before conclusions.</v>
      </c>
      <c r="M453" s="63" t="str">
        <f>IF(OR(EXACT(E453,"Unresolved"),EXACT(E453,"Applicable"),EXACT(E453,"Excluded with basis"),EXACT(E453,"Context only")),IF(E453="Unresolved","Applicability unresolved; assign an owner and next action",IF(LEN(IF(AND(LEN(UPPER(TRIM(CLEAN(SUBSTITUTE(C453,CHAR(160)," ")))))&gt;0,LEFT(UPPER(TRIM(C453)),10)&lt;&gt;"UNRESOLVED",ISERROR(MATCH(UPPER(TRIM(CLEAN(SUBSTITUTE(C453,CHAR(160)," ")))),Start!$H$6:$H$22,0))),"","Exact clause/version missing; ")&amp;IF(AND(LEN(UPPER(TRIM(CLEAN(SUBSTITUTE(D453,CHAR(160)," ")))))&gt;0,LEFT(UPPER(TRIM(D453)),10)&lt;&gt;"UNRESOLVED",ISERROR(MATCH(UPPER(TRIM(CLEAN(SUBSTITUTE(D453,CHAR(160)," ")))),Start!$H$6:$H$22,0))),"","Entity/system/period missing; ")&amp;IF(AND(LEN(UPPER(TRIM(CLEAN(SUBSTITUTE(F453,CHAR(160)," ")))))&gt;0,LEFT(UPPER(TRIM(F453)),10)&lt;&gt;"UNRESOLVED",ISERROR(MATCH(UPPER(TRIM(CLEAN(SUBSTITUTE(F453,CHAR(160)," ")))),Start!$H$6:$H$22,0))),"","Decision evidence/basis missing; ")&amp;IF(AND(LEN(UPPER(TRIM(CLEAN(SUBSTITUTE(G453,CHAR(160)," ")))))&gt;0,LEFT(UPPER(TRIM(G453)),10)&lt;&gt;"UNRESOLVED",ISERROR(MATCH(UPPER(TRIM(CLEAN(SUBSTITUTE(G453,CHAR(160)," ")))),Start!$H$6:$H$22,0))),"","Date/transition basis missing; ")&amp;IF(AND(LEN(UPPER(TRIM(CLEAN(SUBSTITUTE(H453,CHAR(160)," ")))))&gt;0,LEFT(UPPER(TRIM(H453)),10)&lt;&gt;"UNRESOLVED",ISERROR(MATCH(UPPER(TRIM(CLEAN(SUBSTITUTE(H453,CHAR(160)," ")))),Start!$H$6:$H$22,0))),"","Method/evidence basis missing; ")&amp;IF(AND(LEN(UPPER(TRIM(CLEAN(SUBSTITUTE(I453,CHAR(160)," ")))))&gt;0,LEFT(UPPER(TRIM(I453)),10)&lt;&gt;"UNRESOLVED",ISERROR(MATCH(UPPER(TRIM(CLEAN(SUBSTITUTE(I453,CHAR(160)," ")))),Start!$H$6:$H$22,0))),"","Mapping or justified exclusion missing; ")&amp;IF(AND(LEN(UPPER(TRIM(CLEAN(SUBSTITUTE(J453,CHAR(160)," ")))))&gt;0,LEFT(UPPER(TRIM(J453)),10)&lt;&gt;"UNRESOLVED",ISERROR(MATCH(UPPER(TRIM(CLEAN(SUBSTITUTE(J453,CHAR(160)," ")))),Start!$H$6:$H$22,0))),"","Conclusion/evidence missing; ")&amp;IF(AND(LEN(UPPER(TRIM(CLEAN(SUBSTITUTE(K453,CHAR(160)," ")))))&gt;0,LEFT(UPPER(TRIM(K453)),10)&lt;&gt;"UNRESOLVED",ISERROR(MATCH(UPPER(TRIM(CLEAN(SUBSTITUTE(K453,CHAR(160)," ")))),Start!$H$6:$H$22,0))),"","Reviewer/date missing; ")&amp;"")=0,"Documentation recorded; review required",IF(AND(LEN(UPPER(TRIM(CLEAN(SUBSTITUTE(C453,CHAR(160)," ")))))&gt;0,LEFT(UPPER(TRIM(C453)),10)&lt;&gt;"UNRESOLVED",ISERROR(MATCH(UPPER(TRIM(CLEAN(SUBSTITUTE(C453,CHAR(160)," ")))),Start!$H$6:$H$22,0))),"","Exact clause/version missing; ")&amp;IF(AND(LEN(UPPER(TRIM(CLEAN(SUBSTITUTE(D453,CHAR(160)," ")))))&gt;0,LEFT(UPPER(TRIM(D453)),10)&lt;&gt;"UNRESOLVED",ISERROR(MATCH(UPPER(TRIM(CLEAN(SUBSTITUTE(D453,CHAR(160)," ")))),Start!$H$6:$H$22,0))),"","Entity/system/period missing; ")&amp;IF(AND(LEN(UPPER(TRIM(CLEAN(SUBSTITUTE(F453,CHAR(160)," ")))))&gt;0,LEFT(UPPER(TRIM(F453)),10)&lt;&gt;"UNRESOLVED",ISERROR(MATCH(UPPER(TRIM(CLEAN(SUBSTITUTE(F453,CHAR(160)," ")))),Start!$H$6:$H$22,0))),"","Decision evidence/basis missing; ")&amp;IF(AND(LEN(UPPER(TRIM(CLEAN(SUBSTITUTE(G453,CHAR(160)," ")))))&gt;0,LEFT(UPPER(TRIM(G453)),10)&lt;&gt;"UNRESOLVED",ISERROR(MATCH(UPPER(TRIM(CLEAN(SUBSTITUTE(G453,CHAR(160)," ")))),Start!$H$6:$H$22,0))),"","Date/transition basis missing; ")&amp;IF(AND(LEN(UPPER(TRIM(CLEAN(SUBSTITUTE(H453,CHAR(160)," ")))))&gt;0,LEFT(UPPER(TRIM(H453)),10)&lt;&gt;"UNRESOLVED",ISERROR(MATCH(UPPER(TRIM(CLEAN(SUBSTITUTE(H453,CHAR(160)," ")))),Start!$H$6:$H$22,0))),"","Method/evidence basis missing; ")&amp;IF(AND(LEN(UPPER(TRIM(CLEAN(SUBSTITUTE(I453,CHAR(160)," ")))))&gt;0,LEFT(UPPER(TRIM(I453)),10)&lt;&gt;"UNRESOLVED",ISERROR(MATCH(UPPER(TRIM(CLEAN(SUBSTITUTE(I453,CHAR(160)," ")))),Start!$H$6:$H$22,0))),"","Mapping or justified exclusion missing; ")&amp;IF(AND(LEN(UPPER(TRIM(CLEAN(SUBSTITUTE(J453,CHAR(160)," ")))))&gt;0,LEFT(UPPER(TRIM(J453)),10)&lt;&gt;"UNRESOLVED",ISERROR(MATCH(UPPER(TRIM(CLEAN(SUBSTITUTE(J453,CHAR(160)," ")))),Start!$H$6:$H$22,0))),"","Conclusion/evidence missing; ")&amp;IF(AND(LEN(UPPER(TRIM(CLEAN(SUBSTITUTE(K453,CHAR(160)," ")))))&gt;0,LEFT(UPPER(TRIM(K453)),10)&lt;&gt;"UNRESOLVED",ISERROR(MATCH(UPPER(TRIM(CLEAN(SUBSTITUTE(K453,CHAR(160)," ")))),Start!$H$6:$H$22,0))),"","Reviewer/date missing; ")&amp;"")),"Invalid status; use a listed value")</f>
        <v>Applicability unresolved; assign an owner and next action</v>
      </c>
    </row>
    <row r="454" ht="70" customHeight="1">
      <c r="A454" s="58" t="str">
        <v>DFS-500.22(b)(2)</v>
      </c>
      <c r="B454" s="58" t="str">
        <v>DFS</v>
      </c>
      <c r="C454" s="61" t="str">
        <v>D01 | 500.22(b)(2)</v>
      </c>
      <c r="D454" s="61"/>
      <c r="E454" s="61" t="str">
        <v>Unresolved</v>
      </c>
      <c r="F454" s="61"/>
      <c r="G454" s="61" t="str">
        <v>Verify entity exemption and operative version; Q08</v>
      </c>
      <c r="H454" s="61" t="inlineStr">
        <is>
          <t xml:space="preserve">Interpretation/administration. Obtain exact required method and evidence from the controlling text. Context and definition rows explain control requirements.</t>
        </is>
      </c>
      <c r="I454" s="61" t="str">
        <v>D01</v>
      </c>
      <c r="J454" s="61"/>
      <c r="K454" s="61"/>
      <c r="L454" s="61" t="str">
        <v>Confirm entity/system coverage, obtain the current controlling instrument and map every applicable part before conclusions.</v>
      </c>
      <c r="M454" s="63" t="str">
        <f>IF(OR(EXACT(E454,"Unresolved"),EXACT(E454,"Applicable"),EXACT(E454,"Excluded with basis"),EXACT(E454,"Context only")),IF(E454="Unresolved","Applicability unresolved; assign an owner and next action",IF(LEN(IF(AND(LEN(UPPER(TRIM(CLEAN(SUBSTITUTE(C454,CHAR(160)," ")))))&gt;0,LEFT(UPPER(TRIM(C454)),10)&lt;&gt;"UNRESOLVED",ISERROR(MATCH(UPPER(TRIM(CLEAN(SUBSTITUTE(C454,CHAR(160)," ")))),Start!$H$6:$H$22,0))),"","Exact clause/version missing; ")&amp;IF(AND(LEN(UPPER(TRIM(CLEAN(SUBSTITUTE(D454,CHAR(160)," ")))))&gt;0,LEFT(UPPER(TRIM(D454)),10)&lt;&gt;"UNRESOLVED",ISERROR(MATCH(UPPER(TRIM(CLEAN(SUBSTITUTE(D454,CHAR(160)," ")))),Start!$H$6:$H$22,0))),"","Entity/system/period missing; ")&amp;IF(AND(LEN(UPPER(TRIM(CLEAN(SUBSTITUTE(F454,CHAR(160)," ")))))&gt;0,LEFT(UPPER(TRIM(F454)),10)&lt;&gt;"UNRESOLVED",ISERROR(MATCH(UPPER(TRIM(CLEAN(SUBSTITUTE(F454,CHAR(160)," ")))),Start!$H$6:$H$22,0))),"","Decision evidence/basis missing; ")&amp;IF(AND(LEN(UPPER(TRIM(CLEAN(SUBSTITUTE(G454,CHAR(160)," ")))))&gt;0,LEFT(UPPER(TRIM(G454)),10)&lt;&gt;"UNRESOLVED",ISERROR(MATCH(UPPER(TRIM(CLEAN(SUBSTITUTE(G454,CHAR(160)," ")))),Start!$H$6:$H$22,0))),"","Date/transition basis missing; ")&amp;IF(AND(LEN(UPPER(TRIM(CLEAN(SUBSTITUTE(H454,CHAR(160)," ")))))&gt;0,LEFT(UPPER(TRIM(H454)),10)&lt;&gt;"UNRESOLVED",ISERROR(MATCH(UPPER(TRIM(CLEAN(SUBSTITUTE(H454,CHAR(160)," ")))),Start!$H$6:$H$22,0))),"","Method/evidence basis missing; ")&amp;IF(AND(LEN(UPPER(TRIM(CLEAN(SUBSTITUTE(I454,CHAR(160)," ")))))&gt;0,LEFT(UPPER(TRIM(I454)),10)&lt;&gt;"UNRESOLVED",ISERROR(MATCH(UPPER(TRIM(CLEAN(SUBSTITUTE(I454,CHAR(160)," ")))),Start!$H$6:$H$22,0))),"","Mapping or justified exclusion missing; ")&amp;IF(AND(LEN(UPPER(TRIM(CLEAN(SUBSTITUTE(J454,CHAR(160)," ")))))&gt;0,LEFT(UPPER(TRIM(J454)),10)&lt;&gt;"UNRESOLVED",ISERROR(MATCH(UPPER(TRIM(CLEAN(SUBSTITUTE(J454,CHAR(160)," ")))),Start!$H$6:$H$22,0))),"","Conclusion/evidence missing; ")&amp;IF(AND(LEN(UPPER(TRIM(CLEAN(SUBSTITUTE(K454,CHAR(160)," ")))))&gt;0,LEFT(UPPER(TRIM(K454)),10)&lt;&gt;"UNRESOLVED",ISERROR(MATCH(UPPER(TRIM(CLEAN(SUBSTITUTE(K454,CHAR(160)," ")))),Start!$H$6:$H$22,0))),"","Reviewer/date missing; ")&amp;"")=0,"Documentation recorded; review required",IF(AND(LEN(UPPER(TRIM(CLEAN(SUBSTITUTE(C454,CHAR(160)," ")))))&gt;0,LEFT(UPPER(TRIM(C454)),10)&lt;&gt;"UNRESOLVED",ISERROR(MATCH(UPPER(TRIM(CLEAN(SUBSTITUTE(C454,CHAR(160)," ")))),Start!$H$6:$H$22,0))),"","Exact clause/version missing; ")&amp;IF(AND(LEN(UPPER(TRIM(CLEAN(SUBSTITUTE(D454,CHAR(160)," ")))))&gt;0,LEFT(UPPER(TRIM(D454)),10)&lt;&gt;"UNRESOLVED",ISERROR(MATCH(UPPER(TRIM(CLEAN(SUBSTITUTE(D454,CHAR(160)," ")))),Start!$H$6:$H$22,0))),"","Entity/system/period missing; ")&amp;IF(AND(LEN(UPPER(TRIM(CLEAN(SUBSTITUTE(F454,CHAR(160)," ")))))&gt;0,LEFT(UPPER(TRIM(F454)),10)&lt;&gt;"UNRESOLVED",ISERROR(MATCH(UPPER(TRIM(CLEAN(SUBSTITUTE(F454,CHAR(160)," ")))),Start!$H$6:$H$22,0))),"","Decision evidence/basis missing; ")&amp;IF(AND(LEN(UPPER(TRIM(CLEAN(SUBSTITUTE(G454,CHAR(160)," ")))))&gt;0,LEFT(UPPER(TRIM(G454)),10)&lt;&gt;"UNRESOLVED",ISERROR(MATCH(UPPER(TRIM(CLEAN(SUBSTITUTE(G454,CHAR(160)," ")))),Start!$H$6:$H$22,0))),"","Date/transition basis missing; ")&amp;IF(AND(LEN(UPPER(TRIM(CLEAN(SUBSTITUTE(H454,CHAR(160)," ")))))&gt;0,LEFT(UPPER(TRIM(H454)),10)&lt;&gt;"UNRESOLVED",ISERROR(MATCH(UPPER(TRIM(CLEAN(SUBSTITUTE(H454,CHAR(160)," ")))),Start!$H$6:$H$22,0))),"","Method/evidence basis missing; ")&amp;IF(AND(LEN(UPPER(TRIM(CLEAN(SUBSTITUTE(I454,CHAR(160)," ")))))&gt;0,LEFT(UPPER(TRIM(I454)),10)&lt;&gt;"UNRESOLVED",ISERROR(MATCH(UPPER(TRIM(CLEAN(SUBSTITUTE(I454,CHAR(160)," ")))),Start!$H$6:$H$22,0))),"","Mapping or justified exclusion missing; ")&amp;IF(AND(LEN(UPPER(TRIM(CLEAN(SUBSTITUTE(J454,CHAR(160)," ")))))&gt;0,LEFT(UPPER(TRIM(J454)),10)&lt;&gt;"UNRESOLVED",ISERROR(MATCH(UPPER(TRIM(CLEAN(SUBSTITUTE(J454,CHAR(160)," ")))),Start!$H$6:$H$22,0))),"","Conclusion/evidence missing; ")&amp;IF(AND(LEN(UPPER(TRIM(CLEAN(SUBSTITUTE(K454,CHAR(160)," ")))))&gt;0,LEFT(UPPER(TRIM(K454)),10)&lt;&gt;"UNRESOLVED",ISERROR(MATCH(UPPER(TRIM(CLEAN(SUBSTITUTE(K454,CHAR(160)," ")))),Start!$H$6:$H$22,0))),"","Reviewer/date missing; ")&amp;"")),"Invalid status; use a listed value")</f>
        <v>Applicability unresolved; assign an owner and next action</v>
      </c>
    </row>
    <row r="455" ht="70" customHeight="1">
      <c r="A455" s="56" t="str">
        <v>DFS-500.22(b)(3)</v>
      </c>
      <c r="B455" s="56" t="str">
        <v>DFS</v>
      </c>
      <c r="C455" s="61" t="str">
        <v>D01 | 500.22(b)(3)</v>
      </c>
      <c r="D455" s="61"/>
      <c r="E455" s="61" t="str">
        <v>Unresolved</v>
      </c>
      <c r="F455" s="61"/>
      <c r="G455" s="61" t="str">
        <v>Verify entity exemption and operative version; Q08</v>
      </c>
      <c r="H455" s="61" t="inlineStr">
        <is>
          <t xml:space="preserve">Interpretation/administration. Obtain exact required method and evidence from the controlling text. Context and definition rows explain control requirements.</t>
        </is>
      </c>
      <c r="I455" s="61" t="str">
        <v>D01</v>
      </c>
      <c r="J455" s="61"/>
      <c r="K455" s="61"/>
      <c r="L455" s="61" t="str">
        <v>Confirm entity/system coverage, obtain the current controlling instrument and map every applicable part before conclusions.</v>
      </c>
      <c r="M455" s="63" t="str">
        <f>IF(OR(EXACT(E455,"Unresolved"),EXACT(E455,"Applicable"),EXACT(E455,"Excluded with basis"),EXACT(E455,"Context only")),IF(E455="Unresolved","Applicability unresolved; assign an owner and next action",IF(LEN(IF(AND(LEN(UPPER(TRIM(CLEAN(SUBSTITUTE(C455,CHAR(160)," ")))))&gt;0,LEFT(UPPER(TRIM(C455)),10)&lt;&gt;"UNRESOLVED",ISERROR(MATCH(UPPER(TRIM(CLEAN(SUBSTITUTE(C455,CHAR(160)," ")))),Start!$H$6:$H$22,0))),"","Exact clause/version missing; ")&amp;IF(AND(LEN(UPPER(TRIM(CLEAN(SUBSTITUTE(D455,CHAR(160)," ")))))&gt;0,LEFT(UPPER(TRIM(D455)),10)&lt;&gt;"UNRESOLVED",ISERROR(MATCH(UPPER(TRIM(CLEAN(SUBSTITUTE(D455,CHAR(160)," ")))),Start!$H$6:$H$22,0))),"","Entity/system/period missing; ")&amp;IF(AND(LEN(UPPER(TRIM(CLEAN(SUBSTITUTE(F455,CHAR(160)," ")))))&gt;0,LEFT(UPPER(TRIM(F455)),10)&lt;&gt;"UNRESOLVED",ISERROR(MATCH(UPPER(TRIM(CLEAN(SUBSTITUTE(F455,CHAR(160)," ")))),Start!$H$6:$H$22,0))),"","Decision evidence/basis missing; ")&amp;IF(AND(LEN(UPPER(TRIM(CLEAN(SUBSTITUTE(G455,CHAR(160)," ")))))&gt;0,LEFT(UPPER(TRIM(G455)),10)&lt;&gt;"UNRESOLVED",ISERROR(MATCH(UPPER(TRIM(CLEAN(SUBSTITUTE(G455,CHAR(160)," ")))),Start!$H$6:$H$22,0))),"","Date/transition basis missing; ")&amp;IF(AND(LEN(UPPER(TRIM(CLEAN(SUBSTITUTE(H455,CHAR(160)," ")))))&gt;0,LEFT(UPPER(TRIM(H455)),10)&lt;&gt;"UNRESOLVED",ISERROR(MATCH(UPPER(TRIM(CLEAN(SUBSTITUTE(H455,CHAR(160)," ")))),Start!$H$6:$H$22,0))),"","Method/evidence basis missing; ")&amp;IF(AND(LEN(UPPER(TRIM(CLEAN(SUBSTITUTE(I455,CHAR(160)," ")))))&gt;0,LEFT(UPPER(TRIM(I455)),10)&lt;&gt;"UNRESOLVED",ISERROR(MATCH(UPPER(TRIM(CLEAN(SUBSTITUTE(I455,CHAR(160)," ")))),Start!$H$6:$H$22,0))),"","Mapping or justified exclusion missing; ")&amp;IF(AND(LEN(UPPER(TRIM(CLEAN(SUBSTITUTE(J455,CHAR(160)," ")))))&gt;0,LEFT(UPPER(TRIM(J455)),10)&lt;&gt;"UNRESOLVED",ISERROR(MATCH(UPPER(TRIM(CLEAN(SUBSTITUTE(J455,CHAR(160)," ")))),Start!$H$6:$H$22,0))),"","Conclusion/evidence missing; ")&amp;IF(AND(LEN(UPPER(TRIM(CLEAN(SUBSTITUTE(K455,CHAR(160)," ")))))&gt;0,LEFT(UPPER(TRIM(K455)),10)&lt;&gt;"UNRESOLVED",ISERROR(MATCH(UPPER(TRIM(CLEAN(SUBSTITUTE(K455,CHAR(160)," ")))),Start!$H$6:$H$22,0))),"","Reviewer/date missing; ")&amp;"")=0,"Documentation recorded; review required",IF(AND(LEN(UPPER(TRIM(CLEAN(SUBSTITUTE(C455,CHAR(160)," ")))))&gt;0,LEFT(UPPER(TRIM(C455)),10)&lt;&gt;"UNRESOLVED",ISERROR(MATCH(UPPER(TRIM(CLEAN(SUBSTITUTE(C455,CHAR(160)," ")))),Start!$H$6:$H$22,0))),"","Exact clause/version missing; ")&amp;IF(AND(LEN(UPPER(TRIM(CLEAN(SUBSTITUTE(D455,CHAR(160)," ")))))&gt;0,LEFT(UPPER(TRIM(D455)),10)&lt;&gt;"UNRESOLVED",ISERROR(MATCH(UPPER(TRIM(CLEAN(SUBSTITUTE(D455,CHAR(160)," ")))),Start!$H$6:$H$22,0))),"","Entity/system/period missing; ")&amp;IF(AND(LEN(UPPER(TRIM(CLEAN(SUBSTITUTE(F455,CHAR(160)," ")))))&gt;0,LEFT(UPPER(TRIM(F455)),10)&lt;&gt;"UNRESOLVED",ISERROR(MATCH(UPPER(TRIM(CLEAN(SUBSTITUTE(F455,CHAR(160)," ")))),Start!$H$6:$H$22,0))),"","Decision evidence/basis missing; ")&amp;IF(AND(LEN(UPPER(TRIM(CLEAN(SUBSTITUTE(G455,CHAR(160)," ")))))&gt;0,LEFT(UPPER(TRIM(G455)),10)&lt;&gt;"UNRESOLVED",ISERROR(MATCH(UPPER(TRIM(CLEAN(SUBSTITUTE(G455,CHAR(160)," ")))),Start!$H$6:$H$22,0))),"","Date/transition basis missing; ")&amp;IF(AND(LEN(UPPER(TRIM(CLEAN(SUBSTITUTE(H455,CHAR(160)," ")))))&gt;0,LEFT(UPPER(TRIM(H455)),10)&lt;&gt;"UNRESOLVED",ISERROR(MATCH(UPPER(TRIM(CLEAN(SUBSTITUTE(H455,CHAR(160)," ")))),Start!$H$6:$H$22,0))),"","Method/evidence basis missing; ")&amp;IF(AND(LEN(UPPER(TRIM(CLEAN(SUBSTITUTE(I455,CHAR(160)," ")))))&gt;0,LEFT(UPPER(TRIM(I455)),10)&lt;&gt;"UNRESOLVED",ISERROR(MATCH(UPPER(TRIM(CLEAN(SUBSTITUTE(I455,CHAR(160)," ")))),Start!$H$6:$H$22,0))),"","Mapping or justified exclusion missing; ")&amp;IF(AND(LEN(UPPER(TRIM(CLEAN(SUBSTITUTE(J455,CHAR(160)," ")))))&gt;0,LEFT(UPPER(TRIM(J455)),10)&lt;&gt;"UNRESOLVED",ISERROR(MATCH(UPPER(TRIM(CLEAN(SUBSTITUTE(J455,CHAR(160)," ")))),Start!$H$6:$H$22,0))),"","Conclusion/evidence missing; ")&amp;IF(AND(LEN(UPPER(TRIM(CLEAN(SUBSTITUTE(K455,CHAR(160)," ")))))&gt;0,LEFT(UPPER(TRIM(K455)),10)&lt;&gt;"UNRESOLVED",ISERROR(MATCH(UPPER(TRIM(CLEAN(SUBSTITUTE(K455,CHAR(160)," ")))),Start!$H$6:$H$22,0))),"","Reviewer/date missing; ")&amp;"")),"Invalid status; use a listed value")</f>
        <v>Applicability unresolved; assign an owner and next action</v>
      </c>
    </row>
    <row r="456" ht="70" customHeight="1">
      <c r="A456" s="58" t="str">
        <v>DFS-500.22(c)</v>
      </c>
      <c r="B456" s="58" t="str">
        <v>DFS</v>
      </c>
      <c r="C456" s="61" t="str">
        <v>D01 | 500.22(c)</v>
      </c>
      <c r="D456" s="61"/>
      <c r="E456" s="61" t="str">
        <v>Unresolved</v>
      </c>
      <c r="F456" s="61"/>
      <c r="G456" s="61" t="str">
        <v>Verify entity exemption and operative version; Q08</v>
      </c>
      <c r="H456" s="61" t="inlineStr">
        <is>
          <t xml:space="preserve">Interpretation/administration. Obtain exact required method and evidence from the controlling text. Context and definition rows explain control requirements.</t>
        </is>
      </c>
      <c r="I456" s="61" t="str">
        <v>D01</v>
      </c>
      <c r="J456" s="61"/>
      <c r="K456" s="61"/>
      <c r="L456" s="61" t="str">
        <v>Confirm entity/system coverage, obtain the current controlling instrument and map every applicable part before conclusions.</v>
      </c>
      <c r="M456" s="63" t="str">
        <f>IF(OR(EXACT(E456,"Unresolved"),EXACT(E456,"Applicable"),EXACT(E456,"Excluded with basis"),EXACT(E456,"Context only")),IF(E456="Unresolved","Applicability unresolved; assign an owner and next action",IF(LEN(IF(AND(LEN(UPPER(TRIM(CLEAN(SUBSTITUTE(C456,CHAR(160)," ")))))&gt;0,LEFT(UPPER(TRIM(C456)),10)&lt;&gt;"UNRESOLVED",ISERROR(MATCH(UPPER(TRIM(CLEAN(SUBSTITUTE(C456,CHAR(160)," ")))),Start!$H$6:$H$22,0))),"","Exact clause/version missing; ")&amp;IF(AND(LEN(UPPER(TRIM(CLEAN(SUBSTITUTE(D456,CHAR(160)," ")))))&gt;0,LEFT(UPPER(TRIM(D456)),10)&lt;&gt;"UNRESOLVED",ISERROR(MATCH(UPPER(TRIM(CLEAN(SUBSTITUTE(D456,CHAR(160)," ")))),Start!$H$6:$H$22,0))),"","Entity/system/period missing; ")&amp;IF(AND(LEN(UPPER(TRIM(CLEAN(SUBSTITUTE(F456,CHAR(160)," ")))))&gt;0,LEFT(UPPER(TRIM(F456)),10)&lt;&gt;"UNRESOLVED",ISERROR(MATCH(UPPER(TRIM(CLEAN(SUBSTITUTE(F456,CHAR(160)," ")))),Start!$H$6:$H$22,0))),"","Decision evidence/basis missing; ")&amp;IF(AND(LEN(UPPER(TRIM(CLEAN(SUBSTITUTE(G456,CHAR(160)," ")))))&gt;0,LEFT(UPPER(TRIM(G456)),10)&lt;&gt;"UNRESOLVED",ISERROR(MATCH(UPPER(TRIM(CLEAN(SUBSTITUTE(G456,CHAR(160)," ")))),Start!$H$6:$H$22,0))),"","Date/transition basis missing; ")&amp;IF(AND(LEN(UPPER(TRIM(CLEAN(SUBSTITUTE(H456,CHAR(160)," ")))))&gt;0,LEFT(UPPER(TRIM(H456)),10)&lt;&gt;"UNRESOLVED",ISERROR(MATCH(UPPER(TRIM(CLEAN(SUBSTITUTE(H456,CHAR(160)," ")))),Start!$H$6:$H$22,0))),"","Method/evidence basis missing; ")&amp;IF(AND(LEN(UPPER(TRIM(CLEAN(SUBSTITUTE(I456,CHAR(160)," ")))))&gt;0,LEFT(UPPER(TRIM(I456)),10)&lt;&gt;"UNRESOLVED",ISERROR(MATCH(UPPER(TRIM(CLEAN(SUBSTITUTE(I456,CHAR(160)," ")))),Start!$H$6:$H$22,0))),"","Mapping or justified exclusion missing; ")&amp;IF(AND(LEN(UPPER(TRIM(CLEAN(SUBSTITUTE(J456,CHAR(160)," ")))))&gt;0,LEFT(UPPER(TRIM(J456)),10)&lt;&gt;"UNRESOLVED",ISERROR(MATCH(UPPER(TRIM(CLEAN(SUBSTITUTE(J456,CHAR(160)," ")))),Start!$H$6:$H$22,0))),"","Conclusion/evidence missing; ")&amp;IF(AND(LEN(UPPER(TRIM(CLEAN(SUBSTITUTE(K456,CHAR(160)," ")))))&gt;0,LEFT(UPPER(TRIM(K456)),10)&lt;&gt;"UNRESOLVED",ISERROR(MATCH(UPPER(TRIM(CLEAN(SUBSTITUTE(K456,CHAR(160)," ")))),Start!$H$6:$H$22,0))),"","Reviewer/date missing; ")&amp;"")=0,"Documentation recorded; review required",IF(AND(LEN(UPPER(TRIM(CLEAN(SUBSTITUTE(C456,CHAR(160)," ")))))&gt;0,LEFT(UPPER(TRIM(C456)),10)&lt;&gt;"UNRESOLVED",ISERROR(MATCH(UPPER(TRIM(CLEAN(SUBSTITUTE(C456,CHAR(160)," ")))),Start!$H$6:$H$22,0))),"","Exact clause/version missing; ")&amp;IF(AND(LEN(UPPER(TRIM(CLEAN(SUBSTITUTE(D456,CHAR(160)," ")))))&gt;0,LEFT(UPPER(TRIM(D456)),10)&lt;&gt;"UNRESOLVED",ISERROR(MATCH(UPPER(TRIM(CLEAN(SUBSTITUTE(D456,CHAR(160)," ")))),Start!$H$6:$H$22,0))),"","Entity/system/period missing; ")&amp;IF(AND(LEN(UPPER(TRIM(CLEAN(SUBSTITUTE(F456,CHAR(160)," ")))))&gt;0,LEFT(UPPER(TRIM(F456)),10)&lt;&gt;"UNRESOLVED",ISERROR(MATCH(UPPER(TRIM(CLEAN(SUBSTITUTE(F456,CHAR(160)," ")))),Start!$H$6:$H$22,0))),"","Decision evidence/basis missing; ")&amp;IF(AND(LEN(UPPER(TRIM(CLEAN(SUBSTITUTE(G456,CHAR(160)," ")))))&gt;0,LEFT(UPPER(TRIM(G456)),10)&lt;&gt;"UNRESOLVED",ISERROR(MATCH(UPPER(TRIM(CLEAN(SUBSTITUTE(G456,CHAR(160)," ")))),Start!$H$6:$H$22,0))),"","Date/transition basis missing; ")&amp;IF(AND(LEN(UPPER(TRIM(CLEAN(SUBSTITUTE(H456,CHAR(160)," ")))))&gt;0,LEFT(UPPER(TRIM(H456)),10)&lt;&gt;"UNRESOLVED",ISERROR(MATCH(UPPER(TRIM(CLEAN(SUBSTITUTE(H456,CHAR(160)," ")))),Start!$H$6:$H$22,0))),"","Method/evidence basis missing; ")&amp;IF(AND(LEN(UPPER(TRIM(CLEAN(SUBSTITUTE(I456,CHAR(160)," ")))))&gt;0,LEFT(UPPER(TRIM(I456)),10)&lt;&gt;"UNRESOLVED",ISERROR(MATCH(UPPER(TRIM(CLEAN(SUBSTITUTE(I456,CHAR(160)," ")))),Start!$H$6:$H$22,0))),"","Mapping or justified exclusion missing; ")&amp;IF(AND(LEN(UPPER(TRIM(CLEAN(SUBSTITUTE(J456,CHAR(160)," ")))))&gt;0,LEFT(UPPER(TRIM(J456)),10)&lt;&gt;"UNRESOLVED",ISERROR(MATCH(UPPER(TRIM(CLEAN(SUBSTITUTE(J456,CHAR(160)," ")))),Start!$H$6:$H$22,0))),"","Conclusion/evidence missing; ")&amp;IF(AND(LEN(UPPER(TRIM(CLEAN(SUBSTITUTE(K456,CHAR(160)," ")))))&gt;0,LEFT(UPPER(TRIM(K456)),10)&lt;&gt;"UNRESOLVED",ISERROR(MATCH(UPPER(TRIM(CLEAN(SUBSTITUTE(K456,CHAR(160)," ")))),Start!$H$6:$H$22,0))),"","Reviewer/date missing; ")&amp;"")),"Invalid status; use a listed value")</f>
        <v>Applicability unresolved; assign an owner and next action</v>
      </c>
    </row>
    <row r="457" ht="70" customHeight="1">
      <c r="A457" s="56" t="str">
        <v>DFS-500.22(d)</v>
      </c>
      <c r="B457" s="56" t="str">
        <v>DFS</v>
      </c>
      <c r="C457" s="61" t="str">
        <v>D01 | 500.22(d)</v>
      </c>
      <c r="D457" s="61"/>
      <c r="E457" s="61" t="str">
        <v>Unresolved</v>
      </c>
      <c r="F457" s="61"/>
      <c r="G457" s="61" t="str">
        <v>Verify entity exemption and operative version; Q08</v>
      </c>
      <c r="H457" s="61" t="inlineStr">
        <is>
          <t xml:space="preserve">Interpretation/administration. Obtain exact required method and evidence from the controlling text. Context and definition rows explain control requirements.</t>
        </is>
      </c>
      <c r="I457" s="61" t="str">
        <v>D01</v>
      </c>
      <c r="J457" s="61"/>
      <c r="K457" s="61"/>
      <c r="L457" s="61" t="str">
        <v>Confirm entity/system coverage, obtain the current controlling instrument and map every applicable part before conclusions.</v>
      </c>
      <c r="M457" s="63" t="str">
        <f>IF(OR(EXACT(E457,"Unresolved"),EXACT(E457,"Applicable"),EXACT(E457,"Excluded with basis"),EXACT(E457,"Context only")),IF(E457="Unresolved","Applicability unresolved; assign an owner and next action",IF(LEN(IF(AND(LEN(UPPER(TRIM(CLEAN(SUBSTITUTE(C457,CHAR(160)," ")))))&gt;0,LEFT(UPPER(TRIM(C457)),10)&lt;&gt;"UNRESOLVED",ISERROR(MATCH(UPPER(TRIM(CLEAN(SUBSTITUTE(C457,CHAR(160)," ")))),Start!$H$6:$H$22,0))),"","Exact clause/version missing; ")&amp;IF(AND(LEN(UPPER(TRIM(CLEAN(SUBSTITUTE(D457,CHAR(160)," ")))))&gt;0,LEFT(UPPER(TRIM(D457)),10)&lt;&gt;"UNRESOLVED",ISERROR(MATCH(UPPER(TRIM(CLEAN(SUBSTITUTE(D457,CHAR(160)," ")))),Start!$H$6:$H$22,0))),"","Entity/system/period missing; ")&amp;IF(AND(LEN(UPPER(TRIM(CLEAN(SUBSTITUTE(F457,CHAR(160)," ")))))&gt;0,LEFT(UPPER(TRIM(F457)),10)&lt;&gt;"UNRESOLVED",ISERROR(MATCH(UPPER(TRIM(CLEAN(SUBSTITUTE(F457,CHAR(160)," ")))),Start!$H$6:$H$22,0))),"","Decision evidence/basis missing; ")&amp;IF(AND(LEN(UPPER(TRIM(CLEAN(SUBSTITUTE(G457,CHAR(160)," ")))))&gt;0,LEFT(UPPER(TRIM(G457)),10)&lt;&gt;"UNRESOLVED",ISERROR(MATCH(UPPER(TRIM(CLEAN(SUBSTITUTE(G457,CHAR(160)," ")))),Start!$H$6:$H$22,0))),"","Date/transition basis missing; ")&amp;IF(AND(LEN(UPPER(TRIM(CLEAN(SUBSTITUTE(H457,CHAR(160)," ")))))&gt;0,LEFT(UPPER(TRIM(H457)),10)&lt;&gt;"UNRESOLVED",ISERROR(MATCH(UPPER(TRIM(CLEAN(SUBSTITUTE(H457,CHAR(160)," ")))),Start!$H$6:$H$22,0))),"","Method/evidence basis missing; ")&amp;IF(AND(LEN(UPPER(TRIM(CLEAN(SUBSTITUTE(I457,CHAR(160)," ")))))&gt;0,LEFT(UPPER(TRIM(I457)),10)&lt;&gt;"UNRESOLVED",ISERROR(MATCH(UPPER(TRIM(CLEAN(SUBSTITUTE(I457,CHAR(160)," ")))),Start!$H$6:$H$22,0))),"","Mapping or justified exclusion missing; ")&amp;IF(AND(LEN(UPPER(TRIM(CLEAN(SUBSTITUTE(J457,CHAR(160)," ")))))&gt;0,LEFT(UPPER(TRIM(J457)),10)&lt;&gt;"UNRESOLVED",ISERROR(MATCH(UPPER(TRIM(CLEAN(SUBSTITUTE(J457,CHAR(160)," ")))),Start!$H$6:$H$22,0))),"","Conclusion/evidence missing; ")&amp;IF(AND(LEN(UPPER(TRIM(CLEAN(SUBSTITUTE(K457,CHAR(160)," ")))))&gt;0,LEFT(UPPER(TRIM(K457)),10)&lt;&gt;"UNRESOLVED",ISERROR(MATCH(UPPER(TRIM(CLEAN(SUBSTITUTE(K457,CHAR(160)," ")))),Start!$H$6:$H$22,0))),"","Reviewer/date missing; ")&amp;"")=0,"Documentation recorded; review required",IF(AND(LEN(UPPER(TRIM(CLEAN(SUBSTITUTE(C457,CHAR(160)," ")))))&gt;0,LEFT(UPPER(TRIM(C457)),10)&lt;&gt;"UNRESOLVED",ISERROR(MATCH(UPPER(TRIM(CLEAN(SUBSTITUTE(C457,CHAR(160)," ")))),Start!$H$6:$H$22,0))),"","Exact clause/version missing; ")&amp;IF(AND(LEN(UPPER(TRIM(CLEAN(SUBSTITUTE(D457,CHAR(160)," ")))))&gt;0,LEFT(UPPER(TRIM(D457)),10)&lt;&gt;"UNRESOLVED",ISERROR(MATCH(UPPER(TRIM(CLEAN(SUBSTITUTE(D457,CHAR(160)," ")))),Start!$H$6:$H$22,0))),"","Entity/system/period missing; ")&amp;IF(AND(LEN(UPPER(TRIM(CLEAN(SUBSTITUTE(F457,CHAR(160)," ")))))&gt;0,LEFT(UPPER(TRIM(F457)),10)&lt;&gt;"UNRESOLVED",ISERROR(MATCH(UPPER(TRIM(CLEAN(SUBSTITUTE(F457,CHAR(160)," ")))),Start!$H$6:$H$22,0))),"","Decision evidence/basis missing; ")&amp;IF(AND(LEN(UPPER(TRIM(CLEAN(SUBSTITUTE(G457,CHAR(160)," ")))))&gt;0,LEFT(UPPER(TRIM(G457)),10)&lt;&gt;"UNRESOLVED",ISERROR(MATCH(UPPER(TRIM(CLEAN(SUBSTITUTE(G457,CHAR(160)," ")))),Start!$H$6:$H$22,0))),"","Date/transition basis missing; ")&amp;IF(AND(LEN(UPPER(TRIM(CLEAN(SUBSTITUTE(H457,CHAR(160)," ")))))&gt;0,LEFT(UPPER(TRIM(H457)),10)&lt;&gt;"UNRESOLVED",ISERROR(MATCH(UPPER(TRIM(CLEAN(SUBSTITUTE(H457,CHAR(160)," ")))),Start!$H$6:$H$22,0))),"","Method/evidence basis missing; ")&amp;IF(AND(LEN(UPPER(TRIM(CLEAN(SUBSTITUTE(I457,CHAR(160)," ")))))&gt;0,LEFT(UPPER(TRIM(I457)),10)&lt;&gt;"UNRESOLVED",ISERROR(MATCH(UPPER(TRIM(CLEAN(SUBSTITUTE(I457,CHAR(160)," ")))),Start!$H$6:$H$22,0))),"","Mapping or justified exclusion missing; ")&amp;IF(AND(LEN(UPPER(TRIM(CLEAN(SUBSTITUTE(J457,CHAR(160)," ")))))&gt;0,LEFT(UPPER(TRIM(J457)),10)&lt;&gt;"UNRESOLVED",ISERROR(MATCH(UPPER(TRIM(CLEAN(SUBSTITUTE(J457,CHAR(160)," ")))),Start!$H$6:$H$22,0))),"","Conclusion/evidence missing; ")&amp;IF(AND(LEN(UPPER(TRIM(CLEAN(SUBSTITUTE(K457,CHAR(160)," ")))))&gt;0,LEFT(UPPER(TRIM(K457)),10)&lt;&gt;"UNRESOLVED",ISERROR(MATCH(UPPER(TRIM(CLEAN(SUBSTITUTE(K457,CHAR(160)," ")))),Start!$H$6:$H$22,0))),"","Reviewer/date missing; ")&amp;"")),"Invalid status; use a listed value")</f>
        <v>Applicability unresolved; assign an owner and next action</v>
      </c>
    </row>
    <row r="458" ht="70" customHeight="1">
      <c r="A458" s="58" t="str">
        <v>DFS-500.22(d)(1)</v>
      </c>
      <c r="B458" s="58" t="str">
        <v>DFS</v>
      </c>
      <c r="C458" s="61" t="str">
        <v>D01 | 500.22(d)(1)</v>
      </c>
      <c r="D458" s="61"/>
      <c r="E458" s="61" t="str">
        <v>Unresolved</v>
      </c>
      <c r="F458" s="61"/>
      <c r="G458" s="61" t="str">
        <v>Verify entity exemption and operative version; Q08</v>
      </c>
      <c r="H458" s="61" t="inlineStr">
        <is>
          <t xml:space="preserve">Interpretation/administration. Obtain exact required method and evidence from the controlling text. Context and definition rows explain control requirements.</t>
        </is>
      </c>
      <c r="I458" s="61" t="str">
        <v>D01</v>
      </c>
      <c r="J458" s="61"/>
      <c r="K458" s="61"/>
      <c r="L458" s="61" t="str">
        <v>Confirm entity/system coverage, obtain the current controlling instrument and map every applicable part before conclusions.</v>
      </c>
      <c r="M458" s="63" t="str">
        <f>IF(OR(EXACT(E458,"Unresolved"),EXACT(E458,"Applicable"),EXACT(E458,"Excluded with basis"),EXACT(E458,"Context only")),IF(E458="Unresolved","Applicability unresolved; assign an owner and next action",IF(LEN(IF(AND(LEN(UPPER(TRIM(CLEAN(SUBSTITUTE(C458,CHAR(160)," ")))))&gt;0,LEFT(UPPER(TRIM(C458)),10)&lt;&gt;"UNRESOLVED",ISERROR(MATCH(UPPER(TRIM(CLEAN(SUBSTITUTE(C458,CHAR(160)," ")))),Start!$H$6:$H$22,0))),"","Exact clause/version missing; ")&amp;IF(AND(LEN(UPPER(TRIM(CLEAN(SUBSTITUTE(D458,CHAR(160)," ")))))&gt;0,LEFT(UPPER(TRIM(D458)),10)&lt;&gt;"UNRESOLVED",ISERROR(MATCH(UPPER(TRIM(CLEAN(SUBSTITUTE(D458,CHAR(160)," ")))),Start!$H$6:$H$22,0))),"","Entity/system/period missing; ")&amp;IF(AND(LEN(UPPER(TRIM(CLEAN(SUBSTITUTE(F458,CHAR(160)," ")))))&gt;0,LEFT(UPPER(TRIM(F458)),10)&lt;&gt;"UNRESOLVED",ISERROR(MATCH(UPPER(TRIM(CLEAN(SUBSTITUTE(F458,CHAR(160)," ")))),Start!$H$6:$H$22,0))),"","Decision evidence/basis missing; ")&amp;IF(AND(LEN(UPPER(TRIM(CLEAN(SUBSTITUTE(G458,CHAR(160)," ")))))&gt;0,LEFT(UPPER(TRIM(G458)),10)&lt;&gt;"UNRESOLVED",ISERROR(MATCH(UPPER(TRIM(CLEAN(SUBSTITUTE(G458,CHAR(160)," ")))),Start!$H$6:$H$22,0))),"","Date/transition basis missing; ")&amp;IF(AND(LEN(UPPER(TRIM(CLEAN(SUBSTITUTE(H458,CHAR(160)," ")))))&gt;0,LEFT(UPPER(TRIM(H458)),10)&lt;&gt;"UNRESOLVED",ISERROR(MATCH(UPPER(TRIM(CLEAN(SUBSTITUTE(H458,CHAR(160)," ")))),Start!$H$6:$H$22,0))),"","Method/evidence basis missing; ")&amp;IF(AND(LEN(UPPER(TRIM(CLEAN(SUBSTITUTE(I458,CHAR(160)," ")))))&gt;0,LEFT(UPPER(TRIM(I458)),10)&lt;&gt;"UNRESOLVED",ISERROR(MATCH(UPPER(TRIM(CLEAN(SUBSTITUTE(I458,CHAR(160)," ")))),Start!$H$6:$H$22,0))),"","Mapping or justified exclusion missing; ")&amp;IF(AND(LEN(UPPER(TRIM(CLEAN(SUBSTITUTE(J458,CHAR(160)," ")))))&gt;0,LEFT(UPPER(TRIM(J458)),10)&lt;&gt;"UNRESOLVED",ISERROR(MATCH(UPPER(TRIM(CLEAN(SUBSTITUTE(J458,CHAR(160)," ")))),Start!$H$6:$H$22,0))),"","Conclusion/evidence missing; ")&amp;IF(AND(LEN(UPPER(TRIM(CLEAN(SUBSTITUTE(K458,CHAR(160)," ")))))&gt;0,LEFT(UPPER(TRIM(K458)),10)&lt;&gt;"UNRESOLVED",ISERROR(MATCH(UPPER(TRIM(CLEAN(SUBSTITUTE(K458,CHAR(160)," ")))),Start!$H$6:$H$22,0))),"","Reviewer/date missing; ")&amp;"")=0,"Documentation recorded; review required",IF(AND(LEN(UPPER(TRIM(CLEAN(SUBSTITUTE(C458,CHAR(160)," ")))))&gt;0,LEFT(UPPER(TRIM(C458)),10)&lt;&gt;"UNRESOLVED",ISERROR(MATCH(UPPER(TRIM(CLEAN(SUBSTITUTE(C458,CHAR(160)," ")))),Start!$H$6:$H$22,0))),"","Exact clause/version missing; ")&amp;IF(AND(LEN(UPPER(TRIM(CLEAN(SUBSTITUTE(D458,CHAR(160)," ")))))&gt;0,LEFT(UPPER(TRIM(D458)),10)&lt;&gt;"UNRESOLVED",ISERROR(MATCH(UPPER(TRIM(CLEAN(SUBSTITUTE(D458,CHAR(160)," ")))),Start!$H$6:$H$22,0))),"","Entity/system/period missing; ")&amp;IF(AND(LEN(UPPER(TRIM(CLEAN(SUBSTITUTE(F458,CHAR(160)," ")))))&gt;0,LEFT(UPPER(TRIM(F458)),10)&lt;&gt;"UNRESOLVED",ISERROR(MATCH(UPPER(TRIM(CLEAN(SUBSTITUTE(F458,CHAR(160)," ")))),Start!$H$6:$H$22,0))),"","Decision evidence/basis missing; ")&amp;IF(AND(LEN(UPPER(TRIM(CLEAN(SUBSTITUTE(G458,CHAR(160)," ")))))&gt;0,LEFT(UPPER(TRIM(G458)),10)&lt;&gt;"UNRESOLVED",ISERROR(MATCH(UPPER(TRIM(CLEAN(SUBSTITUTE(G458,CHAR(160)," ")))),Start!$H$6:$H$22,0))),"","Date/transition basis missing; ")&amp;IF(AND(LEN(UPPER(TRIM(CLEAN(SUBSTITUTE(H458,CHAR(160)," ")))))&gt;0,LEFT(UPPER(TRIM(H458)),10)&lt;&gt;"UNRESOLVED",ISERROR(MATCH(UPPER(TRIM(CLEAN(SUBSTITUTE(H458,CHAR(160)," ")))),Start!$H$6:$H$22,0))),"","Method/evidence basis missing; ")&amp;IF(AND(LEN(UPPER(TRIM(CLEAN(SUBSTITUTE(I458,CHAR(160)," ")))))&gt;0,LEFT(UPPER(TRIM(I458)),10)&lt;&gt;"UNRESOLVED",ISERROR(MATCH(UPPER(TRIM(CLEAN(SUBSTITUTE(I458,CHAR(160)," ")))),Start!$H$6:$H$22,0))),"","Mapping or justified exclusion missing; ")&amp;IF(AND(LEN(UPPER(TRIM(CLEAN(SUBSTITUTE(J458,CHAR(160)," ")))))&gt;0,LEFT(UPPER(TRIM(J458)),10)&lt;&gt;"UNRESOLVED",ISERROR(MATCH(UPPER(TRIM(CLEAN(SUBSTITUTE(J458,CHAR(160)," ")))),Start!$H$6:$H$22,0))),"","Conclusion/evidence missing; ")&amp;IF(AND(LEN(UPPER(TRIM(CLEAN(SUBSTITUTE(K458,CHAR(160)," ")))))&gt;0,LEFT(UPPER(TRIM(K458)),10)&lt;&gt;"UNRESOLVED",ISERROR(MATCH(UPPER(TRIM(CLEAN(SUBSTITUTE(K458,CHAR(160)," ")))),Start!$H$6:$H$22,0))),"","Reviewer/date missing; ")&amp;"")),"Invalid status; use a listed value")</f>
        <v>Applicability unresolved; assign an owner and next action</v>
      </c>
    </row>
    <row r="459" ht="70" customHeight="1">
      <c r="A459" s="56" t="str">
        <v>DFS-500.22(d)(2)</v>
      </c>
      <c r="B459" s="56" t="str">
        <v>DFS</v>
      </c>
      <c r="C459" s="61" t="str">
        <v>D01 | 500.22(d)(2)</v>
      </c>
      <c r="D459" s="61"/>
      <c r="E459" s="61" t="str">
        <v>Unresolved</v>
      </c>
      <c r="F459" s="61"/>
      <c r="G459" s="61" t="str">
        <v>Verify entity exemption and operative version; Q08</v>
      </c>
      <c r="H459" s="61" t="inlineStr">
        <is>
          <t xml:space="preserve">Interpretation/administration. Obtain exact required method and evidence from the controlling text. Context and definition rows explain control requirements.</t>
        </is>
      </c>
      <c r="I459" s="61" t="str">
        <v>D01</v>
      </c>
      <c r="J459" s="61"/>
      <c r="K459" s="61"/>
      <c r="L459" s="61" t="str">
        <v>Confirm entity/system coverage, obtain the current controlling instrument and map every applicable part before conclusions.</v>
      </c>
      <c r="M459" s="63" t="str">
        <f>IF(OR(EXACT(E459,"Unresolved"),EXACT(E459,"Applicable"),EXACT(E459,"Excluded with basis"),EXACT(E459,"Context only")),IF(E459="Unresolved","Applicability unresolved; assign an owner and next action",IF(LEN(IF(AND(LEN(UPPER(TRIM(CLEAN(SUBSTITUTE(C459,CHAR(160)," ")))))&gt;0,LEFT(UPPER(TRIM(C459)),10)&lt;&gt;"UNRESOLVED",ISERROR(MATCH(UPPER(TRIM(CLEAN(SUBSTITUTE(C459,CHAR(160)," ")))),Start!$H$6:$H$22,0))),"","Exact clause/version missing; ")&amp;IF(AND(LEN(UPPER(TRIM(CLEAN(SUBSTITUTE(D459,CHAR(160)," ")))))&gt;0,LEFT(UPPER(TRIM(D459)),10)&lt;&gt;"UNRESOLVED",ISERROR(MATCH(UPPER(TRIM(CLEAN(SUBSTITUTE(D459,CHAR(160)," ")))),Start!$H$6:$H$22,0))),"","Entity/system/period missing; ")&amp;IF(AND(LEN(UPPER(TRIM(CLEAN(SUBSTITUTE(F459,CHAR(160)," ")))))&gt;0,LEFT(UPPER(TRIM(F459)),10)&lt;&gt;"UNRESOLVED",ISERROR(MATCH(UPPER(TRIM(CLEAN(SUBSTITUTE(F459,CHAR(160)," ")))),Start!$H$6:$H$22,0))),"","Decision evidence/basis missing; ")&amp;IF(AND(LEN(UPPER(TRIM(CLEAN(SUBSTITUTE(G459,CHAR(160)," ")))))&gt;0,LEFT(UPPER(TRIM(G459)),10)&lt;&gt;"UNRESOLVED",ISERROR(MATCH(UPPER(TRIM(CLEAN(SUBSTITUTE(G459,CHAR(160)," ")))),Start!$H$6:$H$22,0))),"","Date/transition basis missing; ")&amp;IF(AND(LEN(UPPER(TRIM(CLEAN(SUBSTITUTE(H459,CHAR(160)," ")))))&gt;0,LEFT(UPPER(TRIM(H459)),10)&lt;&gt;"UNRESOLVED",ISERROR(MATCH(UPPER(TRIM(CLEAN(SUBSTITUTE(H459,CHAR(160)," ")))),Start!$H$6:$H$22,0))),"","Method/evidence basis missing; ")&amp;IF(AND(LEN(UPPER(TRIM(CLEAN(SUBSTITUTE(I459,CHAR(160)," ")))))&gt;0,LEFT(UPPER(TRIM(I459)),10)&lt;&gt;"UNRESOLVED",ISERROR(MATCH(UPPER(TRIM(CLEAN(SUBSTITUTE(I459,CHAR(160)," ")))),Start!$H$6:$H$22,0))),"","Mapping or justified exclusion missing; ")&amp;IF(AND(LEN(UPPER(TRIM(CLEAN(SUBSTITUTE(J459,CHAR(160)," ")))))&gt;0,LEFT(UPPER(TRIM(J459)),10)&lt;&gt;"UNRESOLVED",ISERROR(MATCH(UPPER(TRIM(CLEAN(SUBSTITUTE(J459,CHAR(160)," ")))),Start!$H$6:$H$22,0))),"","Conclusion/evidence missing; ")&amp;IF(AND(LEN(UPPER(TRIM(CLEAN(SUBSTITUTE(K459,CHAR(160)," ")))))&gt;0,LEFT(UPPER(TRIM(K459)),10)&lt;&gt;"UNRESOLVED",ISERROR(MATCH(UPPER(TRIM(CLEAN(SUBSTITUTE(K459,CHAR(160)," ")))),Start!$H$6:$H$22,0))),"","Reviewer/date missing; ")&amp;"")=0,"Documentation recorded; review required",IF(AND(LEN(UPPER(TRIM(CLEAN(SUBSTITUTE(C459,CHAR(160)," ")))))&gt;0,LEFT(UPPER(TRIM(C459)),10)&lt;&gt;"UNRESOLVED",ISERROR(MATCH(UPPER(TRIM(CLEAN(SUBSTITUTE(C459,CHAR(160)," ")))),Start!$H$6:$H$22,0))),"","Exact clause/version missing; ")&amp;IF(AND(LEN(UPPER(TRIM(CLEAN(SUBSTITUTE(D459,CHAR(160)," ")))))&gt;0,LEFT(UPPER(TRIM(D459)),10)&lt;&gt;"UNRESOLVED",ISERROR(MATCH(UPPER(TRIM(CLEAN(SUBSTITUTE(D459,CHAR(160)," ")))),Start!$H$6:$H$22,0))),"","Entity/system/period missing; ")&amp;IF(AND(LEN(UPPER(TRIM(CLEAN(SUBSTITUTE(F459,CHAR(160)," ")))))&gt;0,LEFT(UPPER(TRIM(F459)),10)&lt;&gt;"UNRESOLVED",ISERROR(MATCH(UPPER(TRIM(CLEAN(SUBSTITUTE(F459,CHAR(160)," ")))),Start!$H$6:$H$22,0))),"","Decision evidence/basis missing; ")&amp;IF(AND(LEN(UPPER(TRIM(CLEAN(SUBSTITUTE(G459,CHAR(160)," ")))))&gt;0,LEFT(UPPER(TRIM(G459)),10)&lt;&gt;"UNRESOLVED",ISERROR(MATCH(UPPER(TRIM(CLEAN(SUBSTITUTE(G459,CHAR(160)," ")))),Start!$H$6:$H$22,0))),"","Date/transition basis missing; ")&amp;IF(AND(LEN(UPPER(TRIM(CLEAN(SUBSTITUTE(H459,CHAR(160)," ")))))&gt;0,LEFT(UPPER(TRIM(H459)),10)&lt;&gt;"UNRESOLVED",ISERROR(MATCH(UPPER(TRIM(CLEAN(SUBSTITUTE(H459,CHAR(160)," ")))),Start!$H$6:$H$22,0))),"","Method/evidence basis missing; ")&amp;IF(AND(LEN(UPPER(TRIM(CLEAN(SUBSTITUTE(I459,CHAR(160)," ")))))&gt;0,LEFT(UPPER(TRIM(I459)),10)&lt;&gt;"UNRESOLVED",ISERROR(MATCH(UPPER(TRIM(CLEAN(SUBSTITUTE(I459,CHAR(160)," ")))),Start!$H$6:$H$22,0))),"","Mapping or justified exclusion missing; ")&amp;IF(AND(LEN(UPPER(TRIM(CLEAN(SUBSTITUTE(J459,CHAR(160)," ")))))&gt;0,LEFT(UPPER(TRIM(J459)),10)&lt;&gt;"UNRESOLVED",ISERROR(MATCH(UPPER(TRIM(CLEAN(SUBSTITUTE(J459,CHAR(160)," ")))),Start!$H$6:$H$22,0))),"","Conclusion/evidence missing; ")&amp;IF(AND(LEN(UPPER(TRIM(CLEAN(SUBSTITUTE(K459,CHAR(160)," ")))))&gt;0,LEFT(UPPER(TRIM(K459)),10)&lt;&gt;"UNRESOLVED",ISERROR(MATCH(UPPER(TRIM(CLEAN(SUBSTITUTE(K459,CHAR(160)," ")))),Start!$H$6:$H$22,0))),"","Reviewer/date missing; ")&amp;"")),"Invalid status; use a listed value")</f>
        <v>Applicability unresolved; assign an owner and next action</v>
      </c>
    </row>
    <row r="460" ht="70" customHeight="1">
      <c r="A460" s="58" t="str">
        <v>DFS-500.22(d)(3)</v>
      </c>
      <c r="B460" s="58" t="str">
        <v>DFS</v>
      </c>
      <c r="C460" s="61" t="str">
        <v>D01 | 500.22(d)(3)</v>
      </c>
      <c r="D460" s="61"/>
      <c r="E460" s="61" t="str">
        <v>Unresolved</v>
      </c>
      <c r="F460" s="61"/>
      <c r="G460" s="61" t="str">
        <v>Verify entity exemption and operative version; Q08</v>
      </c>
      <c r="H460" s="61" t="inlineStr">
        <is>
          <t xml:space="preserve">Interpretation/administration. Obtain exact required method and evidence from the controlling text. Context and definition rows explain control requirements.</t>
        </is>
      </c>
      <c r="I460" s="61" t="str">
        <v>D01</v>
      </c>
      <c r="J460" s="61"/>
      <c r="K460" s="61"/>
      <c r="L460" s="61" t="str">
        <v>Confirm entity/system coverage, obtain the current controlling instrument and map every applicable part before conclusions.</v>
      </c>
      <c r="M460" s="63" t="str">
        <f>IF(OR(EXACT(E460,"Unresolved"),EXACT(E460,"Applicable"),EXACT(E460,"Excluded with basis"),EXACT(E460,"Context only")),IF(E460="Unresolved","Applicability unresolved; assign an owner and next action",IF(LEN(IF(AND(LEN(UPPER(TRIM(CLEAN(SUBSTITUTE(C460,CHAR(160)," ")))))&gt;0,LEFT(UPPER(TRIM(C460)),10)&lt;&gt;"UNRESOLVED",ISERROR(MATCH(UPPER(TRIM(CLEAN(SUBSTITUTE(C460,CHAR(160)," ")))),Start!$H$6:$H$22,0))),"","Exact clause/version missing; ")&amp;IF(AND(LEN(UPPER(TRIM(CLEAN(SUBSTITUTE(D460,CHAR(160)," ")))))&gt;0,LEFT(UPPER(TRIM(D460)),10)&lt;&gt;"UNRESOLVED",ISERROR(MATCH(UPPER(TRIM(CLEAN(SUBSTITUTE(D460,CHAR(160)," ")))),Start!$H$6:$H$22,0))),"","Entity/system/period missing; ")&amp;IF(AND(LEN(UPPER(TRIM(CLEAN(SUBSTITUTE(F460,CHAR(160)," ")))))&gt;0,LEFT(UPPER(TRIM(F460)),10)&lt;&gt;"UNRESOLVED",ISERROR(MATCH(UPPER(TRIM(CLEAN(SUBSTITUTE(F460,CHAR(160)," ")))),Start!$H$6:$H$22,0))),"","Decision evidence/basis missing; ")&amp;IF(AND(LEN(UPPER(TRIM(CLEAN(SUBSTITUTE(G460,CHAR(160)," ")))))&gt;0,LEFT(UPPER(TRIM(G460)),10)&lt;&gt;"UNRESOLVED",ISERROR(MATCH(UPPER(TRIM(CLEAN(SUBSTITUTE(G460,CHAR(160)," ")))),Start!$H$6:$H$22,0))),"","Date/transition basis missing; ")&amp;IF(AND(LEN(UPPER(TRIM(CLEAN(SUBSTITUTE(H460,CHAR(160)," ")))))&gt;0,LEFT(UPPER(TRIM(H460)),10)&lt;&gt;"UNRESOLVED",ISERROR(MATCH(UPPER(TRIM(CLEAN(SUBSTITUTE(H460,CHAR(160)," ")))),Start!$H$6:$H$22,0))),"","Method/evidence basis missing; ")&amp;IF(AND(LEN(UPPER(TRIM(CLEAN(SUBSTITUTE(I460,CHAR(160)," ")))))&gt;0,LEFT(UPPER(TRIM(I460)),10)&lt;&gt;"UNRESOLVED",ISERROR(MATCH(UPPER(TRIM(CLEAN(SUBSTITUTE(I460,CHAR(160)," ")))),Start!$H$6:$H$22,0))),"","Mapping or justified exclusion missing; ")&amp;IF(AND(LEN(UPPER(TRIM(CLEAN(SUBSTITUTE(J460,CHAR(160)," ")))))&gt;0,LEFT(UPPER(TRIM(J460)),10)&lt;&gt;"UNRESOLVED",ISERROR(MATCH(UPPER(TRIM(CLEAN(SUBSTITUTE(J460,CHAR(160)," ")))),Start!$H$6:$H$22,0))),"","Conclusion/evidence missing; ")&amp;IF(AND(LEN(UPPER(TRIM(CLEAN(SUBSTITUTE(K460,CHAR(160)," ")))))&gt;0,LEFT(UPPER(TRIM(K460)),10)&lt;&gt;"UNRESOLVED",ISERROR(MATCH(UPPER(TRIM(CLEAN(SUBSTITUTE(K460,CHAR(160)," ")))),Start!$H$6:$H$22,0))),"","Reviewer/date missing; ")&amp;"")=0,"Documentation recorded; review required",IF(AND(LEN(UPPER(TRIM(CLEAN(SUBSTITUTE(C460,CHAR(160)," ")))))&gt;0,LEFT(UPPER(TRIM(C460)),10)&lt;&gt;"UNRESOLVED",ISERROR(MATCH(UPPER(TRIM(CLEAN(SUBSTITUTE(C460,CHAR(160)," ")))),Start!$H$6:$H$22,0))),"","Exact clause/version missing; ")&amp;IF(AND(LEN(UPPER(TRIM(CLEAN(SUBSTITUTE(D460,CHAR(160)," ")))))&gt;0,LEFT(UPPER(TRIM(D460)),10)&lt;&gt;"UNRESOLVED",ISERROR(MATCH(UPPER(TRIM(CLEAN(SUBSTITUTE(D460,CHAR(160)," ")))),Start!$H$6:$H$22,0))),"","Entity/system/period missing; ")&amp;IF(AND(LEN(UPPER(TRIM(CLEAN(SUBSTITUTE(F460,CHAR(160)," ")))))&gt;0,LEFT(UPPER(TRIM(F460)),10)&lt;&gt;"UNRESOLVED",ISERROR(MATCH(UPPER(TRIM(CLEAN(SUBSTITUTE(F460,CHAR(160)," ")))),Start!$H$6:$H$22,0))),"","Decision evidence/basis missing; ")&amp;IF(AND(LEN(UPPER(TRIM(CLEAN(SUBSTITUTE(G460,CHAR(160)," ")))))&gt;0,LEFT(UPPER(TRIM(G460)),10)&lt;&gt;"UNRESOLVED",ISERROR(MATCH(UPPER(TRIM(CLEAN(SUBSTITUTE(G460,CHAR(160)," ")))),Start!$H$6:$H$22,0))),"","Date/transition basis missing; ")&amp;IF(AND(LEN(UPPER(TRIM(CLEAN(SUBSTITUTE(H460,CHAR(160)," ")))))&gt;0,LEFT(UPPER(TRIM(H460)),10)&lt;&gt;"UNRESOLVED",ISERROR(MATCH(UPPER(TRIM(CLEAN(SUBSTITUTE(H460,CHAR(160)," ")))),Start!$H$6:$H$22,0))),"","Method/evidence basis missing; ")&amp;IF(AND(LEN(UPPER(TRIM(CLEAN(SUBSTITUTE(I460,CHAR(160)," ")))))&gt;0,LEFT(UPPER(TRIM(I460)),10)&lt;&gt;"UNRESOLVED",ISERROR(MATCH(UPPER(TRIM(CLEAN(SUBSTITUTE(I460,CHAR(160)," ")))),Start!$H$6:$H$22,0))),"","Mapping or justified exclusion missing; ")&amp;IF(AND(LEN(UPPER(TRIM(CLEAN(SUBSTITUTE(J460,CHAR(160)," ")))))&gt;0,LEFT(UPPER(TRIM(J460)),10)&lt;&gt;"UNRESOLVED",ISERROR(MATCH(UPPER(TRIM(CLEAN(SUBSTITUTE(J460,CHAR(160)," ")))),Start!$H$6:$H$22,0))),"","Conclusion/evidence missing; ")&amp;IF(AND(LEN(UPPER(TRIM(CLEAN(SUBSTITUTE(K460,CHAR(160)," ")))))&gt;0,LEFT(UPPER(TRIM(K460)),10)&lt;&gt;"UNRESOLVED",ISERROR(MATCH(UPPER(TRIM(CLEAN(SUBSTITUTE(K460,CHAR(160)," ")))),Start!$H$6:$H$22,0))),"","Reviewer/date missing; ")&amp;"")),"Invalid status; use a listed value")</f>
        <v>Applicability unresolved; assign an owner and next action</v>
      </c>
    </row>
    <row r="461" ht="70" customHeight="1">
      <c r="A461" s="56" t="str">
        <v>DFS-500.22(d)(4)</v>
      </c>
      <c r="B461" s="56" t="str">
        <v>DFS</v>
      </c>
      <c r="C461" s="61" t="str">
        <v>D01 | 500.22(d)(4)</v>
      </c>
      <c r="D461" s="61"/>
      <c r="E461" s="61" t="str">
        <v>Unresolved</v>
      </c>
      <c r="F461" s="61"/>
      <c r="G461" s="61" t="str">
        <v>Verify entity exemption and operative version; Q08</v>
      </c>
      <c r="H461" s="61" t="inlineStr">
        <is>
          <t xml:space="preserve">Interpretation/administration. Obtain exact required method and evidence from the controlling text. Context and definition rows explain control requirements.</t>
        </is>
      </c>
      <c r="I461" s="61" t="str">
        <v>D01</v>
      </c>
      <c r="J461" s="61"/>
      <c r="K461" s="61"/>
      <c r="L461" s="61" t="str">
        <v>Confirm entity/system coverage, obtain the current controlling instrument and map every applicable part before conclusions.</v>
      </c>
      <c r="M461" s="63" t="str">
        <f>IF(OR(EXACT(E461,"Unresolved"),EXACT(E461,"Applicable"),EXACT(E461,"Excluded with basis"),EXACT(E461,"Context only")),IF(E461="Unresolved","Applicability unresolved; assign an owner and next action",IF(LEN(IF(AND(LEN(UPPER(TRIM(CLEAN(SUBSTITUTE(C461,CHAR(160)," ")))))&gt;0,LEFT(UPPER(TRIM(C461)),10)&lt;&gt;"UNRESOLVED",ISERROR(MATCH(UPPER(TRIM(CLEAN(SUBSTITUTE(C461,CHAR(160)," ")))),Start!$H$6:$H$22,0))),"","Exact clause/version missing; ")&amp;IF(AND(LEN(UPPER(TRIM(CLEAN(SUBSTITUTE(D461,CHAR(160)," ")))))&gt;0,LEFT(UPPER(TRIM(D461)),10)&lt;&gt;"UNRESOLVED",ISERROR(MATCH(UPPER(TRIM(CLEAN(SUBSTITUTE(D461,CHAR(160)," ")))),Start!$H$6:$H$22,0))),"","Entity/system/period missing; ")&amp;IF(AND(LEN(UPPER(TRIM(CLEAN(SUBSTITUTE(F461,CHAR(160)," ")))))&gt;0,LEFT(UPPER(TRIM(F461)),10)&lt;&gt;"UNRESOLVED",ISERROR(MATCH(UPPER(TRIM(CLEAN(SUBSTITUTE(F461,CHAR(160)," ")))),Start!$H$6:$H$22,0))),"","Decision evidence/basis missing; ")&amp;IF(AND(LEN(UPPER(TRIM(CLEAN(SUBSTITUTE(G461,CHAR(160)," ")))))&gt;0,LEFT(UPPER(TRIM(G461)),10)&lt;&gt;"UNRESOLVED",ISERROR(MATCH(UPPER(TRIM(CLEAN(SUBSTITUTE(G461,CHAR(160)," ")))),Start!$H$6:$H$22,0))),"","Date/transition basis missing; ")&amp;IF(AND(LEN(UPPER(TRIM(CLEAN(SUBSTITUTE(H461,CHAR(160)," ")))))&gt;0,LEFT(UPPER(TRIM(H461)),10)&lt;&gt;"UNRESOLVED",ISERROR(MATCH(UPPER(TRIM(CLEAN(SUBSTITUTE(H461,CHAR(160)," ")))),Start!$H$6:$H$22,0))),"","Method/evidence basis missing; ")&amp;IF(AND(LEN(UPPER(TRIM(CLEAN(SUBSTITUTE(I461,CHAR(160)," ")))))&gt;0,LEFT(UPPER(TRIM(I461)),10)&lt;&gt;"UNRESOLVED",ISERROR(MATCH(UPPER(TRIM(CLEAN(SUBSTITUTE(I461,CHAR(160)," ")))),Start!$H$6:$H$22,0))),"","Mapping or justified exclusion missing; ")&amp;IF(AND(LEN(UPPER(TRIM(CLEAN(SUBSTITUTE(J461,CHAR(160)," ")))))&gt;0,LEFT(UPPER(TRIM(J461)),10)&lt;&gt;"UNRESOLVED",ISERROR(MATCH(UPPER(TRIM(CLEAN(SUBSTITUTE(J461,CHAR(160)," ")))),Start!$H$6:$H$22,0))),"","Conclusion/evidence missing; ")&amp;IF(AND(LEN(UPPER(TRIM(CLEAN(SUBSTITUTE(K461,CHAR(160)," ")))))&gt;0,LEFT(UPPER(TRIM(K461)),10)&lt;&gt;"UNRESOLVED",ISERROR(MATCH(UPPER(TRIM(CLEAN(SUBSTITUTE(K461,CHAR(160)," ")))),Start!$H$6:$H$22,0))),"","Reviewer/date missing; ")&amp;"")=0,"Documentation recorded; review required",IF(AND(LEN(UPPER(TRIM(CLEAN(SUBSTITUTE(C461,CHAR(160)," ")))))&gt;0,LEFT(UPPER(TRIM(C461)),10)&lt;&gt;"UNRESOLVED",ISERROR(MATCH(UPPER(TRIM(CLEAN(SUBSTITUTE(C461,CHAR(160)," ")))),Start!$H$6:$H$22,0))),"","Exact clause/version missing; ")&amp;IF(AND(LEN(UPPER(TRIM(CLEAN(SUBSTITUTE(D461,CHAR(160)," ")))))&gt;0,LEFT(UPPER(TRIM(D461)),10)&lt;&gt;"UNRESOLVED",ISERROR(MATCH(UPPER(TRIM(CLEAN(SUBSTITUTE(D461,CHAR(160)," ")))),Start!$H$6:$H$22,0))),"","Entity/system/period missing; ")&amp;IF(AND(LEN(UPPER(TRIM(CLEAN(SUBSTITUTE(F461,CHAR(160)," ")))))&gt;0,LEFT(UPPER(TRIM(F461)),10)&lt;&gt;"UNRESOLVED",ISERROR(MATCH(UPPER(TRIM(CLEAN(SUBSTITUTE(F461,CHAR(160)," ")))),Start!$H$6:$H$22,0))),"","Decision evidence/basis missing; ")&amp;IF(AND(LEN(UPPER(TRIM(CLEAN(SUBSTITUTE(G461,CHAR(160)," ")))))&gt;0,LEFT(UPPER(TRIM(G461)),10)&lt;&gt;"UNRESOLVED",ISERROR(MATCH(UPPER(TRIM(CLEAN(SUBSTITUTE(G461,CHAR(160)," ")))),Start!$H$6:$H$22,0))),"","Date/transition basis missing; ")&amp;IF(AND(LEN(UPPER(TRIM(CLEAN(SUBSTITUTE(H461,CHAR(160)," ")))))&gt;0,LEFT(UPPER(TRIM(H461)),10)&lt;&gt;"UNRESOLVED",ISERROR(MATCH(UPPER(TRIM(CLEAN(SUBSTITUTE(H461,CHAR(160)," ")))),Start!$H$6:$H$22,0))),"","Method/evidence basis missing; ")&amp;IF(AND(LEN(UPPER(TRIM(CLEAN(SUBSTITUTE(I461,CHAR(160)," ")))))&gt;0,LEFT(UPPER(TRIM(I461)),10)&lt;&gt;"UNRESOLVED",ISERROR(MATCH(UPPER(TRIM(CLEAN(SUBSTITUTE(I461,CHAR(160)," ")))),Start!$H$6:$H$22,0))),"","Mapping or justified exclusion missing; ")&amp;IF(AND(LEN(UPPER(TRIM(CLEAN(SUBSTITUTE(J461,CHAR(160)," ")))))&gt;0,LEFT(UPPER(TRIM(J461)),10)&lt;&gt;"UNRESOLVED",ISERROR(MATCH(UPPER(TRIM(CLEAN(SUBSTITUTE(J461,CHAR(160)," ")))),Start!$H$6:$H$22,0))),"","Conclusion/evidence missing; ")&amp;IF(AND(LEN(UPPER(TRIM(CLEAN(SUBSTITUTE(K461,CHAR(160)," ")))))&gt;0,LEFT(UPPER(TRIM(K461)),10)&lt;&gt;"UNRESOLVED",ISERROR(MATCH(UPPER(TRIM(CLEAN(SUBSTITUTE(K461,CHAR(160)," ")))),Start!$H$6:$H$22,0))),"","Reviewer/date missing; ")&amp;"")),"Invalid status; use a listed value")</f>
        <v>Applicability unresolved; assign an owner and next action</v>
      </c>
    </row>
    <row r="462" ht="70" customHeight="1">
      <c r="A462" s="58" t="str">
        <v>DFS-500.22(e)</v>
      </c>
      <c r="B462" s="58" t="str">
        <v>DFS</v>
      </c>
      <c r="C462" s="61" t="str">
        <v>D01 | 500.22(e)</v>
      </c>
      <c r="D462" s="61"/>
      <c r="E462" s="61" t="str">
        <v>Unresolved</v>
      </c>
      <c r="F462" s="61"/>
      <c r="G462" s="61" t="str">
        <v>Verify entity exemption and operative version; Q08</v>
      </c>
      <c r="H462" s="61" t="inlineStr">
        <is>
          <t xml:space="preserve">Interpretation/administration. Obtain exact required method and evidence from the controlling text. Context and definition rows explain control requirements.</t>
        </is>
      </c>
      <c r="I462" s="61" t="str">
        <v>D01</v>
      </c>
      <c r="J462" s="61"/>
      <c r="K462" s="61"/>
      <c r="L462" s="61" t="str">
        <v>Confirm entity/system coverage, obtain the current controlling instrument and map every applicable part before conclusions.</v>
      </c>
      <c r="M462" s="63" t="str">
        <f>IF(OR(EXACT(E462,"Unresolved"),EXACT(E462,"Applicable"),EXACT(E462,"Excluded with basis"),EXACT(E462,"Context only")),IF(E462="Unresolved","Applicability unresolved; assign an owner and next action",IF(LEN(IF(AND(LEN(UPPER(TRIM(CLEAN(SUBSTITUTE(C462,CHAR(160)," ")))))&gt;0,LEFT(UPPER(TRIM(C462)),10)&lt;&gt;"UNRESOLVED",ISERROR(MATCH(UPPER(TRIM(CLEAN(SUBSTITUTE(C462,CHAR(160)," ")))),Start!$H$6:$H$22,0))),"","Exact clause/version missing; ")&amp;IF(AND(LEN(UPPER(TRIM(CLEAN(SUBSTITUTE(D462,CHAR(160)," ")))))&gt;0,LEFT(UPPER(TRIM(D462)),10)&lt;&gt;"UNRESOLVED",ISERROR(MATCH(UPPER(TRIM(CLEAN(SUBSTITUTE(D462,CHAR(160)," ")))),Start!$H$6:$H$22,0))),"","Entity/system/period missing; ")&amp;IF(AND(LEN(UPPER(TRIM(CLEAN(SUBSTITUTE(F462,CHAR(160)," ")))))&gt;0,LEFT(UPPER(TRIM(F462)),10)&lt;&gt;"UNRESOLVED",ISERROR(MATCH(UPPER(TRIM(CLEAN(SUBSTITUTE(F462,CHAR(160)," ")))),Start!$H$6:$H$22,0))),"","Decision evidence/basis missing; ")&amp;IF(AND(LEN(UPPER(TRIM(CLEAN(SUBSTITUTE(G462,CHAR(160)," ")))))&gt;0,LEFT(UPPER(TRIM(G462)),10)&lt;&gt;"UNRESOLVED",ISERROR(MATCH(UPPER(TRIM(CLEAN(SUBSTITUTE(G462,CHAR(160)," ")))),Start!$H$6:$H$22,0))),"","Date/transition basis missing; ")&amp;IF(AND(LEN(UPPER(TRIM(CLEAN(SUBSTITUTE(H462,CHAR(160)," ")))))&gt;0,LEFT(UPPER(TRIM(H462)),10)&lt;&gt;"UNRESOLVED",ISERROR(MATCH(UPPER(TRIM(CLEAN(SUBSTITUTE(H462,CHAR(160)," ")))),Start!$H$6:$H$22,0))),"","Method/evidence basis missing; ")&amp;IF(AND(LEN(UPPER(TRIM(CLEAN(SUBSTITUTE(I462,CHAR(160)," ")))))&gt;0,LEFT(UPPER(TRIM(I462)),10)&lt;&gt;"UNRESOLVED",ISERROR(MATCH(UPPER(TRIM(CLEAN(SUBSTITUTE(I462,CHAR(160)," ")))),Start!$H$6:$H$22,0))),"","Mapping or justified exclusion missing; ")&amp;IF(AND(LEN(UPPER(TRIM(CLEAN(SUBSTITUTE(J462,CHAR(160)," ")))))&gt;0,LEFT(UPPER(TRIM(J462)),10)&lt;&gt;"UNRESOLVED",ISERROR(MATCH(UPPER(TRIM(CLEAN(SUBSTITUTE(J462,CHAR(160)," ")))),Start!$H$6:$H$22,0))),"","Conclusion/evidence missing; ")&amp;IF(AND(LEN(UPPER(TRIM(CLEAN(SUBSTITUTE(K462,CHAR(160)," ")))))&gt;0,LEFT(UPPER(TRIM(K462)),10)&lt;&gt;"UNRESOLVED",ISERROR(MATCH(UPPER(TRIM(CLEAN(SUBSTITUTE(K462,CHAR(160)," ")))),Start!$H$6:$H$22,0))),"","Reviewer/date missing; ")&amp;"")=0,"Documentation recorded; review required",IF(AND(LEN(UPPER(TRIM(CLEAN(SUBSTITUTE(C462,CHAR(160)," ")))))&gt;0,LEFT(UPPER(TRIM(C462)),10)&lt;&gt;"UNRESOLVED",ISERROR(MATCH(UPPER(TRIM(CLEAN(SUBSTITUTE(C462,CHAR(160)," ")))),Start!$H$6:$H$22,0))),"","Exact clause/version missing; ")&amp;IF(AND(LEN(UPPER(TRIM(CLEAN(SUBSTITUTE(D462,CHAR(160)," ")))))&gt;0,LEFT(UPPER(TRIM(D462)),10)&lt;&gt;"UNRESOLVED",ISERROR(MATCH(UPPER(TRIM(CLEAN(SUBSTITUTE(D462,CHAR(160)," ")))),Start!$H$6:$H$22,0))),"","Entity/system/period missing; ")&amp;IF(AND(LEN(UPPER(TRIM(CLEAN(SUBSTITUTE(F462,CHAR(160)," ")))))&gt;0,LEFT(UPPER(TRIM(F462)),10)&lt;&gt;"UNRESOLVED",ISERROR(MATCH(UPPER(TRIM(CLEAN(SUBSTITUTE(F462,CHAR(160)," ")))),Start!$H$6:$H$22,0))),"","Decision evidence/basis missing; ")&amp;IF(AND(LEN(UPPER(TRIM(CLEAN(SUBSTITUTE(G462,CHAR(160)," ")))))&gt;0,LEFT(UPPER(TRIM(G462)),10)&lt;&gt;"UNRESOLVED",ISERROR(MATCH(UPPER(TRIM(CLEAN(SUBSTITUTE(G462,CHAR(160)," ")))),Start!$H$6:$H$22,0))),"","Date/transition basis missing; ")&amp;IF(AND(LEN(UPPER(TRIM(CLEAN(SUBSTITUTE(H462,CHAR(160)," ")))))&gt;0,LEFT(UPPER(TRIM(H462)),10)&lt;&gt;"UNRESOLVED",ISERROR(MATCH(UPPER(TRIM(CLEAN(SUBSTITUTE(H462,CHAR(160)," ")))),Start!$H$6:$H$22,0))),"","Method/evidence basis missing; ")&amp;IF(AND(LEN(UPPER(TRIM(CLEAN(SUBSTITUTE(I462,CHAR(160)," ")))))&gt;0,LEFT(UPPER(TRIM(I462)),10)&lt;&gt;"UNRESOLVED",ISERROR(MATCH(UPPER(TRIM(CLEAN(SUBSTITUTE(I462,CHAR(160)," ")))),Start!$H$6:$H$22,0))),"","Mapping or justified exclusion missing; ")&amp;IF(AND(LEN(UPPER(TRIM(CLEAN(SUBSTITUTE(J462,CHAR(160)," ")))))&gt;0,LEFT(UPPER(TRIM(J462)),10)&lt;&gt;"UNRESOLVED",ISERROR(MATCH(UPPER(TRIM(CLEAN(SUBSTITUTE(J462,CHAR(160)," ")))),Start!$H$6:$H$22,0))),"","Conclusion/evidence missing; ")&amp;IF(AND(LEN(UPPER(TRIM(CLEAN(SUBSTITUTE(K462,CHAR(160)," ")))))&gt;0,LEFT(UPPER(TRIM(K462)),10)&lt;&gt;"UNRESOLVED",ISERROR(MATCH(UPPER(TRIM(CLEAN(SUBSTITUTE(K462,CHAR(160)," ")))),Start!$H$6:$H$22,0))),"","Reviewer/date missing; ")&amp;"")),"Invalid status; use a listed value")</f>
        <v>Applicability unresolved; assign an owner and next action</v>
      </c>
    </row>
    <row r="463" ht="70" customHeight="1">
      <c r="A463" s="56" t="str">
        <v>DFS-500.23</v>
      </c>
      <c r="B463" s="56" t="str">
        <v>DFS</v>
      </c>
      <c r="C463" s="61" t="str">
        <v>D01 | 500.23</v>
      </c>
      <c r="D463" s="61"/>
      <c r="E463" s="61" t="str">
        <v>Unresolved</v>
      </c>
      <c r="F463" s="61"/>
      <c r="G463" s="61" t="str">
        <v>Verify entity exemption and operative version; Q08</v>
      </c>
      <c r="H463" s="61" t="inlineStr">
        <is>
          <t xml:space="preserve">Interpretation/administration. Obtain exact required method and evidence from the controlling text. Context and definition rows explain control requirements.</t>
        </is>
      </c>
      <c r="I463" s="61" t="str">
        <v>D01</v>
      </c>
      <c r="J463" s="61"/>
      <c r="K463" s="61"/>
      <c r="L463" s="61" t="str">
        <v>Confirm entity/system coverage, obtain the current controlling instrument and map every applicable part before conclusions.</v>
      </c>
      <c r="M463" s="63" t="str">
        <f>IF(OR(EXACT(E463,"Unresolved"),EXACT(E463,"Applicable"),EXACT(E463,"Excluded with basis"),EXACT(E463,"Context only")),IF(E463="Unresolved","Applicability unresolved; assign an owner and next action",IF(LEN(IF(AND(LEN(UPPER(TRIM(CLEAN(SUBSTITUTE(C463,CHAR(160)," ")))))&gt;0,LEFT(UPPER(TRIM(C463)),10)&lt;&gt;"UNRESOLVED",ISERROR(MATCH(UPPER(TRIM(CLEAN(SUBSTITUTE(C463,CHAR(160)," ")))),Start!$H$6:$H$22,0))),"","Exact clause/version missing; ")&amp;IF(AND(LEN(UPPER(TRIM(CLEAN(SUBSTITUTE(D463,CHAR(160)," ")))))&gt;0,LEFT(UPPER(TRIM(D463)),10)&lt;&gt;"UNRESOLVED",ISERROR(MATCH(UPPER(TRIM(CLEAN(SUBSTITUTE(D463,CHAR(160)," ")))),Start!$H$6:$H$22,0))),"","Entity/system/period missing; ")&amp;IF(AND(LEN(UPPER(TRIM(CLEAN(SUBSTITUTE(F463,CHAR(160)," ")))))&gt;0,LEFT(UPPER(TRIM(F463)),10)&lt;&gt;"UNRESOLVED",ISERROR(MATCH(UPPER(TRIM(CLEAN(SUBSTITUTE(F463,CHAR(160)," ")))),Start!$H$6:$H$22,0))),"","Decision evidence/basis missing; ")&amp;IF(AND(LEN(UPPER(TRIM(CLEAN(SUBSTITUTE(G463,CHAR(160)," ")))))&gt;0,LEFT(UPPER(TRIM(G463)),10)&lt;&gt;"UNRESOLVED",ISERROR(MATCH(UPPER(TRIM(CLEAN(SUBSTITUTE(G463,CHAR(160)," ")))),Start!$H$6:$H$22,0))),"","Date/transition basis missing; ")&amp;IF(AND(LEN(UPPER(TRIM(CLEAN(SUBSTITUTE(H463,CHAR(160)," ")))))&gt;0,LEFT(UPPER(TRIM(H463)),10)&lt;&gt;"UNRESOLVED",ISERROR(MATCH(UPPER(TRIM(CLEAN(SUBSTITUTE(H463,CHAR(160)," ")))),Start!$H$6:$H$22,0))),"","Method/evidence basis missing; ")&amp;IF(AND(LEN(UPPER(TRIM(CLEAN(SUBSTITUTE(I463,CHAR(160)," ")))))&gt;0,LEFT(UPPER(TRIM(I463)),10)&lt;&gt;"UNRESOLVED",ISERROR(MATCH(UPPER(TRIM(CLEAN(SUBSTITUTE(I463,CHAR(160)," ")))),Start!$H$6:$H$22,0))),"","Mapping or justified exclusion missing; ")&amp;IF(AND(LEN(UPPER(TRIM(CLEAN(SUBSTITUTE(J463,CHAR(160)," ")))))&gt;0,LEFT(UPPER(TRIM(J463)),10)&lt;&gt;"UNRESOLVED",ISERROR(MATCH(UPPER(TRIM(CLEAN(SUBSTITUTE(J463,CHAR(160)," ")))),Start!$H$6:$H$22,0))),"","Conclusion/evidence missing; ")&amp;IF(AND(LEN(UPPER(TRIM(CLEAN(SUBSTITUTE(K463,CHAR(160)," ")))))&gt;0,LEFT(UPPER(TRIM(K463)),10)&lt;&gt;"UNRESOLVED",ISERROR(MATCH(UPPER(TRIM(CLEAN(SUBSTITUTE(K463,CHAR(160)," ")))),Start!$H$6:$H$22,0))),"","Reviewer/date missing; ")&amp;"")=0,"Documentation recorded; review required",IF(AND(LEN(UPPER(TRIM(CLEAN(SUBSTITUTE(C463,CHAR(160)," ")))))&gt;0,LEFT(UPPER(TRIM(C463)),10)&lt;&gt;"UNRESOLVED",ISERROR(MATCH(UPPER(TRIM(CLEAN(SUBSTITUTE(C463,CHAR(160)," ")))),Start!$H$6:$H$22,0))),"","Exact clause/version missing; ")&amp;IF(AND(LEN(UPPER(TRIM(CLEAN(SUBSTITUTE(D463,CHAR(160)," ")))))&gt;0,LEFT(UPPER(TRIM(D463)),10)&lt;&gt;"UNRESOLVED",ISERROR(MATCH(UPPER(TRIM(CLEAN(SUBSTITUTE(D463,CHAR(160)," ")))),Start!$H$6:$H$22,0))),"","Entity/system/period missing; ")&amp;IF(AND(LEN(UPPER(TRIM(CLEAN(SUBSTITUTE(F463,CHAR(160)," ")))))&gt;0,LEFT(UPPER(TRIM(F463)),10)&lt;&gt;"UNRESOLVED",ISERROR(MATCH(UPPER(TRIM(CLEAN(SUBSTITUTE(F463,CHAR(160)," ")))),Start!$H$6:$H$22,0))),"","Decision evidence/basis missing; ")&amp;IF(AND(LEN(UPPER(TRIM(CLEAN(SUBSTITUTE(G463,CHAR(160)," ")))))&gt;0,LEFT(UPPER(TRIM(G463)),10)&lt;&gt;"UNRESOLVED",ISERROR(MATCH(UPPER(TRIM(CLEAN(SUBSTITUTE(G463,CHAR(160)," ")))),Start!$H$6:$H$22,0))),"","Date/transition basis missing; ")&amp;IF(AND(LEN(UPPER(TRIM(CLEAN(SUBSTITUTE(H463,CHAR(160)," ")))))&gt;0,LEFT(UPPER(TRIM(H463)),10)&lt;&gt;"UNRESOLVED",ISERROR(MATCH(UPPER(TRIM(CLEAN(SUBSTITUTE(H463,CHAR(160)," ")))),Start!$H$6:$H$22,0))),"","Method/evidence basis missing; ")&amp;IF(AND(LEN(UPPER(TRIM(CLEAN(SUBSTITUTE(I463,CHAR(160)," ")))))&gt;0,LEFT(UPPER(TRIM(I463)),10)&lt;&gt;"UNRESOLVED",ISERROR(MATCH(UPPER(TRIM(CLEAN(SUBSTITUTE(I463,CHAR(160)," ")))),Start!$H$6:$H$22,0))),"","Mapping or justified exclusion missing; ")&amp;IF(AND(LEN(UPPER(TRIM(CLEAN(SUBSTITUTE(J463,CHAR(160)," ")))))&gt;0,LEFT(UPPER(TRIM(J463)),10)&lt;&gt;"UNRESOLVED",ISERROR(MATCH(UPPER(TRIM(CLEAN(SUBSTITUTE(J463,CHAR(160)," ")))),Start!$H$6:$H$22,0))),"","Conclusion/evidence missing; ")&amp;IF(AND(LEN(UPPER(TRIM(CLEAN(SUBSTITUTE(K463,CHAR(160)," ")))))&gt;0,LEFT(UPPER(TRIM(K463)),10)&lt;&gt;"UNRESOLVED",ISERROR(MATCH(UPPER(TRIM(CLEAN(SUBSTITUTE(K463,CHAR(160)," ")))),Start!$H$6:$H$22,0))),"","Reviewer/date missing; ")&amp;"")),"Invalid status; use a listed value")</f>
        <v>Applicability unresolved; assign an owner and next action</v>
      </c>
    </row>
    <row r="464" ht="70" customHeight="1">
      <c r="A464" s="58" t="str">
        <v>DFS-500.24</v>
      </c>
      <c r="B464" s="58" t="str">
        <v>DFS</v>
      </c>
      <c r="C464" s="61" t="str">
        <v>D01 | 500.24</v>
      </c>
      <c r="D464" s="61"/>
      <c r="E464" s="61" t="str">
        <v>Unresolved</v>
      </c>
      <c r="F464" s="61"/>
      <c r="G464" s="61" t="str">
        <v>Verify entity exemption and operative version; Q08</v>
      </c>
      <c r="H464" s="61" t="inlineStr">
        <is>
          <t xml:space="preserve">Section heading/context. Obtain exact required method and evidence from the controlling text. Context and definition rows explain control requirements.</t>
        </is>
      </c>
      <c r="I464" s="61" t="str">
        <v>D11</v>
      </c>
      <c r="J464" s="61"/>
      <c r="K464" s="61"/>
      <c r="L464" s="61" t="str">
        <v>Confirm entity/system coverage, obtain the current controlling instrument and map every applicable part before conclusions.</v>
      </c>
      <c r="M464" s="63" t="str">
        <f>IF(OR(EXACT(E464,"Unresolved"),EXACT(E464,"Applicable"),EXACT(E464,"Excluded with basis"),EXACT(E464,"Context only")),IF(E464="Unresolved","Applicability unresolved; assign an owner and next action",IF(LEN(IF(AND(LEN(UPPER(TRIM(CLEAN(SUBSTITUTE(C464,CHAR(160)," ")))))&gt;0,LEFT(UPPER(TRIM(C464)),10)&lt;&gt;"UNRESOLVED",ISERROR(MATCH(UPPER(TRIM(CLEAN(SUBSTITUTE(C464,CHAR(160)," ")))),Start!$H$6:$H$22,0))),"","Exact clause/version missing; ")&amp;IF(AND(LEN(UPPER(TRIM(CLEAN(SUBSTITUTE(D464,CHAR(160)," ")))))&gt;0,LEFT(UPPER(TRIM(D464)),10)&lt;&gt;"UNRESOLVED",ISERROR(MATCH(UPPER(TRIM(CLEAN(SUBSTITUTE(D464,CHAR(160)," ")))),Start!$H$6:$H$22,0))),"","Entity/system/period missing; ")&amp;IF(AND(LEN(UPPER(TRIM(CLEAN(SUBSTITUTE(F464,CHAR(160)," ")))))&gt;0,LEFT(UPPER(TRIM(F464)),10)&lt;&gt;"UNRESOLVED",ISERROR(MATCH(UPPER(TRIM(CLEAN(SUBSTITUTE(F464,CHAR(160)," ")))),Start!$H$6:$H$22,0))),"","Decision evidence/basis missing; ")&amp;IF(AND(LEN(UPPER(TRIM(CLEAN(SUBSTITUTE(G464,CHAR(160)," ")))))&gt;0,LEFT(UPPER(TRIM(G464)),10)&lt;&gt;"UNRESOLVED",ISERROR(MATCH(UPPER(TRIM(CLEAN(SUBSTITUTE(G464,CHAR(160)," ")))),Start!$H$6:$H$22,0))),"","Date/transition basis missing; ")&amp;IF(AND(LEN(UPPER(TRIM(CLEAN(SUBSTITUTE(H464,CHAR(160)," ")))))&gt;0,LEFT(UPPER(TRIM(H464)),10)&lt;&gt;"UNRESOLVED",ISERROR(MATCH(UPPER(TRIM(CLEAN(SUBSTITUTE(H464,CHAR(160)," ")))),Start!$H$6:$H$22,0))),"","Method/evidence basis missing; ")&amp;IF(AND(LEN(UPPER(TRIM(CLEAN(SUBSTITUTE(I464,CHAR(160)," ")))))&gt;0,LEFT(UPPER(TRIM(I464)),10)&lt;&gt;"UNRESOLVED",ISERROR(MATCH(UPPER(TRIM(CLEAN(SUBSTITUTE(I464,CHAR(160)," ")))),Start!$H$6:$H$22,0))),"","Mapping or justified exclusion missing; ")&amp;IF(AND(LEN(UPPER(TRIM(CLEAN(SUBSTITUTE(J464,CHAR(160)," ")))))&gt;0,LEFT(UPPER(TRIM(J464)),10)&lt;&gt;"UNRESOLVED",ISERROR(MATCH(UPPER(TRIM(CLEAN(SUBSTITUTE(J464,CHAR(160)," ")))),Start!$H$6:$H$22,0))),"","Conclusion/evidence missing; ")&amp;IF(AND(LEN(UPPER(TRIM(CLEAN(SUBSTITUTE(K464,CHAR(160)," ")))))&gt;0,LEFT(UPPER(TRIM(K464)),10)&lt;&gt;"UNRESOLVED",ISERROR(MATCH(UPPER(TRIM(CLEAN(SUBSTITUTE(K464,CHAR(160)," ")))),Start!$H$6:$H$22,0))),"","Reviewer/date missing; ")&amp;"")=0,"Documentation recorded; review required",IF(AND(LEN(UPPER(TRIM(CLEAN(SUBSTITUTE(C464,CHAR(160)," ")))))&gt;0,LEFT(UPPER(TRIM(C464)),10)&lt;&gt;"UNRESOLVED",ISERROR(MATCH(UPPER(TRIM(CLEAN(SUBSTITUTE(C464,CHAR(160)," ")))),Start!$H$6:$H$22,0))),"","Exact clause/version missing; ")&amp;IF(AND(LEN(UPPER(TRIM(CLEAN(SUBSTITUTE(D464,CHAR(160)," ")))))&gt;0,LEFT(UPPER(TRIM(D464)),10)&lt;&gt;"UNRESOLVED",ISERROR(MATCH(UPPER(TRIM(CLEAN(SUBSTITUTE(D464,CHAR(160)," ")))),Start!$H$6:$H$22,0))),"","Entity/system/period missing; ")&amp;IF(AND(LEN(UPPER(TRIM(CLEAN(SUBSTITUTE(F464,CHAR(160)," ")))))&gt;0,LEFT(UPPER(TRIM(F464)),10)&lt;&gt;"UNRESOLVED",ISERROR(MATCH(UPPER(TRIM(CLEAN(SUBSTITUTE(F464,CHAR(160)," ")))),Start!$H$6:$H$22,0))),"","Decision evidence/basis missing; ")&amp;IF(AND(LEN(UPPER(TRIM(CLEAN(SUBSTITUTE(G464,CHAR(160)," ")))))&gt;0,LEFT(UPPER(TRIM(G464)),10)&lt;&gt;"UNRESOLVED",ISERROR(MATCH(UPPER(TRIM(CLEAN(SUBSTITUTE(G464,CHAR(160)," ")))),Start!$H$6:$H$22,0))),"","Date/transition basis missing; ")&amp;IF(AND(LEN(UPPER(TRIM(CLEAN(SUBSTITUTE(H464,CHAR(160)," ")))))&gt;0,LEFT(UPPER(TRIM(H464)),10)&lt;&gt;"UNRESOLVED",ISERROR(MATCH(UPPER(TRIM(CLEAN(SUBSTITUTE(H464,CHAR(160)," ")))),Start!$H$6:$H$22,0))),"","Method/evidence basis missing; ")&amp;IF(AND(LEN(UPPER(TRIM(CLEAN(SUBSTITUTE(I464,CHAR(160)," ")))))&gt;0,LEFT(UPPER(TRIM(I464)),10)&lt;&gt;"UNRESOLVED",ISERROR(MATCH(UPPER(TRIM(CLEAN(SUBSTITUTE(I464,CHAR(160)," ")))),Start!$H$6:$H$22,0))),"","Mapping or justified exclusion missing; ")&amp;IF(AND(LEN(UPPER(TRIM(CLEAN(SUBSTITUTE(J464,CHAR(160)," ")))))&gt;0,LEFT(UPPER(TRIM(J464)),10)&lt;&gt;"UNRESOLVED",ISERROR(MATCH(UPPER(TRIM(CLEAN(SUBSTITUTE(J464,CHAR(160)," ")))),Start!$H$6:$H$22,0))),"","Conclusion/evidence missing; ")&amp;IF(AND(LEN(UPPER(TRIM(CLEAN(SUBSTITUTE(K464,CHAR(160)," ")))))&gt;0,LEFT(UPPER(TRIM(K464)),10)&lt;&gt;"UNRESOLVED",ISERROR(MATCH(UPPER(TRIM(CLEAN(SUBSTITUTE(K464,CHAR(160)," ")))),Start!$H$6:$H$22,0))),"","Reviewer/date missing; ")&amp;"")),"Invalid status; use a listed value")</f>
        <v>Applicability unresolved; assign an owner and next action</v>
      </c>
    </row>
    <row r="465" ht="70" customHeight="1">
      <c r="A465" s="56" t="str">
        <v>DFS-500.24(a)</v>
      </c>
      <c r="B465" s="56" t="str">
        <v>DFS</v>
      </c>
      <c r="C465" s="61" t="str">
        <v>D01 | 500.24(a)</v>
      </c>
      <c r="D465" s="61"/>
      <c r="E465" s="61" t="str">
        <v>Unresolved</v>
      </c>
      <c r="F465" s="61"/>
      <c r="G465" s="61" t="str">
        <v>Verify entity exemption and operative version; Q08</v>
      </c>
      <c r="H465" s="61" t="inlineStr">
        <is>
          <t xml:space="preserve">Candidate duty; applicability unresolved. Obtain exact required method and evidence from the controlling text. Context and definition rows explain control requirements.</t>
        </is>
      </c>
      <c r="I465" s="61" t="str">
        <v>D11</v>
      </c>
      <c r="J465" s="61"/>
      <c r="K465" s="61"/>
      <c r="L465" s="61" t="str">
        <v>Confirm entity/system coverage, obtain the current controlling instrument and map every applicable part before conclusions.</v>
      </c>
      <c r="M465" s="63" t="str">
        <f>IF(OR(EXACT(E465,"Unresolved"),EXACT(E465,"Applicable"),EXACT(E465,"Excluded with basis"),EXACT(E465,"Context only")),IF(E465="Unresolved","Applicability unresolved; assign an owner and next action",IF(LEN(IF(AND(LEN(UPPER(TRIM(CLEAN(SUBSTITUTE(C465,CHAR(160)," ")))))&gt;0,LEFT(UPPER(TRIM(C465)),10)&lt;&gt;"UNRESOLVED",ISERROR(MATCH(UPPER(TRIM(CLEAN(SUBSTITUTE(C465,CHAR(160)," ")))),Start!$H$6:$H$22,0))),"","Exact clause/version missing; ")&amp;IF(AND(LEN(UPPER(TRIM(CLEAN(SUBSTITUTE(D465,CHAR(160)," ")))))&gt;0,LEFT(UPPER(TRIM(D465)),10)&lt;&gt;"UNRESOLVED",ISERROR(MATCH(UPPER(TRIM(CLEAN(SUBSTITUTE(D465,CHAR(160)," ")))),Start!$H$6:$H$22,0))),"","Entity/system/period missing; ")&amp;IF(AND(LEN(UPPER(TRIM(CLEAN(SUBSTITUTE(F465,CHAR(160)," ")))))&gt;0,LEFT(UPPER(TRIM(F465)),10)&lt;&gt;"UNRESOLVED",ISERROR(MATCH(UPPER(TRIM(CLEAN(SUBSTITUTE(F465,CHAR(160)," ")))),Start!$H$6:$H$22,0))),"","Decision evidence/basis missing; ")&amp;IF(AND(LEN(UPPER(TRIM(CLEAN(SUBSTITUTE(G465,CHAR(160)," ")))))&gt;0,LEFT(UPPER(TRIM(G465)),10)&lt;&gt;"UNRESOLVED",ISERROR(MATCH(UPPER(TRIM(CLEAN(SUBSTITUTE(G465,CHAR(160)," ")))),Start!$H$6:$H$22,0))),"","Date/transition basis missing; ")&amp;IF(AND(LEN(UPPER(TRIM(CLEAN(SUBSTITUTE(H465,CHAR(160)," ")))))&gt;0,LEFT(UPPER(TRIM(H465)),10)&lt;&gt;"UNRESOLVED",ISERROR(MATCH(UPPER(TRIM(CLEAN(SUBSTITUTE(H465,CHAR(160)," ")))),Start!$H$6:$H$22,0))),"","Method/evidence basis missing; ")&amp;IF(AND(LEN(UPPER(TRIM(CLEAN(SUBSTITUTE(I465,CHAR(160)," ")))))&gt;0,LEFT(UPPER(TRIM(I465)),10)&lt;&gt;"UNRESOLVED",ISERROR(MATCH(UPPER(TRIM(CLEAN(SUBSTITUTE(I465,CHAR(160)," ")))),Start!$H$6:$H$22,0))),"","Mapping or justified exclusion missing; ")&amp;IF(AND(LEN(UPPER(TRIM(CLEAN(SUBSTITUTE(J465,CHAR(160)," ")))))&gt;0,LEFT(UPPER(TRIM(J465)),10)&lt;&gt;"UNRESOLVED",ISERROR(MATCH(UPPER(TRIM(CLEAN(SUBSTITUTE(J465,CHAR(160)," ")))),Start!$H$6:$H$22,0))),"","Conclusion/evidence missing; ")&amp;IF(AND(LEN(UPPER(TRIM(CLEAN(SUBSTITUTE(K465,CHAR(160)," ")))))&gt;0,LEFT(UPPER(TRIM(K465)),10)&lt;&gt;"UNRESOLVED",ISERROR(MATCH(UPPER(TRIM(CLEAN(SUBSTITUTE(K465,CHAR(160)," ")))),Start!$H$6:$H$22,0))),"","Reviewer/date missing; ")&amp;"")=0,"Documentation recorded; review required",IF(AND(LEN(UPPER(TRIM(CLEAN(SUBSTITUTE(C465,CHAR(160)," ")))))&gt;0,LEFT(UPPER(TRIM(C465)),10)&lt;&gt;"UNRESOLVED",ISERROR(MATCH(UPPER(TRIM(CLEAN(SUBSTITUTE(C465,CHAR(160)," ")))),Start!$H$6:$H$22,0))),"","Exact clause/version missing; ")&amp;IF(AND(LEN(UPPER(TRIM(CLEAN(SUBSTITUTE(D465,CHAR(160)," ")))))&gt;0,LEFT(UPPER(TRIM(D465)),10)&lt;&gt;"UNRESOLVED",ISERROR(MATCH(UPPER(TRIM(CLEAN(SUBSTITUTE(D465,CHAR(160)," ")))),Start!$H$6:$H$22,0))),"","Entity/system/period missing; ")&amp;IF(AND(LEN(UPPER(TRIM(CLEAN(SUBSTITUTE(F465,CHAR(160)," ")))))&gt;0,LEFT(UPPER(TRIM(F465)),10)&lt;&gt;"UNRESOLVED",ISERROR(MATCH(UPPER(TRIM(CLEAN(SUBSTITUTE(F465,CHAR(160)," ")))),Start!$H$6:$H$22,0))),"","Decision evidence/basis missing; ")&amp;IF(AND(LEN(UPPER(TRIM(CLEAN(SUBSTITUTE(G465,CHAR(160)," ")))))&gt;0,LEFT(UPPER(TRIM(G465)),10)&lt;&gt;"UNRESOLVED",ISERROR(MATCH(UPPER(TRIM(CLEAN(SUBSTITUTE(G465,CHAR(160)," ")))),Start!$H$6:$H$22,0))),"","Date/transition basis missing; ")&amp;IF(AND(LEN(UPPER(TRIM(CLEAN(SUBSTITUTE(H465,CHAR(160)," ")))))&gt;0,LEFT(UPPER(TRIM(H465)),10)&lt;&gt;"UNRESOLVED",ISERROR(MATCH(UPPER(TRIM(CLEAN(SUBSTITUTE(H465,CHAR(160)," ")))),Start!$H$6:$H$22,0))),"","Method/evidence basis missing; ")&amp;IF(AND(LEN(UPPER(TRIM(CLEAN(SUBSTITUTE(I465,CHAR(160)," ")))))&gt;0,LEFT(UPPER(TRIM(I465)),10)&lt;&gt;"UNRESOLVED",ISERROR(MATCH(UPPER(TRIM(CLEAN(SUBSTITUTE(I465,CHAR(160)," ")))),Start!$H$6:$H$22,0))),"","Mapping or justified exclusion missing; ")&amp;IF(AND(LEN(UPPER(TRIM(CLEAN(SUBSTITUTE(J465,CHAR(160)," ")))))&gt;0,LEFT(UPPER(TRIM(J465)),10)&lt;&gt;"UNRESOLVED",ISERROR(MATCH(UPPER(TRIM(CLEAN(SUBSTITUTE(J465,CHAR(160)," ")))),Start!$H$6:$H$22,0))),"","Conclusion/evidence missing; ")&amp;IF(AND(LEN(UPPER(TRIM(CLEAN(SUBSTITUTE(K465,CHAR(160)," ")))))&gt;0,LEFT(UPPER(TRIM(K465)),10)&lt;&gt;"UNRESOLVED",ISERROR(MATCH(UPPER(TRIM(CLEAN(SUBSTITUTE(K465,CHAR(160)," ")))),Start!$H$6:$H$22,0))),"","Reviewer/date missing; ")&amp;"")),"Invalid status; use a listed value")</f>
        <v>Applicability unresolved; assign an owner and next action</v>
      </c>
    </row>
    <row r="466" ht="70" customHeight="1">
      <c r="A466" s="58" t="str">
        <v>DFS-500.24(b)</v>
      </c>
      <c r="B466" s="58" t="str">
        <v>DFS</v>
      </c>
      <c r="C466" s="61" t="str">
        <v>D01 | 500.24(b)</v>
      </c>
      <c r="D466" s="61"/>
      <c r="E466" s="61" t="str">
        <v>Unresolved</v>
      </c>
      <c r="F466" s="61"/>
      <c r="G466" s="61" t="str">
        <v>Verify entity exemption and operative version; Q08</v>
      </c>
      <c r="H466" s="61" t="inlineStr">
        <is>
          <t xml:space="preserve">Candidate duty; applicability unresolved. Obtain exact required method and evidence from the controlling text. Context and definition rows explain control requirements.</t>
        </is>
      </c>
      <c r="I466" s="61" t="str">
        <v>D11</v>
      </c>
      <c r="J466" s="61"/>
      <c r="K466" s="61"/>
      <c r="L466" s="61" t="str">
        <v>Confirm entity/system coverage, obtain the current controlling instrument and map every applicable part before conclusions.</v>
      </c>
      <c r="M466" s="63" t="str">
        <f>IF(OR(EXACT(E466,"Unresolved"),EXACT(E466,"Applicable"),EXACT(E466,"Excluded with basis"),EXACT(E466,"Context only")),IF(E466="Unresolved","Applicability unresolved; assign an owner and next action",IF(LEN(IF(AND(LEN(UPPER(TRIM(CLEAN(SUBSTITUTE(C466,CHAR(160)," ")))))&gt;0,LEFT(UPPER(TRIM(C466)),10)&lt;&gt;"UNRESOLVED",ISERROR(MATCH(UPPER(TRIM(CLEAN(SUBSTITUTE(C466,CHAR(160)," ")))),Start!$H$6:$H$22,0))),"","Exact clause/version missing; ")&amp;IF(AND(LEN(UPPER(TRIM(CLEAN(SUBSTITUTE(D466,CHAR(160)," ")))))&gt;0,LEFT(UPPER(TRIM(D466)),10)&lt;&gt;"UNRESOLVED",ISERROR(MATCH(UPPER(TRIM(CLEAN(SUBSTITUTE(D466,CHAR(160)," ")))),Start!$H$6:$H$22,0))),"","Entity/system/period missing; ")&amp;IF(AND(LEN(UPPER(TRIM(CLEAN(SUBSTITUTE(F466,CHAR(160)," ")))))&gt;0,LEFT(UPPER(TRIM(F466)),10)&lt;&gt;"UNRESOLVED",ISERROR(MATCH(UPPER(TRIM(CLEAN(SUBSTITUTE(F466,CHAR(160)," ")))),Start!$H$6:$H$22,0))),"","Decision evidence/basis missing; ")&amp;IF(AND(LEN(UPPER(TRIM(CLEAN(SUBSTITUTE(G466,CHAR(160)," ")))))&gt;0,LEFT(UPPER(TRIM(G466)),10)&lt;&gt;"UNRESOLVED",ISERROR(MATCH(UPPER(TRIM(CLEAN(SUBSTITUTE(G466,CHAR(160)," ")))),Start!$H$6:$H$22,0))),"","Date/transition basis missing; ")&amp;IF(AND(LEN(UPPER(TRIM(CLEAN(SUBSTITUTE(H466,CHAR(160)," ")))))&gt;0,LEFT(UPPER(TRIM(H466)),10)&lt;&gt;"UNRESOLVED",ISERROR(MATCH(UPPER(TRIM(CLEAN(SUBSTITUTE(H466,CHAR(160)," ")))),Start!$H$6:$H$22,0))),"","Method/evidence basis missing; ")&amp;IF(AND(LEN(UPPER(TRIM(CLEAN(SUBSTITUTE(I466,CHAR(160)," ")))))&gt;0,LEFT(UPPER(TRIM(I466)),10)&lt;&gt;"UNRESOLVED",ISERROR(MATCH(UPPER(TRIM(CLEAN(SUBSTITUTE(I466,CHAR(160)," ")))),Start!$H$6:$H$22,0))),"","Mapping or justified exclusion missing; ")&amp;IF(AND(LEN(UPPER(TRIM(CLEAN(SUBSTITUTE(J466,CHAR(160)," ")))))&gt;0,LEFT(UPPER(TRIM(J466)),10)&lt;&gt;"UNRESOLVED",ISERROR(MATCH(UPPER(TRIM(CLEAN(SUBSTITUTE(J466,CHAR(160)," ")))),Start!$H$6:$H$22,0))),"","Conclusion/evidence missing; ")&amp;IF(AND(LEN(UPPER(TRIM(CLEAN(SUBSTITUTE(K466,CHAR(160)," ")))))&gt;0,LEFT(UPPER(TRIM(K466)),10)&lt;&gt;"UNRESOLVED",ISERROR(MATCH(UPPER(TRIM(CLEAN(SUBSTITUTE(K466,CHAR(160)," ")))),Start!$H$6:$H$22,0))),"","Reviewer/date missing; ")&amp;"")=0,"Documentation recorded; review required",IF(AND(LEN(UPPER(TRIM(CLEAN(SUBSTITUTE(C466,CHAR(160)," ")))))&gt;0,LEFT(UPPER(TRIM(C466)),10)&lt;&gt;"UNRESOLVED",ISERROR(MATCH(UPPER(TRIM(CLEAN(SUBSTITUTE(C466,CHAR(160)," ")))),Start!$H$6:$H$22,0))),"","Exact clause/version missing; ")&amp;IF(AND(LEN(UPPER(TRIM(CLEAN(SUBSTITUTE(D466,CHAR(160)," ")))))&gt;0,LEFT(UPPER(TRIM(D466)),10)&lt;&gt;"UNRESOLVED",ISERROR(MATCH(UPPER(TRIM(CLEAN(SUBSTITUTE(D466,CHAR(160)," ")))),Start!$H$6:$H$22,0))),"","Entity/system/period missing; ")&amp;IF(AND(LEN(UPPER(TRIM(CLEAN(SUBSTITUTE(F466,CHAR(160)," ")))))&gt;0,LEFT(UPPER(TRIM(F466)),10)&lt;&gt;"UNRESOLVED",ISERROR(MATCH(UPPER(TRIM(CLEAN(SUBSTITUTE(F466,CHAR(160)," ")))),Start!$H$6:$H$22,0))),"","Decision evidence/basis missing; ")&amp;IF(AND(LEN(UPPER(TRIM(CLEAN(SUBSTITUTE(G466,CHAR(160)," ")))))&gt;0,LEFT(UPPER(TRIM(G466)),10)&lt;&gt;"UNRESOLVED",ISERROR(MATCH(UPPER(TRIM(CLEAN(SUBSTITUTE(G466,CHAR(160)," ")))),Start!$H$6:$H$22,0))),"","Date/transition basis missing; ")&amp;IF(AND(LEN(UPPER(TRIM(CLEAN(SUBSTITUTE(H466,CHAR(160)," ")))))&gt;0,LEFT(UPPER(TRIM(H466)),10)&lt;&gt;"UNRESOLVED",ISERROR(MATCH(UPPER(TRIM(CLEAN(SUBSTITUTE(H466,CHAR(160)," ")))),Start!$H$6:$H$22,0))),"","Method/evidence basis missing; ")&amp;IF(AND(LEN(UPPER(TRIM(CLEAN(SUBSTITUTE(I466,CHAR(160)," ")))))&gt;0,LEFT(UPPER(TRIM(I466)),10)&lt;&gt;"UNRESOLVED",ISERROR(MATCH(UPPER(TRIM(CLEAN(SUBSTITUTE(I466,CHAR(160)," ")))),Start!$H$6:$H$22,0))),"","Mapping or justified exclusion missing; ")&amp;IF(AND(LEN(UPPER(TRIM(CLEAN(SUBSTITUTE(J466,CHAR(160)," ")))))&gt;0,LEFT(UPPER(TRIM(J466)),10)&lt;&gt;"UNRESOLVED",ISERROR(MATCH(UPPER(TRIM(CLEAN(SUBSTITUTE(J466,CHAR(160)," ")))),Start!$H$6:$H$22,0))),"","Conclusion/evidence missing; ")&amp;IF(AND(LEN(UPPER(TRIM(CLEAN(SUBSTITUTE(K466,CHAR(160)," ")))))&gt;0,LEFT(UPPER(TRIM(K466)),10)&lt;&gt;"UNRESOLVED",ISERROR(MATCH(UPPER(TRIM(CLEAN(SUBSTITUTE(K466,CHAR(160)," ")))),Start!$H$6:$H$22,0))),"","Reviewer/date missing; ")&amp;"")),"Invalid status; use a listed value")</f>
        <v>Applicability unresolved; assign an owner and next action</v>
      </c>
    </row>
    <row r="467" ht="70" customHeight="1">
      <c r="A467" s="56" t="str">
        <v>DFS-500.24(b)(1)</v>
      </c>
      <c r="B467" s="56" t="str">
        <v>DFS</v>
      </c>
      <c r="C467" s="61" t="str">
        <v>D01 | 500.24(b)(1)</v>
      </c>
      <c r="D467" s="61"/>
      <c r="E467" s="61" t="str">
        <v>Unresolved</v>
      </c>
      <c r="F467" s="61"/>
      <c r="G467" s="61" t="str">
        <v>Verify entity exemption and operative version; Q08</v>
      </c>
      <c r="H467" s="61" t="inlineStr">
        <is>
          <t xml:space="preserve">Candidate duty; applicability unresolved. Obtain exact required method and evidence from the controlling text. Context and definition rows explain control requirements.</t>
        </is>
      </c>
      <c r="I467" s="61" t="str">
        <v>D11</v>
      </c>
      <c r="J467" s="61"/>
      <c r="K467" s="61"/>
      <c r="L467" s="61" t="str">
        <v>Confirm entity/system coverage, obtain the current controlling instrument and map every applicable part before conclusions.</v>
      </c>
      <c r="M467" s="63" t="str">
        <f>IF(OR(EXACT(E467,"Unresolved"),EXACT(E467,"Applicable"),EXACT(E467,"Excluded with basis"),EXACT(E467,"Context only")),IF(E467="Unresolved","Applicability unresolved; assign an owner and next action",IF(LEN(IF(AND(LEN(UPPER(TRIM(CLEAN(SUBSTITUTE(C467,CHAR(160)," ")))))&gt;0,LEFT(UPPER(TRIM(C467)),10)&lt;&gt;"UNRESOLVED",ISERROR(MATCH(UPPER(TRIM(CLEAN(SUBSTITUTE(C467,CHAR(160)," ")))),Start!$H$6:$H$22,0))),"","Exact clause/version missing; ")&amp;IF(AND(LEN(UPPER(TRIM(CLEAN(SUBSTITUTE(D467,CHAR(160)," ")))))&gt;0,LEFT(UPPER(TRIM(D467)),10)&lt;&gt;"UNRESOLVED",ISERROR(MATCH(UPPER(TRIM(CLEAN(SUBSTITUTE(D467,CHAR(160)," ")))),Start!$H$6:$H$22,0))),"","Entity/system/period missing; ")&amp;IF(AND(LEN(UPPER(TRIM(CLEAN(SUBSTITUTE(F467,CHAR(160)," ")))))&gt;0,LEFT(UPPER(TRIM(F467)),10)&lt;&gt;"UNRESOLVED",ISERROR(MATCH(UPPER(TRIM(CLEAN(SUBSTITUTE(F467,CHAR(160)," ")))),Start!$H$6:$H$22,0))),"","Decision evidence/basis missing; ")&amp;IF(AND(LEN(UPPER(TRIM(CLEAN(SUBSTITUTE(G467,CHAR(160)," ")))))&gt;0,LEFT(UPPER(TRIM(G467)),10)&lt;&gt;"UNRESOLVED",ISERROR(MATCH(UPPER(TRIM(CLEAN(SUBSTITUTE(G467,CHAR(160)," ")))),Start!$H$6:$H$22,0))),"","Date/transition basis missing; ")&amp;IF(AND(LEN(UPPER(TRIM(CLEAN(SUBSTITUTE(H467,CHAR(160)," ")))))&gt;0,LEFT(UPPER(TRIM(H467)),10)&lt;&gt;"UNRESOLVED",ISERROR(MATCH(UPPER(TRIM(CLEAN(SUBSTITUTE(H467,CHAR(160)," ")))),Start!$H$6:$H$22,0))),"","Method/evidence basis missing; ")&amp;IF(AND(LEN(UPPER(TRIM(CLEAN(SUBSTITUTE(I467,CHAR(160)," ")))))&gt;0,LEFT(UPPER(TRIM(I467)),10)&lt;&gt;"UNRESOLVED",ISERROR(MATCH(UPPER(TRIM(CLEAN(SUBSTITUTE(I467,CHAR(160)," ")))),Start!$H$6:$H$22,0))),"","Mapping or justified exclusion missing; ")&amp;IF(AND(LEN(UPPER(TRIM(CLEAN(SUBSTITUTE(J467,CHAR(160)," ")))))&gt;0,LEFT(UPPER(TRIM(J467)),10)&lt;&gt;"UNRESOLVED",ISERROR(MATCH(UPPER(TRIM(CLEAN(SUBSTITUTE(J467,CHAR(160)," ")))),Start!$H$6:$H$22,0))),"","Conclusion/evidence missing; ")&amp;IF(AND(LEN(UPPER(TRIM(CLEAN(SUBSTITUTE(K467,CHAR(160)," ")))))&gt;0,LEFT(UPPER(TRIM(K467)),10)&lt;&gt;"UNRESOLVED",ISERROR(MATCH(UPPER(TRIM(CLEAN(SUBSTITUTE(K467,CHAR(160)," ")))),Start!$H$6:$H$22,0))),"","Reviewer/date missing; ")&amp;"")=0,"Documentation recorded; review required",IF(AND(LEN(UPPER(TRIM(CLEAN(SUBSTITUTE(C467,CHAR(160)," ")))))&gt;0,LEFT(UPPER(TRIM(C467)),10)&lt;&gt;"UNRESOLVED",ISERROR(MATCH(UPPER(TRIM(CLEAN(SUBSTITUTE(C467,CHAR(160)," ")))),Start!$H$6:$H$22,0))),"","Exact clause/version missing; ")&amp;IF(AND(LEN(UPPER(TRIM(CLEAN(SUBSTITUTE(D467,CHAR(160)," ")))))&gt;0,LEFT(UPPER(TRIM(D467)),10)&lt;&gt;"UNRESOLVED",ISERROR(MATCH(UPPER(TRIM(CLEAN(SUBSTITUTE(D467,CHAR(160)," ")))),Start!$H$6:$H$22,0))),"","Entity/system/period missing; ")&amp;IF(AND(LEN(UPPER(TRIM(CLEAN(SUBSTITUTE(F467,CHAR(160)," ")))))&gt;0,LEFT(UPPER(TRIM(F467)),10)&lt;&gt;"UNRESOLVED",ISERROR(MATCH(UPPER(TRIM(CLEAN(SUBSTITUTE(F467,CHAR(160)," ")))),Start!$H$6:$H$22,0))),"","Decision evidence/basis missing; ")&amp;IF(AND(LEN(UPPER(TRIM(CLEAN(SUBSTITUTE(G467,CHAR(160)," ")))))&gt;0,LEFT(UPPER(TRIM(G467)),10)&lt;&gt;"UNRESOLVED",ISERROR(MATCH(UPPER(TRIM(CLEAN(SUBSTITUTE(G467,CHAR(160)," ")))),Start!$H$6:$H$22,0))),"","Date/transition basis missing; ")&amp;IF(AND(LEN(UPPER(TRIM(CLEAN(SUBSTITUTE(H467,CHAR(160)," ")))))&gt;0,LEFT(UPPER(TRIM(H467)),10)&lt;&gt;"UNRESOLVED",ISERROR(MATCH(UPPER(TRIM(CLEAN(SUBSTITUTE(H467,CHAR(160)," ")))),Start!$H$6:$H$22,0))),"","Method/evidence basis missing; ")&amp;IF(AND(LEN(UPPER(TRIM(CLEAN(SUBSTITUTE(I467,CHAR(160)," ")))))&gt;0,LEFT(UPPER(TRIM(I467)),10)&lt;&gt;"UNRESOLVED",ISERROR(MATCH(UPPER(TRIM(CLEAN(SUBSTITUTE(I467,CHAR(160)," ")))),Start!$H$6:$H$22,0))),"","Mapping or justified exclusion missing; ")&amp;IF(AND(LEN(UPPER(TRIM(CLEAN(SUBSTITUTE(J467,CHAR(160)," ")))))&gt;0,LEFT(UPPER(TRIM(J467)),10)&lt;&gt;"UNRESOLVED",ISERROR(MATCH(UPPER(TRIM(CLEAN(SUBSTITUTE(J467,CHAR(160)," ")))),Start!$H$6:$H$22,0))),"","Conclusion/evidence missing; ")&amp;IF(AND(LEN(UPPER(TRIM(CLEAN(SUBSTITUTE(K467,CHAR(160)," ")))))&gt;0,LEFT(UPPER(TRIM(K467)),10)&lt;&gt;"UNRESOLVED",ISERROR(MATCH(UPPER(TRIM(CLEAN(SUBSTITUTE(K467,CHAR(160)," ")))),Start!$H$6:$H$22,0))),"","Reviewer/date missing; ")&amp;"")),"Invalid status; use a listed value")</f>
        <v>Applicability unresolved; assign an owner and next action</v>
      </c>
    </row>
    <row r="468" ht="70" customHeight="1">
      <c r="A468" s="58" t="str">
        <v>DFS-500.24(b)(2)</v>
      </c>
      <c r="B468" s="58" t="str">
        <v>DFS</v>
      </c>
      <c r="C468" s="61" t="str">
        <v>D01 | 500.24(b)(2)</v>
      </c>
      <c r="D468" s="61"/>
      <c r="E468" s="61" t="str">
        <v>Unresolved</v>
      </c>
      <c r="F468" s="61"/>
      <c r="G468" s="61" t="str">
        <v>Verify entity exemption and operative version; Q08</v>
      </c>
      <c r="H468" s="61" t="inlineStr">
        <is>
          <t xml:space="preserve">Candidate duty; applicability unresolved. Obtain exact required method and evidence from the controlling text. Context and definition rows explain control requirements.</t>
        </is>
      </c>
      <c r="I468" s="61" t="str">
        <v>D11</v>
      </c>
      <c r="J468" s="61"/>
      <c r="K468" s="61"/>
      <c r="L468" s="61" t="str">
        <v>Confirm entity/system coverage, obtain the current controlling instrument and map every applicable part before conclusions.</v>
      </c>
      <c r="M468" s="63" t="str">
        <f>IF(OR(EXACT(E468,"Unresolved"),EXACT(E468,"Applicable"),EXACT(E468,"Excluded with basis"),EXACT(E468,"Context only")),IF(E468="Unresolved","Applicability unresolved; assign an owner and next action",IF(LEN(IF(AND(LEN(UPPER(TRIM(CLEAN(SUBSTITUTE(C468,CHAR(160)," ")))))&gt;0,LEFT(UPPER(TRIM(C468)),10)&lt;&gt;"UNRESOLVED",ISERROR(MATCH(UPPER(TRIM(CLEAN(SUBSTITUTE(C468,CHAR(160)," ")))),Start!$H$6:$H$22,0))),"","Exact clause/version missing; ")&amp;IF(AND(LEN(UPPER(TRIM(CLEAN(SUBSTITUTE(D468,CHAR(160)," ")))))&gt;0,LEFT(UPPER(TRIM(D468)),10)&lt;&gt;"UNRESOLVED",ISERROR(MATCH(UPPER(TRIM(CLEAN(SUBSTITUTE(D468,CHAR(160)," ")))),Start!$H$6:$H$22,0))),"","Entity/system/period missing; ")&amp;IF(AND(LEN(UPPER(TRIM(CLEAN(SUBSTITUTE(F468,CHAR(160)," ")))))&gt;0,LEFT(UPPER(TRIM(F468)),10)&lt;&gt;"UNRESOLVED",ISERROR(MATCH(UPPER(TRIM(CLEAN(SUBSTITUTE(F468,CHAR(160)," ")))),Start!$H$6:$H$22,0))),"","Decision evidence/basis missing; ")&amp;IF(AND(LEN(UPPER(TRIM(CLEAN(SUBSTITUTE(G468,CHAR(160)," ")))))&gt;0,LEFT(UPPER(TRIM(G468)),10)&lt;&gt;"UNRESOLVED",ISERROR(MATCH(UPPER(TRIM(CLEAN(SUBSTITUTE(G468,CHAR(160)," ")))),Start!$H$6:$H$22,0))),"","Date/transition basis missing; ")&amp;IF(AND(LEN(UPPER(TRIM(CLEAN(SUBSTITUTE(H468,CHAR(160)," ")))))&gt;0,LEFT(UPPER(TRIM(H468)),10)&lt;&gt;"UNRESOLVED",ISERROR(MATCH(UPPER(TRIM(CLEAN(SUBSTITUTE(H468,CHAR(160)," ")))),Start!$H$6:$H$22,0))),"","Method/evidence basis missing; ")&amp;IF(AND(LEN(UPPER(TRIM(CLEAN(SUBSTITUTE(I468,CHAR(160)," ")))))&gt;0,LEFT(UPPER(TRIM(I468)),10)&lt;&gt;"UNRESOLVED",ISERROR(MATCH(UPPER(TRIM(CLEAN(SUBSTITUTE(I468,CHAR(160)," ")))),Start!$H$6:$H$22,0))),"","Mapping or justified exclusion missing; ")&amp;IF(AND(LEN(UPPER(TRIM(CLEAN(SUBSTITUTE(J468,CHAR(160)," ")))))&gt;0,LEFT(UPPER(TRIM(J468)),10)&lt;&gt;"UNRESOLVED",ISERROR(MATCH(UPPER(TRIM(CLEAN(SUBSTITUTE(J468,CHAR(160)," ")))),Start!$H$6:$H$22,0))),"","Conclusion/evidence missing; ")&amp;IF(AND(LEN(UPPER(TRIM(CLEAN(SUBSTITUTE(K468,CHAR(160)," ")))))&gt;0,LEFT(UPPER(TRIM(K468)),10)&lt;&gt;"UNRESOLVED",ISERROR(MATCH(UPPER(TRIM(CLEAN(SUBSTITUTE(K468,CHAR(160)," ")))),Start!$H$6:$H$22,0))),"","Reviewer/date missing; ")&amp;"")=0,"Documentation recorded; review required",IF(AND(LEN(UPPER(TRIM(CLEAN(SUBSTITUTE(C468,CHAR(160)," ")))))&gt;0,LEFT(UPPER(TRIM(C468)),10)&lt;&gt;"UNRESOLVED",ISERROR(MATCH(UPPER(TRIM(CLEAN(SUBSTITUTE(C468,CHAR(160)," ")))),Start!$H$6:$H$22,0))),"","Exact clause/version missing; ")&amp;IF(AND(LEN(UPPER(TRIM(CLEAN(SUBSTITUTE(D468,CHAR(160)," ")))))&gt;0,LEFT(UPPER(TRIM(D468)),10)&lt;&gt;"UNRESOLVED",ISERROR(MATCH(UPPER(TRIM(CLEAN(SUBSTITUTE(D468,CHAR(160)," ")))),Start!$H$6:$H$22,0))),"","Entity/system/period missing; ")&amp;IF(AND(LEN(UPPER(TRIM(CLEAN(SUBSTITUTE(F468,CHAR(160)," ")))))&gt;0,LEFT(UPPER(TRIM(F468)),10)&lt;&gt;"UNRESOLVED",ISERROR(MATCH(UPPER(TRIM(CLEAN(SUBSTITUTE(F468,CHAR(160)," ")))),Start!$H$6:$H$22,0))),"","Decision evidence/basis missing; ")&amp;IF(AND(LEN(UPPER(TRIM(CLEAN(SUBSTITUTE(G468,CHAR(160)," ")))))&gt;0,LEFT(UPPER(TRIM(G468)),10)&lt;&gt;"UNRESOLVED",ISERROR(MATCH(UPPER(TRIM(CLEAN(SUBSTITUTE(G468,CHAR(160)," ")))),Start!$H$6:$H$22,0))),"","Date/transition basis missing; ")&amp;IF(AND(LEN(UPPER(TRIM(CLEAN(SUBSTITUTE(H468,CHAR(160)," ")))))&gt;0,LEFT(UPPER(TRIM(H468)),10)&lt;&gt;"UNRESOLVED",ISERROR(MATCH(UPPER(TRIM(CLEAN(SUBSTITUTE(H468,CHAR(160)," ")))),Start!$H$6:$H$22,0))),"","Method/evidence basis missing; ")&amp;IF(AND(LEN(UPPER(TRIM(CLEAN(SUBSTITUTE(I468,CHAR(160)," ")))))&gt;0,LEFT(UPPER(TRIM(I468)),10)&lt;&gt;"UNRESOLVED",ISERROR(MATCH(UPPER(TRIM(CLEAN(SUBSTITUTE(I468,CHAR(160)," ")))),Start!$H$6:$H$22,0))),"","Mapping or justified exclusion missing; ")&amp;IF(AND(LEN(UPPER(TRIM(CLEAN(SUBSTITUTE(J468,CHAR(160)," ")))))&gt;0,LEFT(UPPER(TRIM(J468)),10)&lt;&gt;"UNRESOLVED",ISERROR(MATCH(UPPER(TRIM(CLEAN(SUBSTITUTE(J468,CHAR(160)," ")))),Start!$H$6:$H$22,0))),"","Conclusion/evidence missing; ")&amp;IF(AND(LEN(UPPER(TRIM(CLEAN(SUBSTITUTE(K468,CHAR(160)," ")))))&gt;0,LEFT(UPPER(TRIM(K468)),10)&lt;&gt;"UNRESOLVED",ISERROR(MATCH(UPPER(TRIM(CLEAN(SUBSTITUTE(K468,CHAR(160)," ")))),Start!$H$6:$H$22,0))),"","Reviewer/date missing; ")&amp;"")),"Invalid status; use a listed value")</f>
        <v>Applicability unresolved; assign an owner and next action</v>
      </c>
    </row>
    <row r="469" ht="70" customHeight="1">
      <c r="A469" s="56" t="str">
        <v>DFS-500.24(b)(3)</v>
      </c>
      <c r="B469" s="56" t="str">
        <v>DFS</v>
      </c>
      <c r="C469" s="61" t="str">
        <v>D01 | 500.24(b)(3)</v>
      </c>
      <c r="D469" s="61"/>
      <c r="E469" s="61" t="str">
        <v>Unresolved</v>
      </c>
      <c r="F469" s="61"/>
      <c r="G469" s="61" t="str">
        <v>Verify entity exemption and operative version; Q08</v>
      </c>
      <c r="H469" s="61" t="inlineStr">
        <is>
          <t xml:space="preserve">Candidate duty; applicability unresolved. Obtain exact required method and evidence from the controlling text. Context and definition rows explain control requirements.</t>
        </is>
      </c>
      <c r="I469" s="61" t="str">
        <v>D11</v>
      </c>
      <c r="J469" s="61"/>
      <c r="K469" s="61"/>
      <c r="L469" s="61" t="str">
        <v>Confirm entity/system coverage, obtain the current controlling instrument and map every applicable part before conclusions.</v>
      </c>
      <c r="M469" s="63" t="str">
        <f>IF(OR(EXACT(E469,"Unresolved"),EXACT(E469,"Applicable"),EXACT(E469,"Excluded with basis"),EXACT(E469,"Context only")),IF(E469="Unresolved","Applicability unresolved; assign an owner and next action",IF(LEN(IF(AND(LEN(UPPER(TRIM(CLEAN(SUBSTITUTE(C469,CHAR(160)," ")))))&gt;0,LEFT(UPPER(TRIM(C469)),10)&lt;&gt;"UNRESOLVED",ISERROR(MATCH(UPPER(TRIM(CLEAN(SUBSTITUTE(C469,CHAR(160)," ")))),Start!$H$6:$H$22,0))),"","Exact clause/version missing; ")&amp;IF(AND(LEN(UPPER(TRIM(CLEAN(SUBSTITUTE(D469,CHAR(160)," ")))))&gt;0,LEFT(UPPER(TRIM(D469)),10)&lt;&gt;"UNRESOLVED",ISERROR(MATCH(UPPER(TRIM(CLEAN(SUBSTITUTE(D469,CHAR(160)," ")))),Start!$H$6:$H$22,0))),"","Entity/system/period missing; ")&amp;IF(AND(LEN(UPPER(TRIM(CLEAN(SUBSTITUTE(F469,CHAR(160)," ")))))&gt;0,LEFT(UPPER(TRIM(F469)),10)&lt;&gt;"UNRESOLVED",ISERROR(MATCH(UPPER(TRIM(CLEAN(SUBSTITUTE(F469,CHAR(160)," ")))),Start!$H$6:$H$22,0))),"","Decision evidence/basis missing; ")&amp;IF(AND(LEN(UPPER(TRIM(CLEAN(SUBSTITUTE(G469,CHAR(160)," ")))))&gt;0,LEFT(UPPER(TRIM(G469)),10)&lt;&gt;"UNRESOLVED",ISERROR(MATCH(UPPER(TRIM(CLEAN(SUBSTITUTE(G469,CHAR(160)," ")))),Start!$H$6:$H$22,0))),"","Date/transition basis missing; ")&amp;IF(AND(LEN(UPPER(TRIM(CLEAN(SUBSTITUTE(H469,CHAR(160)," ")))))&gt;0,LEFT(UPPER(TRIM(H469)),10)&lt;&gt;"UNRESOLVED",ISERROR(MATCH(UPPER(TRIM(CLEAN(SUBSTITUTE(H469,CHAR(160)," ")))),Start!$H$6:$H$22,0))),"","Method/evidence basis missing; ")&amp;IF(AND(LEN(UPPER(TRIM(CLEAN(SUBSTITUTE(I469,CHAR(160)," ")))))&gt;0,LEFT(UPPER(TRIM(I469)),10)&lt;&gt;"UNRESOLVED",ISERROR(MATCH(UPPER(TRIM(CLEAN(SUBSTITUTE(I469,CHAR(160)," ")))),Start!$H$6:$H$22,0))),"","Mapping or justified exclusion missing; ")&amp;IF(AND(LEN(UPPER(TRIM(CLEAN(SUBSTITUTE(J469,CHAR(160)," ")))))&gt;0,LEFT(UPPER(TRIM(J469)),10)&lt;&gt;"UNRESOLVED",ISERROR(MATCH(UPPER(TRIM(CLEAN(SUBSTITUTE(J469,CHAR(160)," ")))),Start!$H$6:$H$22,0))),"","Conclusion/evidence missing; ")&amp;IF(AND(LEN(UPPER(TRIM(CLEAN(SUBSTITUTE(K469,CHAR(160)," ")))))&gt;0,LEFT(UPPER(TRIM(K469)),10)&lt;&gt;"UNRESOLVED",ISERROR(MATCH(UPPER(TRIM(CLEAN(SUBSTITUTE(K469,CHAR(160)," ")))),Start!$H$6:$H$22,0))),"","Reviewer/date missing; ")&amp;"")=0,"Documentation recorded; review required",IF(AND(LEN(UPPER(TRIM(CLEAN(SUBSTITUTE(C469,CHAR(160)," ")))))&gt;0,LEFT(UPPER(TRIM(C469)),10)&lt;&gt;"UNRESOLVED",ISERROR(MATCH(UPPER(TRIM(CLEAN(SUBSTITUTE(C469,CHAR(160)," ")))),Start!$H$6:$H$22,0))),"","Exact clause/version missing; ")&amp;IF(AND(LEN(UPPER(TRIM(CLEAN(SUBSTITUTE(D469,CHAR(160)," ")))))&gt;0,LEFT(UPPER(TRIM(D469)),10)&lt;&gt;"UNRESOLVED",ISERROR(MATCH(UPPER(TRIM(CLEAN(SUBSTITUTE(D469,CHAR(160)," ")))),Start!$H$6:$H$22,0))),"","Entity/system/period missing; ")&amp;IF(AND(LEN(UPPER(TRIM(CLEAN(SUBSTITUTE(F469,CHAR(160)," ")))))&gt;0,LEFT(UPPER(TRIM(F469)),10)&lt;&gt;"UNRESOLVED",ISERROR(MATCH(UPPER(TRIM(CLEAN(SUBSTITUTE(F469,CHAR(160)," ")))),Start!$H$6:$H$22,0))),"","Decision evidence/basis missing; ")&amp;IF(AND(LEN(UPPER(TRIM(CLEAN(SUBSTITUTE(G469,CHAR(160)," ")))))&gt;0,LEFT(UPPER(TRIM(G469)),10)&lt;&gt;"UNRESOLVED",ISERROR(MATCH(UPPER(TRIM(CLEAN(SUBSTITUTE(G469,CHAR(160)," ")))),Start!$H$6:$H$22,0))),"","Date/transition basis missing; ")&amp;IF(AND(LEN(UPPER(TRIM(CLEAN(SUBSTITUTE(H469,CHAR(160)," ")))))&gt;0,LEFT(UPPER(TRIM(H469)),10)&lt;&gt;"UNRESOLVED",ISERROR(MATCH(UPPER(TRIM(CLEAN(SUBSTITUTE(H469,CHAR(160)," ")))),Start!$H$6:$H$22,0))),"","Method/evidence basis missing; ")&amp;IF(AND(LEN(UPPER(TRIM(CLEAN(SUBSTITUTE(I469,CHAR(160)," ")))))&gt;0,LEFT(UPPER(TRIM(I469)),10)&lt;&gt;"UNRESOLVED",ISERROR(MATCH(UPPER(TRIM(CLEAN(SUBSTITUTE(I469,CHAR(160)," ")))),Start!$H$6:$H$22,0))),"","Mapping or justified exclusion missing; ")&amp;IF(AND(LEN(UPPER(TRIM(CLEAN(SUBSTITUTE(J469,CHAR(160)," ")))))&gt;0,LEFT(UPPER(TRIM(J469)),10)&lt;&gt;"UNRESOLVED",ISERROR(MATCH(UPPER(TRIM(CLEAN(SUBSTITUTE(J469,CHAR(160)," ")))),Start!$H$6:$H$22,0))),"","Conclusion/evidence missing; ")&amp;IF(AND(LEN(UPPER(TRIM(CLEAN(SUBSTITUTE(K469,CHAR(160)," ")))))&gt;0,LEFT(UPPER(TRIM(K469)),10)&lt;&gt;"UNRESOLVED",ISERROR(MATCH(UPPER(TRIM(CLEAN(SUBSTITUTE(K469,CHAR(160)," ")))),Start!$H$6:$H$22,0))),"","Reviewer/date missing; ")&amp;"")),"Invalid status; use a listed value")</f>
        <v>Applicability unresolved; assign an owner and next action</v>
      </c>
    </row>
    <row r="470" ht="70" customHeight="1">
      <c r="A470" s="58" t="str">
        <v>DFS-500.24(b)(4)</v>
      </c>
      <c r="B470" s="58" t="str">
        <v>DFS</v>
      </c>
      <c r="C470" s="61" t="str">
        <v>D01 | 500.24(b)(4)</v>
      </c>
      <c r="D470" s="61"/>
      <c r="E470" s="61" t="str">
        <v>Unresolved</v>
      </c>
      <c r="F470" s="61"/>
      <c r="G470" s="61" t="str">
        <v>Verify entity exemption and operative version; Q08</v>
      </c>
      <c r="H470" s="61" t="inlineStr">
        <is>
          <t xml:space="preserve">Candidate duty; applicability unresolved. Obtain exact required method and evidence from the controlling text. Context and definition rows explain control requirements.</t>
        </is>
      </c>
      <c r="I470" s="61" t="str">
        <v>D11</v>
      </c>
      <c r="J470" s="61"/>
      <c r="K470" s="61"/>
      <c r="L470" s="61" t="str">
        <v>Confirm entity/system coverage, obtain the current controlling instrument and map every applicable part before conclusions.</v>
      </c>
      <c r="M470" s="63" t="str">
        <f>IF(OR(EXACT(E470,"Unresolved"),EXACT(E470,"Applicable"),EXACT(E470,"Excluded with basis"),EXACT(E470,"Context only")),IF(E470="Unresolved","Applicability unresolved; assign an owner and next action",IF(LEN(IF(AND(LEN(UPPER(TRIM(CLEAN(SUBSTITUTE(C470,CHAR(160)," ")))))&gt;0,LEFT(UPPER(TRIM(C470)),10)&lt;&gt;"UNRESOLVED",ISERROR(MATCH(UPPER(TRIM(CLEAN(SUBSTITUTE(C470,CHAR(160)," ")))),Start!$H$6:$H$22,0))),"","Exact clause/version missing; ")&amp;IF(AND(LEN(UPPER(TRIM(CLEAN(SUBSTITUTE(D470,CHAR(160)," ")))))&gt;0,LEFT(UPPER(TRIM(D470)),10)&lt;&gt;"UNRESOLVED",ISERROR(MATCH(UPPER(TRIM(CLEAN(SUBSTITUTE(D470,CHAR(160)," ")))),Start!$H$6:$H$22,0))),"","Entity/system/period missing; ")&amp;IF(AND(LEN(UPPER(TRIM(CLEAN(SUBSTITUTE(F470,CHAR(160)," ")))))&gt;0,LEFT(UPPER(TRIM(F470)),10)&lt;&gt;"UNRESOLVED",ISERROR(MATCH(UPPER(TRIM(CLEAN(SUBSTITUTE(F470,CHAR(160)," ")))),Start!$H$6:$H$22,0))),"","Decision evidence/basis missing; ")&amp;IF(AND(LEN(UPPER(TRIM(CLEAN(SUBSTITUTE(G470,CHAR(160)," ")))))&gt;0,LEFT(UPPER(TRIM(G470)),10)&lt;&gt;"UNRESOLVED",ISERROR(MATCH(UPPER(TRIM(CLEAN(SUBSTITUTE(G470,CHAR(160)," ")))),Start!$H$6:$H$22,0))),"","Date/transition basis missing; ")&amp;IF(AND(LEN(UPPER(TRIM(CLEAN(SUBSTITUTE(H470,CHAR(160)," ")))))&gt;0,LEFT(UPPER(TRIM(H470)),10)&lt;&gt;"UNRESOLVED",ISERROR(MATCH(UPPER(TRIM(CLEAN(SUBSTITUTE(H470,CHAR(160)," ")))),Start!$H$6:$H$22,0))),"","Method/evidence basis missing; ")&amp;IF(AND(LEN(UPPER(TRIM(CLEAN(SUBSTITUTE(I470,CHAR(160)," ")))))&gt;0,LEFT(UPPER(TRIM(I470)),10)&lt;&gt;"UNRESOLVED",ISERROR(MATCH(UPPER(TRIM(CLEAN(SUBSTITUTE(I470,CHAR(160)," ")))),Start!$H$6:$H$22,0))),"","Mapping or justified exclusion missing; ")&amp;IF(AND(LEN(UPPER(TRIM(CLEAN(SUBSTITUTE(J470,CHAR(160)," ")))))&gt;0,LEFT(UPPER(TRIM(J470)),10)&lt;&gt;"UNRESOLVED",ISERROR(MATCH(UPPER(TRIM(CLEAN(SUBSTITUTE(J470,CHAR(160)," ")))),Start!$H$6:$H$22,0))),"","Conclusion/evidence missing; ")&amp;IF(AND(LEN(UPPER(TRIM(CLEAN(SUBSTITUTE(K470,CHAR(160)," ")))))&gt;0,LEFT(UPPER(TRIM(K470)),10)&lt;&gt;"UNRESOLVED",ISERROR(MATCH(UPPER(TRIM(CLEAN(SUBSTITUTE(K470,CHAR(160)," ")))),Start!$H$6:$H$22,0))),"","Reviewer/date missing; ")&amp;"")=0,"Documentation recorded; review required",IF(AND(LEN(UPPER(TRIM(CLEAN(SUBSTITUTE(C470,CHAR(160)," ")))))&gt;0,LEFT(UPPER(TRIM(C470)),10)&lt;&gt;"UNRESOLVED",ISERROR(MATCH(UPPER(TRIM(CLEAN(SUBSTITUTE(C470,CHAR(160)," ")))),Start!$H$6:$H$22,0))),"","Exact clause/version missing; ")&amp;IF(AND(LEN(UPPER(TRIM(CLEAN(SUBSTITUTE(D470,CHAR(160)," ")))))&gt;0,LEFT(UPPER(TRIM(D470)),10)&lt;&gt;"UNRESOLVED",ISERROR(MATCH(UPPER(TRIM(CLEAN(SUBSTITUTE(D470,CHAR(160)," ")))),Start!$H$6:$H$22,0))),"","Entity/system/period missing; ")&amp;IF(AND(LEN(UPPER(TRIM(CLEAN(SUBSTITUTE(F470,CHAR(160)," ")))))&gt;0,LEFT(UPPER(TRIM(F470)),10)&lt;&gt;"UNRESOLVED",ISERROR(MATCH(UPPER(TRIM(CLEAN(SUBSTITUTE(F470,CHAR(160)," ")))),Start!$H$6:$H$22,0))),"","Decision evidence/basis missing; ")&amp;IF(AND(LEN(UPPER(TRIM(CLEAN(SUBSTITUTE(G470,CHAR(160)," ")))))&gt;0,LEFT(UPPER(TRIM(G470)),10)&lt;&gt;"UNRESOLVED",ISERROR(MATCH(UPPER(TRIM(CLEAN(SUBSTITUTE(G470,CHAR(160)," ")))),Start!$H$6:$H$22,0))),"","Date/transition basis missing; ")&amp;IF(AND(LEN(UPPER(TRIM(CLEAN(SUBSTITUTE(H470,CHAR(160)," ")))))&gt;0,LEFT(UPPER(TRIM(H470)),10)&lt;&gt;"UNRESOLVED",ISERROR(MATCH(UPPER(TRIM(CLEAN(SUBSTITUTE(H470,CHAR(160)," ")))),Start!$H$6:$H$22,0))),"","Method/evidence basis missing; ")&amp;IF(AND(LEN(UPPER(TRIM(CLEAN(SUBSTITUTE(I470,CHAR(160)," ")))))&gt;0,LEFT(UPPER(TRIM(I470)),10)&lt;&gt;"UNRESOLVED",ISERROR(MATCH(UPPER(TRIM(CLEAN(SUBSTITUTE(I470,CHAR(160)," ")))),Start!$H$6:$H$22,0))),"","Mapping or justified exclusion missing; ")&amp;IF(AND(LEN(UPPER(TRIM(CLEAN(SUBSTITUTE(J470,CHAR(160)," ")))))&gt;0,LEFT(UPPER(TRIM(J470)),10)&lt;&gt;"UNRESOLVED",ISERROR(MATCH(UPPER(TRIM(CLEAN(SUBSTITUTE(J470,CHAR(160)," ")))),Start!$H$6:$H$22,0))),"","Conclusion/evidence missing; ")&amp;IF(AND(LEN(UPPER(TRIM(CLEAN(SUBSTITUTE(K470,CHAR(160)," ")))))&gt;0,LEFT(UPPER(TRIM(K470)),10)&lt;&gt;"UNRESOLVED",ISERROR(MATCH(UPPER(TRIM(CLEAN(SUBSTITUTE(K470,CHAR(160)," ")))),Start!$H$6:$H$22,0))),"","Reviewer/date missing; ")&amp;"")),"Invalid status; use a listed value")</f>
        <v>Applicability unresolved; assign an owner and next action</v>
      </c>
    </row>
    <row r="471" ht="70" customHeight="1">
      <c r="A471" s="56" t="str">
        <v>DFS-500.24(c)</v>
      </c>
      <c r="B471" s="56" t="str">
        <v>DFS</v>
      </c>
      <c r="C471" s="61" t="str">
        <v>D01 | 500.24(c)</v>
      </c>
      <c r="D471" s="61"/>
      <c r="E471" s="61" t="str">
        <v>Unresolved</v>
      </c>
      <c r="F471" s="61"/>
      <c r="G471" s="61" t="str">
        <v>Verify entity exemption and operative version; Q08</v>
      </c>
      <c r="H471" s="61" t="inlineStr">
        <is>
          <t xml:space="preserve">Candidate duty; applicability unresolved. Obtain exact required method and evidence from the controlling text. Context and definition rows explain control requirements.</t>
        </is>
      </c>
      <c r="I471" s="61" t="str">
        <v>D11</v>
      </c>
      <c r="J471" s="61"/>
      <c r="K471" s="61"/>
      <c r="L471" s="61" t="str">
        <v>Confirm entity/system coverage, obtain the current controlling instrument and map every applicable part before conclusions.</v>
      </c>
      <c r="M471" s="63" t="str">
        <f>IF(OR(EXACT(E471,"Unresolved"),EXACT(E471,"Applicable"),EXACT(E471,"Excluded with basis"),EXACT(E471,"Context only")),IF(E471="Unresolved","Applicability unresolved; assign an owner and next action",IF(LEN(IF(AND(LEN(UPPER(TRIM(CLEAN(SUBSTITUTE(C471,CHAR(160)," ")))))&gt;0,LEFT(UPPER(TRIM(C471)),10)&lt;&gt;"UNRESOLVED",ISERROR(MATCH(UPPER(TRIM(CLEAN(SUBSTITUTE(C471,CHAR(160)," ")))),Start!$H$6:$H$22,0))),"","Exact clause/version missing; ")&amp;IF(AND(LEN(UPPER(TRIM(CLEAN(SUBSTITUTE(D471,CHAR(160)," ")))))&gt;0,LEFT(UPPER(TRIM(D471)),10)&lt;&gt;"UNRESOLVED",ISERROR(MATCH(UPPER(TRIM(CLEAN(SUBSTITUTE(D471,CHAR(160)," ")))),Start!$H$6:$H$22,0))),"","Entity/system/period missing; ")&amp;IF(AND(LEN(UPPER(TRIM(CLEAN(SUBSTITUTE(F471,CHAR(160)," ")))))&gt;0,LEFT(UPPER(TRIM(F471)),10)&lt;&gt;"UNRESOLVED",ISERROR(MATCH(UPPER(TRIM(CLEAN(SUBSTITUTE(F471,CHAR(160)," ")))),Start!$H$6:$H$22,0))),"","Decision evidence/basis missing; ")&amp;IF(AND(LEN(UPPER(TRIM(CLEAN(SUBSTITUTE(G471,CHAR(160)," ")))))&gt;0,LEFT(UPPER(TRIM(G471)),10)&lt;&gt;"UNRESOLVED",ISERROR(MATCH(UPPER(TRIM(CLEAN(SUBSTITUTE(G471,CHAR(160)," ")))),Start!$H$6:$H$22,0))),"","Date/transition basis missing; ")&amp;IF(AND(LEN(UPPER(TRIM(CLEAN(SUBSTITUTE(H471,CHAR(160)," ")))))&gt;0,LEFT(UPPER(TRIM(H471)),10)&lt;&gt;"UNRESOLVED",ISERROR(MATCH(UPPER(TRIM(CLEAN(SUBSTITUTE(H471,CHAR(160)," ")))),Start!$H$6:$H$22,0))),"","Method/evidence basis missing; ")&amp;IF(AND(LEN(UPPER(TRIM(CLEAN(SUBSTITUTE(I471,CHAR(160)," ")))))&gt;0,LEFT(UPPER(TRIM(I471)),10)&lt;&gt;"UNRESOLVED",ISERROR(MATCH(UPPER(TRIM(CLEAN(SUBSTITUTE(I471,CHAR(160)," ")))),Start!$H$6:$H$22,0))),"","Mapping or justified exclusion missing; ")&amp;IF(AND(LEN(UPPER(TRIM(CLEAN(SUBSTITUTE(J471,CHAR(160)," ")))))&gt;0,LEFT(UPPER(TRIM(J471)),10)&lt;&gt;"UNRESOLVED",ISERROR(MATCH(UPPER(TRIM(CLEAN(SUBSTITUTE(J471,CHAR(160)," ")))),Start!$H$6:$H$22,0))),"","Conclusion/evidence missing; ")&amp;IF(AND(LEN(UPPER(TRIM(CLEAN(SUBSTITUTE(K471,CHAR(160)," ")))))&gt;0,LEFT(UPPER(TRIM(K471)),10)&lt;&gt;"UNRESOLVED",ISERROR(MATCH(UPPER(TRIM(CLEAN(SUBSTITUTE(K471,CHAR(160)," ")))),Start!$H$6:$H$22,0))),"","Reviewer/date missing; ")&amp;"")=0,"Documentation recorded; review required",IF(AND(LEN(UPPER(TRIM(CLEAN(SUBSTITUTE(C471,CHAR(160)," ")))))&gt;0,LEFT(UPPER(TRIM(C471)),10)&lt;&gt;"UNRESOLVED",ISERROR(MATCH(UPPER(TRIM(CLEAN(SUBSTITUTE(C471,CHAR(160)," ")))),Start!$H$6:$H$22,0))),"","Exact clause/version missing; ")&amp;IF(AND(LEN(UPPER(TRIM(CLEAN(SUBSTITUTE(D471,CHAR(160)," ")))))&gt;0,LEFT(UPPER(TRIM(D471)),10)&lt;&gt;"UNRESOLVED",ISERROR(MATCH(UPPER(TRIM(CLEAN(SUBSTITUTE(D471,CHAR(160)," ")))),Start!$H$6:$H$22,0))),"","Entity/system/period missing; ")&amp;IF(AND(LEN(UPPER(TRIM(CLEAN(SUBSTITUTE(F471,CHAR(160)," ")))))&gt;0,LEFT(UPPER(TRIM(F471)),10)&lt;&gt;"UNRESOLVED",ISERROR(MATCH(UPPER(TRIM(CLEAN(SUBSTITUTE(F471,CHAR(160)," ")))),Start!$H$6:$H$22,0))),"","Decision evidence/basis missing; ")&amp;IF(AND(LEN(UPPER(TRIM(CLEAN(SUBSTITUTE(G471,CHAR(160)," ")))))&gt;0,LEFT(UPPER(TRIM(G471)),10)&lt;&gt;"UNRESOLVED",ISERROR(MATCH(UPPER(TRIM(CLEAN(SUBSTITUTE(G471,CHAR(160)," ")))),Start!$H$6:$H$22,0))),"","Date/transition basis missing; ")&amp;IF(AND(LEN(UPPER(TRIM(CLEAN(SUBSTITUTE(H471,CHAR(160)," ")))))&gt;0,LEFT(UPPER(TRIM(H471)),10)&lt;&gt;"UNRESOLVED",ISERROR(MATCH(UPPER(TRIM(CLEAN(SUBSTITUTE(H471,CHAR(160)," ")))),Start!$H$6:$H$22,0))),"","Method/evidence basis missing; ")&amp;IF(AND(LEN(UPPER(TRIM(CLEAN(SUBSTITUTE(I471,CHAR(160)," ")))))&gt;0,LEFT(UPPER(TRIM(I471)),10)&lt;&gt;"UNRESOLVED",ISERROR(MATCH(UPPER(TRIM(CLEAN(SUBSTITUTE(I471,CHAR(160)," ")))),Start!$H$6:$H$22,0))),"","Mapping or justified exclusion missing; ")&amp;IF(AND(LEN(UPPER(TRIM(CLEAN(SUBSTITUTE(J471,CHAR(160)," ")))))&gt;0,LEFT(UPPER(TRIM(J471)),10)&lt;&gt;"UNRESOLVED",ISERROR(MATCH(UPPER(TRIM(CLEAN(SUBSTITUTE(J471,CHAR(160)," ")))),Start!$H$6:$H$22,0))),"","Conclusion/evidence missing; ")&amp;IF(AND(LEN(UPPER(TRIM(CLEAN(SUBSTITUTE(K471,CHAR(160)," ")))))&gt;0,LEFT(UPPER(TRIM(K471)),10)&lt;&gt;"UNRESOLVED",ISERROR(MATCH(UPPER(TRIM(CLEAN(SUBSTITUTE(K471,CHAR(160)," ")))),Start!$H$6:$H$22,0))),"","Reviewer/date missing; ")&amp;"")),"Invalid status; use a listed value")</f>
        <v>Applicability unresolved; assign an owner and next action</v>
      </c>
    </row>
    <row r="472" ht="70" customHeight="1">
      <c r="A472" s="58" t="str">
        <v>DFS-500.24(d)</v>
      </c>
      <c r="B472" s="58" t="str">
        <v>DFS</v>
      </c>
      <c r="C472" s="61" t="str">
        <v>D01 | 500.24(d)</v>
      </c>
      <c r="D472" s="61"/>
      <c r="E472" s="61" t="str">
        <v>Unresolved</v>
      </c>
      <c r="F472" s="61"/>
      <c r="G472" s="61" t="str">
        <v>Verify entity exemption and operative version; Q08</v>
      </c>
      <c r="H472" s="61" t="inlineStr">
        <is>
          <t xml:space="preserve">Candidate duty; applicability unresolved. Obtain exact required method and evidence from the controlling text. Context and definition rows explain control requirements.</t>
        </is>
      </c>
      <c r="I472" s="61" t="str">
        <v>D11</v>
      </c>
      <c r="J472" s="61"/>
      <c r="K472" s="61"/>
      <c r="L472" s="61" t="str">
        <v>Confirm entity/system coverage, obtain the current controlling instrument and map every applicable part before conclusions.</v>
      </c>
      <c r="M472" s="63" t="str">
        <f>IF(OR(EXACT(E472,"Unresolved"),EXACT(E472,"Applicable"),EXACT(E472,"Excluded with basis"),EXACT(E472,"Context only")),IF(E472="Unresolved","Applicability unresolved; assign an owner and next action",IF(LEN(IF(AND(LEN(UPPER(TRIM(CLEAN(SUBSTITUTE(C472,CHAR(160)," ")))))&gt;0,LEFT(UPPER(TRIM(C472)),10)&lt;&gt;"UNRESOLVED",ISERROR(MATCH(UPPER(TRIM(CLEAN(SUBSTITUTE(C472,CHAR(160)," ")))),Start!$H$6:$H$22,0))),"","Exact clause/version missing; ")&amp;IF(AND(LEN(UPPER(TRIM(CLEAN(SUBSTITUTE(D472,CHAR(160)," ")))))&gt;0,LEFT(UPPER(TRIM(D472)),10)&lt;&gt;"UNRESOLVED",ISERROR(MATCH(UPPER(TRIM(CLEAN(SUBSTITUTE(D472,CHAR(160)," ")))),Start!$H$6:$H$22,0))),"","Entity/system/period missing; ")&amp;IF(AND(LEN(UPPER(TRIM(CLEAN(SUBSTITUTE(F472,CHAR(160)," ")))))&gt;0,LEFT(UPPER(TRIM(F472)),10)&lt;&gt;"UNRESOLVED",ISERROR(MATCH(UPPER(TRIM(CLEAN(SUBSTITUTE(F472,CHAR(160)," ")))),Start!$H$6:$H$22,0))),"","Decision evidence/basis missing; ")&amp;IF(AND(LEN(UPPER(TRIM(CLEAN(SUBSTITUTE(G472,CHAR(160)," ")))))&gt;0,LEFT(UPPER(TRIM(G472)),10)&lt;&gt;"UNRESOLVED",ISERROR(MATCH(UPPER(TRIM(CLEAN(SUBSTITUTE(G472,CHAR(160)," ")))),Start!$H$6:$H$22,0))),"","Date/transition basis missing; ")&amp;IF(AND(LEN(UPPER(TRIM(CLEAN(SUBSTITUTE(H472,CHAR(160)," ")))))&gt;0,LEFT(UPPER(TRIM(H472)),10)&lt;&gt;"UNRESOLVED",ISERROR(MATCH(UPPER(TRIM(CLEAN(SUBSTITUTE(H472,CHAR(160)," ")))),Start!$H$6:$H$22,0))),"","Method/evidence basis missing; ")&amp;IF(AND(LEN(UPPER(TRIM(CLEAN(SUBSTITUTE(I472,CHAR(160)," ")))))&gt;0,LEFT(UPPER(TRIM(I472)),10)&lt;&gt;"UNRESOLVED",ISERROR(MATCH(UPPER(TRIM(CLEAN(SUBSTITUTE(I472,CHAR(160)," ")))),Start!$H$6:$H$22,0))),"","Mapping or justified exclusion missing; ")&amp;IF(AND(LEN(UPPER(TRIM(CLEAN(SUBSTITUTE(J472,CHAR(160)," ")))))&gt;0,LEFT(UPPER(TRIM(J472)),10)&lt;&gt;"UNRESOLVED",ISERROR(MATCH(UPPER(TRIM(CLEAN(SUBSTITUTE(J472,CHAR(160)," ")))),Start!$H$6:$H$22,0))),"","Conclusion/evidence missing; ")&amp;IF(AND(LEN(UPPER(TRIM(CLEAN(SUBSTITUTE(K472,CHAR(160)," ")))))&gt;0,LEFT(UPPER(TRIM(K472)),10)&lt;&gt;"UNRESOLVED",ISERROR(MATCH(UPPER(TRIM(CLEAN(SUBSTITUTE(K472,CHAR(160)," ")))),Start!$H$6:$H$22,0))),"","Reviewer/date missing; ")&amp;"")=0,"Documentation recorded; review required",IF(AND(LEN(UPPER(TRIM(CLEAN(SUBSTITUTE(C472,CHAR(160)," ")))))&gt;0,LEFT(UPPER(TRIM(C472)),10)&lt;&gt;"UNRESOLVED",ISERROR(MATCH(UPPER(TRIM(CLEAN(SUBSTITUTE(C472,CHAR(160)," ")))),Start!$H$6:$H$22,0))),"","Exact clause/version missing; ")&amp;IF(AND(LEN(UPPER(TRIM(CLEAN(SUBSTITUTE(D472,CHAR(160)," ")))))&gt;0,LEFT(UPPER(TRIM(D472)),10)&lt;&gt;"UNRESOLVED",ISERROR(MATCH(UPPER(TRIM(CLEAN(SUBSTITUTE(D472,CHAR(160)," ")))),Start!$H$6:$H$22,0))),"","Entity/system/period missing; ")&amp;IF(AND(LEN(UPPER(TRIM(CLEAN(SUBSTITUTE(F472,CHAR(160)," ")))))&gt;0,LEFT(UPPER(TRIM(F472)),10)&lt;&gt;"UNRESOLVED",ISERROR(MATCH(UPPER(TRIM(CLEAN(SUBSTITUTE(F472,CHAR(160)," ")))),Start!$H$6:$H$22,0))),"","Decision evidence/basis missing; ")&amp;IF(AND(LEN(UPPER(TRIM(CLEAN(SUBSTITUTE(G472,CHAR(160)," ")))))&gt;0,LEFT(UPPER(TRIM(G472)),10)&lt;&gt;"UNRESOLVED",ISERROR(MATCH(UPPER(TRIM(CLEAN(SUBSTITUTE(G472,CHAR(160)," ")))),Start!$H$6:$H$22,0))),"","Date/transition basis missing; ")&amp;IF(AND(LEN(UPPER(TRIM(CLEAN(SUBSTITUTE(H472,CHAR(160)," ")))))&gt;0,LEFT(UPPER(TRIM(H472)),10)&lt;&gt;"UNRESOLVED",ISERROR(MATCH(UPPER(TRIM(CLEAN(SUBSTITUTE(H472,CHAR(160)," ")))),Start!$H$6:$H$22,0))),"","Method/evidence basis missing; ")&amp;IF(AND(LEN(UPPER(TRIM(CLEAN(SUBSTITUTE(I472,CHAR(160)," ")))))&gt;0,LEFT(UPPER(TRIM(I472)),10)&lt;&gt;"UNRESOLVED",ISERROR(MATCH(UPPER(TRIM(CLEAN(SUBSTITUTE(I472,CHAR(160)," ")))),Start!$H$6:$H$22,0))),"","Mapping or justified exclusion missing; ")&amp;IF(AND(LEN(UPPER(TRIM(CLEAN(SUBSTITUTE(J472,CHAR(160)," ")))))&gt;0,LEFT(UPPER(TRIM(J472)),10)&lt;&gt;"UNRESOLVED",ISERROR(MATCH(UPPER(TRIM(CLEAN(SUBSTITUTE(J472,CHAR(160)," ")))),Start!$H$6:$H$22,0))),"","Conclusion/evidence missing; ")&amp;IF(AND(LEN(UPPER(TRIM(CLEAN(SUBSTITUTE(K472,CHAR(160)," ")))))&gt;0,LEFT(UPPER(TRIM(K472)),10)&lt;&gt;"UNRESOLVED",ISERROR(MATCH(UPPER(TRIM(CLEAN(SUBSTITUTE(K472,CHAR(160)," ")))),Start!$H$6:$H$22,0))),"","Reviewer/date missing; ")&amp;"")),"Invalid status; use a listed value")</f>
        <v>Applicability unresolved; assign an owner and next action</v>
      </c>
    </row>
    <row r="473" ht="70" customHeight="1">
      <c r="A473" s="56" t="str">
        <v>DFS-500.24(e)</v>
      </c>
      <c r="B473" s="56" t="str">
        <v>DFS</v>
      </c>
      <c r="C473" s="61" t="str">
        <v>D01 | 500.24(e)</v>
      </c>
      <c r="D473" s="61"/>
      <c r="E473" s="61" t="str">
        <v>Unresolved</v>
      </c>
      <c r="F473" s="61"/>
      <c r="G473" s="61" t="str">
        <v>Verify entity exemption and operative version; Q08</v>
      </c>
      <c r="H473" s="61" t="inlineStr">
        <is>
          <t xml:space="preserve">Candidate duty; applicability unresolved. Obtain exact required method and evidence from the controlling text. Context and definition rows explain control requirements.</t>
        </is>
      </c>
      <c r="I473" s="61" t="str">
        <v>D11</v>
      </c>
      <c r="J473" s="61"/>
      <c r="K473" s="61"/>
      <c r="L473" s="61" t="str">
        <v>Confirm entity/system coverage, obtain the current controlling instrument and map every applicable part before conclusions.</v>
      </c>
      <c r="M473" s="63" t="str">
        <f>IF(OR(EXACT(E473,"Unresolved"),EXACT(E473,"Applicable"),EXACT(E473,"Excluded with basis"),EXACT(E473,"Context only")),IF(E473="Unresolved","Applicability unresolved; assign an owner and next action",IF(LEN(IF(AND(LEN(UPPER(TRIM(CLEAN(SUBSTITUTE(C473,CHAR(160)," ")))))&gt;0,LEFT(UPPER(TRIM(C473)),10)&lt;&gt;"UNRESOLVED",ISERROR(MATCH(UPPER(TRIM(CLEAN(SUBSTITUTE(C473,CHAR(160)," ")))),Start!$H$6:$H$22,0))),"","Exact clause/version missing; ")&amp;IF(AND(LEN(UPPER(TRIM(CLEAN(SUBSTITUTE(D473,CHAR(160)," ")))))&gt;0,LEFT(UPPER(TRIM(D473)),10)&lt;&gt;"UNRESOLVED",ISERROR(MATCH(UPPER(TRIM(CLEAN(SUBSTITUTE(D473,CHAR(160)," ")))),Start!$H$6:$H$22,0))),"","Entity/system/period missing; ")&amp;IF(AND(LEN(UPPER(TRIM(CLEAN(SUBSTITUTE(F473,CHAR(160)," ")))))&gt;0,LEFT(UPPER(TRIM(F473)),10)&lt;&gt;"UNRESOLVED",ISERROR(MATCH(UPPER(TRIM(CLEAN(SUBSTITUTE(F473,CHAR(160)," ")))),Start!$H$6:$H$22,0))),"","Decision evidence/basis missing; ")&amp;IF(AND(LEN(UPPER(TRIM(CLEAN(SUBSTITUTE(G473,CHAR(160)," ")))))&gt;0,LEFT(UPPER(TRIM(G473)),10)&lt;&gt;"UNRESOLVED",ISERROR(MATCH(UPPER(TRIM(CLEAN(SUBSTITUTE(G473,CHAR(160)," ")))),Start!$H$6:$H$22,0))),"","Date/transition basis missing; ")&amp;IF(AND(LEN(UPPER(TRIM(CLEAN(SUBSTITUTE(H473,CHAR(160)," ")))))&gt;0,LEFT(UPPER(TRIM(H473)),10)&lt;&gt;"UNRESOLVED",ISERROR(MATCH(UPPER(TRIM(CLEAN(SUBSTITUTE(H473,CHAR(160)," ")))),Start!$H$6:$H$22,0))),"","Method/evidence basis missing; ")&amp;IF(AND(LEN(UPPER(TRIM(CLEAN(SUBSTITUTE(I473,CHAR(160)," ")))))&gt;0,LEFT(UPPER(TRIM(I473)),10)&lt;&gt;"UNRESOLVED",ISERROR(MATCH(UPPER(TRIM(CLEAN(SUBSTITUTE(I473,CHAR(160)," ")))),Start!$H$6:$H$22,0))),"","Mapping or justified exclusion missing; ")&amp;IF(AND(LEN(UPPER(TRIM(CLEAN(SUBSTITUTE(J473,CHAR(160)," ")))))&gt;0,LEFT(UPPER(TRIM(J473)),10)&lt;&gt;"UNRESOLVED",ISERROR(MATCH(UPPER(TRIM(CLEAN(SUBSTITUTE(J473,CHAR(160)," ")))),Start!$H$6:$H$22,0))),"","Conclusion/evidence missing; ")&amp;IF(AND(LEN(UPPER(TRIM(CLEAN(SUBSTITUTE(K473,CHAR(160)," ")))))&gt;0,LEFT(UPPER(TRIM(K473)),10)&lt;&gt;"UNRESOLVED",ISERROR(MATCH(UPPER(TRIM(CLEAN(SUBSTITUTE(K473,CHAR(160)," ")))),Start!$H$6:$H$22,0))),"","Reviewer/date missing; ")&amp;"")=0,"Documentation recorded; review required",IF(AND(LEN(UPPER(TRIM(CLEAN(SUBSTITUTE(C473,CHAR(160)," ")))))&gt;0,LEFT(UPPER(TRIM(C473)),10)&lt;&gt;"UNRESOLVED",ISERROR(MATCH(UPPER(TRIM(CLEAN(SUBSTITUTE(C473,CHAR(160)," ")))),Start!$H$6:$H$22,0))),"","Exact clause/version missing; ")&amp;IF(AND(LEN(UPPER(TRIM(CLEAN(SUBSTITUTE(D473,CHAR(160)," ")))))&gt;0,LEFT(UPPER(TRIM(D473)),10)&lt;&gt;"UNRESOLVED",ISERROR(MATCH(UPPER(TRIM(CLEAN(SUBSTITUTE(D473,CHAR(160)," ")))),Start!$H$6:$H$22,0))),"","Entity/system/period missing; ")&amp;IF(AND(LEN(UPPER(TRIM(CLEAN(SUBSTITUTE(F473,CHAR(160)," ")))))&gt;0,LEFT(UPPER(TRIM(F473)),10)&lt;&gt;"UNRESOLVED",ISERROR(MATCH(UPPER(TRIM(CLEAN(SUBSTITUTE(F473,CHAR(160)," ")))),Start!$H$6:$H$22,0))),"","Decision evidence/basis missing; ")&amp;IF(AND(LEN(UPPER(TRIM(CLEAN(SUBSTITUTE(G473,CHAR(160)," ")))))&gt;0,LEFT(UPPER(TRIM(G473)),10)&lt;&gt;"UNRESOLVED",ISERROR(MATCH(UPPER(TRIM(CLEAN(SUBSTITUTE(G473,CHAR(160)," ")))),Start!$H$6:$H$22,0))),"","Date/transition basis missing; ")&amp;IF(AND(LEN(UPPER(TRIM(CLEAN(SUBSTITUTE(H473,CHAR(160)," ")))))&gt;0,LEFT(UPPER(TRIM(H473)),10)&lt;&gt;"UNRESOLVED",ISERROR(MATCH(UPPER(TRIM(CLEAN(SUBSTITUTE(H473,CHAR(160)," ")))),Start!$H$6:$H$22,0))),"","Method/evidence basis missing; ")&amp;IF(AND(LEN(UPPER(TRIM(CLEAN(SUBSTITUTE(I473,CHAR(160)," ")))))&gt;0,LEFT(UPPER(TRIM(I473)),10)&lt;&gt;"UNRESOLVED",ISERROR(MATCH(UPPER(TRIM(CLEAN(SUBSTITUTE(I473,CHAR(160)," ")))),Start!$H$6:$H$22,0))),"","Mapping or justified exclusion missing; ")&amp;IF(AND(LEN(UPPER(TRIM(CLEAN(SUBSTITUTE(J473,CHAR(160)," ")))))&gt;0,LEFT(UPPER(TRIM(J473)),10)&lt;&gt;"UNRESOLVED",ISERROR(MATCH(UPPER(TRIM(CLEAN(SUBSTITUTE(J473,CHAR(160)," ")))),Start!$H$6:$H$22,0))),"","Conclusion/evidence missing; ")&amp;IF(AND(LEN(UPPER(TRIM(CLEAN(SUBSTITUTE(K473,CHAR(160)," ")))))&gt;0,LEFT(UPPER(TRIM(K473)),10)&lt;&gt;"UNRESOLVED",ISERROR(MATCH(UPPER(TRIM(CLEAN(SUBSTITUTE(K473,CHAR(160)," ")))),Start!$H$6:$H$22,0))),"","Reviewer/date missing; ")&amp;"")),"Invalid status; use a listed value")</f>
        <v>Applicability unresolved; assign an owner and next action</v>
      </c>
    </row>
    <row r="474" ht="55" customHeight="1">
      <c r="A474" s="58" t="str">
        <v>OTHER-CORE</v>
      </c>
      <c r="B474" s="58" t="str">
        <v>Core</v>
      </c>
      <c r="C474" s="61" t="inlineStr">
        <is>
          <t xml:space="preserve">Unresolved: current privacy, safeguards, tariff, data access, local and contract clauses outside PSC/DFS matrix</t>
        </is>
      </c>
      <c r="D474" s="61"/>
      <c r="E474" s="61" t="str">
        <v>Unresolved</v>
      </c>
      <c r="F474" s="61"/>
      <c r="G474" s="61" t="str">
        <v>Unresolved; verify current instrument, implementation plan and review period</v>
      </c>
      <c r="H474" s="61" t="str">
        <v>Obtain current exact clauses for actual entity/data/period and add one row per duty.</v>
      </c>
      <c r="I474" s="61" t="str">
        <v>Unresolved; map to Core/Privacy tests or add procedures.</v>
      </c>
      <c r="J474" s="61"/>
      <c r="K474" s="61"/>
      <c r="L474" s="61" t="str">
        <v>Confirm entity/system coverage, obtain the current controlling instrument and map every applicable part before conclusions.</v>
      </c>
      <c r="M474" s="63" t="str">
        <f>IF(OR(EXACT(E474,"Unresolved"),EXACT(E474,"Applicable"),EXACT(E474,"Excluded with basis"),EXACT(E474,"Context only")),IF(E474="Unresolved","Applicability unresolved; assign an owner and next action",IF(LEN(IF(AND(LEN(UPPER(TRIM(CLEAN(SUBSTITUTE(C474,CHAR(160)," ")))))&gt;0,LEFT(UPPER(TRIM(C474)),10)&lt;&gt;"UNRESOLVED",ISERROR(MATCH(UPPER(TRIM(CLEAN(SUBSTITUTE(C474,CHAR(160)," ")))),Start!$H$6:$H$22,0))),"","Exact clause/version missing; ")&amp;IF(AND(LEN(UPPER(TRIM(CLEAN(SUBSTITUTE(D474,CHAR(160)," ")))))&gt;0,LEFT(UPPER(TRIM(D474)),10)&lt;&gt;"UNRESOLVED",ISERROR(MATCH(UPPER(TRIM(CLEAN(SUBSTITUTE(D474,CHAR(160)," ")))),Start!$H$6:$H$22,0))),"","Entity/system/period missing; ")&amp;IF(AND(LEN(UPPER(TRIM(CLEAN(SUBSTITUTE(F474,CHAR(160)," ")))))&gt;0,LEFT(UPPER(TRIM(F474)),10)&lt;&gt;"UNRESOLVED",ISERROR(MATCH(UPPER(TRIM(CLEAN(SUBSTITUTE(F474,CHAR(160)," ")))),Start!$H$6:$H$22,0))),"","Decision evidence/basis missing; ")&amp;IF(AND(LEN(UPPER(TRIM(CLEAN(SUBSTITUTE(G474,CHAR(160)," ")))))&gt;0,LEFT(UPPER(TRIM(G474)),10)&lt;&gt;"UNRESOLVED",ISERROR(MATCH(UPPER(TRIM(CLEAN(SUBSTITUTE(G474,CHAR(160)," ")))),Start!$H$6:$H$22,0))),"","Date/transition basis missing; ")&amp;IF(AND(LEN(UPPER(TRIM(CLEAN(SUBSTITUTE(H474,CHAR(160)," ")))))&gt;0,LEFT(UPPER(TRIM(H474)),10)&lt;&gt;"UNRESOLVED",ISERROR(MATCH(UPPER(TRIM(CLEAN(SUBSTITUTE(H474,CHAR(160)," ")))),Start!$H$6:$H$22,0))),"","Method/evidence basis missing; ")&amp;IF(AND(LEN(UPPER(TRIM(CLEAN(SUBSTITUTE(I474,CHAR(160)," ")))))&gt;0,LEFT(UPPER(TRIM(I474)),10)&lt;&gt;"UNRESOLVED",ISERROR(MATCH(UPPER(TRIM(CLEAN(SUBSTITUTE(I474,CHAR(160)," ")))),Start!$H$6:$H$22,0))),"","Mapping or justified exclusion missing; ")&amp;IF(AND(LEN(UPPER(TRIM(CLEAN(SUBSTITUTE(J474,CHAR(160)," ")))))&gt;0,LEFT(UPPER(TRIM(J474)),10)&lt;&gt;"UNRESOLVED",ISERROR(MATCH(UPPER(TRIM(CLEAN(SUBSTITUTE(J474,CHAR(160)," ")))),Start!$H$6:$H$22,0))),"","Conclusion/evidence missing; ")&amp;IF(AND(LEN(UPPER(TRIM(CLEAN(SUBSTITUTE(K474,CHAR(160)," ")))))&gt;0,LEFT(UPPER(TRIM(K474)),10)&lt;&gt;"UNRESOLVED",ISERROR(MATCH(UPPER(TRIM(CLEAN(SUBSTITUTE(K474,CHAR(160)," ")))),Start!$H$6:$H$22,0))),"","Reviewer/date missing; ")&amp;"")=0,"Documentation recorded; review required",IF(AND(LEN(UPPER(TRIM(CLEAN(SUBSTITUTE(C474,CHAR(160)," ")))))&gt;0,LEFT(UPPER(TRIM(C474)),10)&lt;&gt;"UNRESOLVED",ISERROR(MATCH(UPPER(TRIM(CLEAN(SUBSTITUTE(C474,CHAR(160)," ")))),Start!$H$6:$H$22,0))),"","Exact clause/version missing; ")&amp;IF(AND(LEN(UPPER(TRIM(CLEAN(SUBSTITUTE(D474,CHAR(160)," ")))))&gt;0,LEFT(UPPER(TRIM(D474)),10)&lt;&gt;"UNRESOLVED",ISERROR(MATCH(UPPER(TRIM(CLEAN(SUBSTITUTE(D474,CHAR(160)," ")))),Start!$H$6:$H$22,0))),"","Entity/system/period missing; ")&amp;IF(AND(LEN(UPPER(TRIM(CLEAN(SUBSTITUTE(F474,CHAR(160)," ")))))&gt;0,LEFT(UPPER(TRIM(F474)),10)&lt;&gt;"UNRESOLVED",ISERROR(MATCH(UPPER(TRIM(CLEAN(SUBSTITUTE(F474,CHAR(160)," ")))),Start!$H$6:$H$22,0))),"","Decision evidence/basis missing; ")&amp;IF(AND(LEN(UPPER(TRIM(CLEAN(SUBSTITUTE(G474,CHAR(160)," ")))))&gt;0,LEFT(UPPER(TRIM(G474)),10)&lt;&gt;"UNRESOLVED",ISERROR(MATCH(UPPER(TRIM(CLEAN(SUBSTITUTE(G474,CHAR(160)," ")))),Start!$H$6:$H$22,0))),"","Date/transition basis missing; ")&amp;IF(AND(LEN(UPPER(TRIM(CLEAN(SUBSTITUTE(H474,CHAR(160)," ")))))&gt;0,LEFT(UPPER(TRIM(H474)),10)&lt;&gt;"UNRESOLVED",ISERROR(MATCH(UPPER(TRIM(CLEAN(SUBSTITUTE(H474,CHAR(160)," ")))),Start!$H$6:$H$22,0))),"","Method/evidence basis missing; ")&amp;IF(AND(LEN(UPPER(TRIM(CLEAN(SUBSTITUTE(I474,CHAR(160)," ")))))&gt;0,LEFT(UPPER(TRIM(I474)),10)&lt;&gt;"UNRESOLVED",ISERROR(MATCH(UPPER(TRIM(CLEAN(SUBSTITUTE(I474,CHAR(160)," ")))),Start!$H$6:$H$22,0))),"","Mapping or justified exclusion missing; ")&amp;IF(AND(LEN(UPPER(TRIM(CLEAN(SUBSTITUTE(J474,CHAR(160)," ")))))&gt;0,LEFT(UPPER(TRIM(J474)),10)&lt;&gt;"UNRESOLVED",ISERROR(MATCH(UPPER(TRIM(CLEAN(SUBSTITUTE(J474,CHAR(160)," ")))),Start!$H$6:$H$22,0))),"","Conclusion/evidence missing; ")&amp;IF(AND(LEN(UPPER(TRIM(CLEAN(SUBSTITUTE(K474,CHAR(160)," ")))))&gt;0,LEFT(UPPER(TRIM(K474)),10)&lt;&gt;"UNRESOLVED",ISERROR(MATCH(UPPER(TRIM(CLEAN(SUBSTITUTE(K474,CHAR(160)," ")))),Start!$H$6:$H$22,0))),"","Reviewer/date missing; ")&amp;"")),"Invalid status; use a listed value")</f>
        <v>Applicability unresolved; assign an owner and next action</v>
      </c>
    </row>
    <row r="475" ht="55" customHeight="1">
      <c r="A475" s="56" t="str">
        <v>OTHER-PRIVACY</v>
      </c>
      <c r="B475" s="56" t="str">
        <v>Privacy</v>
      </c>
      <c r="C475" s="61" t="inlineStr">
        <is>
          <t xml:space="preserve">Unresolved: current privacy, safeguards, tariff, data access, local and contract clauses outside PSC/DFS matrix</t>
        </is>
      </c>
      <c r="D475" s="61"/>
      <c r="E475" s="61" t="str">
        <v>Unresolved</v>
      </c>
      <c r="F475" s="61"/>
      <c r="G475" s="61" t="str">
        <v>Unresolved; verify current instrument, implementation plan and review period</v>
      </c>
      <c r="H475" s="61" t="str">
        <v>Obtain current exact clauses for actual entity/data/period and add one row per duty.</v>
      </c>
      <c r="I475" s="61" t="str">
        <v>Unresolved; map to Core/Privacy tests or add procedures.</v>
      </c>
      <c r="J475" s="61"/>
      <c r="K475" s="61"/>
      <c r="L475" s="61" t="str">
        <v>Confirm entity/system coverage, obtain the current controlling instrument and map every applicable part before conclusions.</v>
      </c>
      <c r="M475" s="63" t="str">
        <f>IF(OR(EXACT(E475,"Unresolved"),EXACT(E475,"Applicable"),EXACT(E475,"Excluded with basis"),EXACT(E475,"Context only")),IF(E475="Unresolved","Applicability unresolved; assign an owner and next action",IF(LEN(IF(AND(LEN(UPPER(TRIM(CLEAN(SUBSTITUTE(C475,CHAR(160)," ")))))&gt;0,LEFT(UPPER(TRIM(C475)),10)&lt;&gt;"UNRESOLVED",ISERROR(MATCH(UPPER(TRIM(CLEAN(SUBSTITUTE(C475,CHAR(160)," ")))),Start!$H$6:$H$22,0))),"","Exact clause/version missing; ")&amp;IF(AND(LEN(UPPER(TRIM(CLEAN(SUBSTITUTE(D475,CHAR(160)," ")))))&gt;0,LEFT(UPPER(TRIM(D475)),10)&lt;&gt;"UNRESOLVED",ISERROR(MATCH(UPPER(TRIM(CLEAN(SUBSTITUTE(D475,CHAR(160)," ")))),Start!$H$6:$H$22,0))),"","Entity/system/period missing; ")&amp;IF(AND(LEN(UPPER(TRIM(CLEAN(SUBSTITUTE(F475,CHAR(160)," ")))))&gt;0,LEFT(UPPER(TRIM(F475)),10)&lt;&gt;"UNRESOLVED",ISERROR(MATCH(UPPER(TRIM(CLEAN(SUBSTITUTE(F475,CHAR(160)," ")))),Start!$H$6:$H$22,0))),"","Decision evidence/basis missing; ")&amp;IF(AND(LEN(UPPER(TRIM(CLEAN(SUBSTITUTE(G475,CHAR(160)," ")))))&gt;0,LEFT(UPPER(TRIM(G475)),10)&lt;&gt;"UNRESOLVED",ISERROR(MATCH(UPPER(TRIM(CLEAN(SUBSTITUTE(G475,CHAR(160)," ")))),Start!$H$6:$H$22,0))),"","Date/transition basis missing; ")&amp;IF(AND(LEN(UPPER(TRIM(CLEAN(SUBSTITUTE(H475,CHAR(160)," ")))))&gt;0,LEFT(UPPER(TRIM(H475)),10)&lt;&gt;"UNRESOLVED",ISERROR(MATCH(UPPER(TRIM(CLEAN(SUBSTITUTE(H475,CHAR(160)," ")))),Start!$H$6:$H$22,0))),"","Method/evidence basis missing; ")&amp;IF(AND(LEN(UPPER(TRIM(CLEAN(SUBSTITUTE(I475,CHAR(160)," ")))))&gt;0,LEFT(UPPER(TRIM(I475)),10)&lt;&gt;"UNRESOLVED",ISERROR(MATCH(UPPER(TRIM(CLEAN(SUBSTITUTE(I475,CHAR(160)," ")))),Start!$H$6:$H$22,0))),"","Mapping or justified exclusion missing; ")&amp;IF(AND(LEN(UPPER(TRIM(CLEAN(SUBSTITUTE(J475,CHAR(160)," ")))))&gt;0,LEFT(UPPER(TRIM(J475)),10)&lt;&gt;"UNRESOLVED",ISERROR(MATCH(UPPER(TRIM(CLEAN(SUBSTITUTE(J475,CHAR(160)," ")))),Start!$H$6:$H$22,0))),"","Conclusion/evidence missing; ")&amp;IF(AND(LEN(UPPER(TRIM(CLEAN(SUBSTITUTE(K475,CHAR(160)," ")))))&gt;0,LEFT(UPPER(TRIM(K475)),10)&lt;&gt;"UNRESOLVED",ISERROR(MATCH(UPPER(TRIM(CLEAN(SUBSTITUTE(K475,CHAR(160)," ")))),Start!$H$6:$H$22,0))),"","Reviewer/date missing; ")&amp;"")=0,"Documentation recorded; review required",IF(AND(LEN(UPPER(TRIM(CLEAN(SUBSTITUTE(C475,CHAR(160)," ")))))&gt;0,LEFT(UPPER(TRIM(C475)),10)&lt;&gt;"UNRESOLVED",ISERROR(MATCH(UPPER(TRIM(CLEAN(SUBSTITUTE(C475,CHAR(160)," ")))),Start!$H$6:$H$22,0))),"","Exact clause/version missing; ")&amp;IF(AND(LEN(UPPER(TRIM(CLEAN(SUBSTITUTE(D475,CHAR(160)," ")))))&gt;0,LEFT(UPPER(TRIM(D475)),10)&lt;&gt;"UNRESOLVED",ISERROR(MATCH(UPPER(TRIM(CLEAN(SUBSTITUTE(D475,CHAR(160)," ")))),Start!$H$6:$H$22,0))),"","Entity/system/period missing; ")&amp;IF(AND(LEN(UPPER(TRIM(CLEAN(SUBSTITUTE(F475,CHAR(160)," ")))))&gt;0,LEFT(UPPER(TRIM(F475)),10)&lt;&gt;"UNRESOLVED",ISERROR(MATCH(UPPER(TRIM(CLEAN(SUBSTITUTE(F475,CHAR(160)," ")))),Start!$H$6:$H$22,0))),"","Decision evidence/basis missing; ")&amp;IF(AND(LEN(UPPER(TRIM(CLEAN(SUBSTITUTE(G475,CHAR(160)," ")))))&gt;0,LEFT(UPPER(TRIM(G475)),10)&lt;&gt;"UNRESOLVED",ISERROR(MATCH(UPPER(TRIM(CLEAN(SUBSTITUTE(G475,CHAR(160)," ")))),Start!$H$6:$H$22,0))),"","Date/transition basis missing; ")&amp;IF(AND(LEN(UPPER(TRIM(CLEAN(SUBSTITUTE(H475,CHAR(160)," ")))))&gt;0,LEFT(UPPER(TRIM(H475)),10)&lt;&gt;"UNRESOLVED",ISERROR(MATCH(UPPER(TRIM(CLEAN(SUBSTITUTE(H475,CHAR(160)," ")))),Start!$H$6:$H$22,0))),"","Method/evidence basis missing; ")&amp;IF(AND(LEN(UPPER(TRIM(CLEAN(SUBSTITUTE(I475,CHAR(160)," ")))))&gt;0,LEFT(UPPER(TRIM(I475)),10)&lt;&gt;"UNRESOLVED",ISERROR(MATCH(UPPER(TRIM(CLEAN(SUBSTITUTE(I475,CHAR(160)," ")))),Start!$H$6:$H$22,0))),"","Mapping or justified exclusion missing; ")&amp;IF(AND(LEN(UPPER(TRIM(CLEAN(SUBSTITUTE(J475,CHAR(160)," ")))))&gt;0,LEFT(UPPER(TRIM(J475)),10)&lt;&gt;"UNRESOLVED",ISERROR(MATCH(UPPER(TRIM(CLEAN(SUBSTITUTE(J475,CHAR(160)," ")))),Start!$H$6:$H$22,0))),"","Conclusion/evidence missing; ")&amp;IF(AND(LEN(UPPER(TRIM(CLEAN(SUBSTITUTE(K475,CHAR(160)," ")))))&gt;0,LEFT(UPPER(TRIM(K475)),10)&lt;&gt;"UNRESOLVED",ISERROR(MATCH(UPPER(TRIM(CLEAN(SUBSTITUTE(K475,CHAR(160)," ")))),Start!$H$6:$H$22,0))),"","Reviewer/date missing; ")&amp;"")),"Invalid status; use a listed value")</f>
        <v>Applicability unresolved; assign an owner and next action</v>
      </c>
    </row>
  </sheetData>
  <sheetProtection sheet="1" objects="1" scenarios="1" autoFilter="0" selectLockedCells="0" selectUnlockedCells="0" formatRows="0"/>
  <mergeCells>
    <mergeCell ref="A1:F1"/>
    <mergeCell ref="A2:F2"/>
    <mergeCell ref="A3:B3"/>
  </mergeCells>
  <dataValidations count="1">
    <dataValidation type="list" sqref="E5:E475" showErrorMessage="1" errorStyle="stop" errorTitle="Choose a listed value" error="Use an exact listed value. Unresolved decisions remain open.">
      <formula1>"Unresolved,Applicable,Excluded with basis,Context only"</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4" min="0" max="1048575" man="1"/>
    <brk id="7" min="0" max="1048575" man="1"/>
    <brk id="9" min="0" max="1048575" man="1"/>
    <brk id="11" min="0" max="1048575" man="1"/>
  </colBreaks>
  <tableParts count="1">
    <tablePart r:id="R8ae163296f464bf1"/>
  </tableParts>
</worksheet>
</file>

<file path=xl/worksheets/sheet20.xml><?xml version="1.0" encoding="utf-8"?>
<worksheet xmlns="http://schemas.openxmlformats.org/spreadsheetml/2006/main">
  <sheetPr>
    <tabColor rgb="FF244D63"/>
    <pageSetUpPr fitToPage="0"/>
  </sheetPr>
  <sheetViews>
    <sheetView showGridLines="0" workbookViewId="0"/>
  </sheetViews>
  <sheetFormatPr defaultRowHeight="15"/>
  <cols>
    <col min="1" max="1" width="30" hidden="0" customWidth="1"/>
    <col min="2" max="2" width="72" hidden="0" customWidth="1"/>
  </cols>
  <sheetData>
    <row r="1" ht="32" customHeight="1">
      <c r="A1" s="42" t="str">
        <v>Field record: one procedure</v>
      </c>
      <c r="B1" s="42"/>
    </row>
    <row r="2" ht="55" customHeight="1">
      <c r="A2" s="43" t="inlineStr">
        <is>
          <t xml:space="preserve">Print one procedure at a time. Choose a procedure ID in B5. Edit actual records in the owning register, not this view. Confirm activity permission with the operating owner, who grants it. Save/print after recalculation. Long records may require the full digital register.</t>
        </is>
      </c>
      <c r="B2" s="43"/>
    </row>
    <row r="3" ht="24" customHeight="1">
      <c r="A3" s="65" t="str">
        <v>Open source register</v>
      </c>
      <c r="B3" s="65"/>
    </row>
    <row r="4" ht="34" customHeight="1">
      <c r="A4" s="60" t="str">
        <v>Field</v>
      </c>
      <c r="B4" s="60" t="str">
        <v>Linked record or selector</v>
      </c>
    </row>
    <row r="5" ht="34" customHeight="1">
      <c r="A5" s="56" t="str">
        <v>Selected procedure</v>
      </c>
      <c r="B5" s="61" t="str">
        <v>C01</v>
      </c>
    </row>
    <row r="6" ht="32" customHeight="1">
      <c r="A6" s="47" t="str">
        <v>Track</v>
      </c>
      <c r="B6" s="47" t="str">
        <f>IF(COUNTIF('Control tests'!A$5:A$45,$B$5)=1,IF(LEN(INDEX('Control tests'!B$5:B$45,MATCH($B$5,'Control tests'!A$5:A$45,0))&amp;"")=0,"Not recorded",INDEX('Control tests'!B$5:B$45,MATCH($B$5,'Control tests'!A$5:A$45,0))),"Select a listed procedure ID")</f>
        <v>Core</v>
      </c>
    </row>
    <row r="7" ht="70" customHeight="1">
      <c r="A7" s="47" t="str">
        <v>Proposed procedure</v>
      </c>
      <c r="B7" s="47" t="str">
        <f>IF(COUNTIF('Control tests'!A$5:A$45,$B$5)=1,IF(LEN(INDEX('Control tests'!E$5:E$45,MATCH($B$5,'Control tests'!A$5:A$45,0))&amp;"")=0,"Not recorded",INDEX('Control tests'!E$5:E$45,MATCH($B$5,'Control tests'!A$5:A$45,0))),"Select a listed procedure ID")</f>
        <v>Reconcile charter, ownership chart, operating agreements, PSC classification, DFS authorizations and NY resident data. Trace shared IT services to each entity. Record a separate decision for each duty.</v>
      </c>
    </row>
    <row r="8" ht="32" customHeight="1">
      <c r="A8" s="47" t="str">
        <v>Exact criterion</v>
      </c>
      <c r="B8" s="47" t="str">
        <f>IF(COUNTIF('Control tests'!A$5:A$45,$B$5)=1,IF(LEN(INDEX('Control tests'!D$5:D$45,MATCH($B$5,'Control tests'!A$5:A$45,0))&amp;"")=0,"Not recorded",INDEX('Control tests'!D$5:D$45,MATCH($B$5,'Control tests'!A$5:A$45,0))),"Select a listed procedure ID")</f>
        <v>P01 1200.1(c); D01 500.1(e); B02 2(a); B03 1(c),10</v>
      </c>
    </row>
    <row r="9" ht="40" customHeight="1">
      <c r="A9" s="47" t="str">
        <v>Expected evidence</v>
      </c>
      <c r="B9" s="47" t="str">
        <f>IF(COUNTIF('Control tests'!A$5:A$45,$B$5)=1,IF(LEN(INDEX('Control tests'!F$5:F$45,MATCH($B$5,'Control tests'!A$5:A$45,0))&amp;"")=0,"Not recorded",INDEX('Control tests'!F$5:F$45,MATCH($B$5,'Control tests'!A$5:A$45,0))),"Select a listed procedure ID")</f>
        <v>Charter and licenses; service counts with definition/date; entity-to-system map; signed applicability reasoning</v>
      </c>
    </row>
    <row r="10" ht="40" customHeight="1">
      <c r="A10" s="47" t="str">
        <v>Acceptance / limits</v>
      </c>
      <c r="B10" s="47" t="str">
        <f>IF(COUNTIF('Control tests'!A$5:A$45,$B$5)=1,IF(LEN(INDEX('Control tests'!G$5:G$45,MATCH($B$5,'Control tests'!A$5:A$45,0))&amp;"")=0,"Not recorded",INDEX('Control tests'!G$5:G$45,MATCH($B$5,'Control tests'!A$5:A$45,0))),"Select a listed procedure ID")</f>
        <v>No blanket determination based on sector or ownership. Missing facts stay Unresolved.</v>
      </c>
    </row>
    <row r="11" ht="32" customHeight="1">
      <c r="A11" s="47" t="str">
        <v>Population / period</v>
      </c>
      <c r="B11" s="47" t="str">
        <f>IF(COUNTIF('Control tests'!A$5:A$45,$B$5)=1,IF(LEN(INDEX('Control tests'!I$5:I$45,MATCH($B$5,'Control tests'!A$5:A$45,0))&amp;"")=0,"Not recorded",INDEX('Control tests'!I$5:I$45,MATCH($B$5,'Control tests'!A$5:A$45,0))),"Select a listed procedure ID")</f>
        <v>Not recorded</v>
      </c>
    </row>
    <row r="12" ht="32" customHeight="1">
      <c r="A12" s="47" t="str">
        <v>Samples / count</v>
      </c>
      <c r="B12" s="47" t="str">
        <f>IF(COUNTIF('Control tests'!A$5:A$45,$B$5)=1,IF(LEN(INDEX('Control tests'!J$5:J$45,MATCH($B$5,'Control tests'!A$5:A$45,0))&amp;"")=0,"Not recorded",INDEX('Control tests'!J$5:J$45,MATCH($B$5,'Control tests'!A$5:A$45,0))),"Select a listed procedure ID")</f>
        <v>Not recorded</v>
      </c>
    </row>
    <row r="13" ht="32" customHeight="1">
      <c r="A13" s="47" t="str">
        <v>Selection rationale</v>
      </c>
      <c r="B13" s="47" t="str">
        <f>IF(COUNTIF('Control tests'!A$5:A$45,$B$5)=1,IF(LEN(INDEX('Control tests'!N$5:N$45,MATCH($B$5,'Control tests'!A$5:A$45,0))&amp;"")=0,"Not recorded",INDEX('Control tests'!N$5:N$45,MATCH($B$5,'Control tests'!A$5:A$45,0))),"Select a listed procedure ID")</f>
        <v>Not recorded</v>
      </c>
    </row>
    <row r="14" ht="32" customHeight="1">
      <c r="A14" s="47" t="str">
        <v>Actual method / date</v>
      </c>
      <c r="B14" s="47" t="str">
        <f>IF(COUNTIF('Control tests'!A$5:A$45,$B$5)=1,IF(LEN(INDEX('Control tests'!K$5:K$45,MATCH($B$5,'Control tests'!A$5:A$45,0))&amp;"")=0,"Not recorded",INDEX('Control tests'!K$5:K$45,MATCH($B$5,'Control tests'!A$5:A$45,0))),"Select a listed procedure ID")</f>
        <v>Not recorded</v>
      </c>
    </row>
    <row r="15" ht="32" customHeight="1">
      <c r="A15" s="47" t="str">
        <v>Actual observations</v>
      </c>
      <c r="B15" s="47" t="str">
        <f>IF(COUNTIF('Control tests'!A$5:A$45,$B$5)=1,IF(LEN(INDEX('Control tests'!O$5:O$45,MATCH($B$5,'Control tests'!A$5:A$45,0))&amp;"")=0,"Not recorded",INDEX('Control tests'!O$5:O$45,MATCH($B$5,'Control tests'!A$5:A$45,0))),"Select a listed procedure ID")</f>
        <v>Not recorded</v>
      </c>
    </row>
    <row r="16" ht="40" customHeight="1">
      <c r="A16" s="47" t="str">
        <v>Evidence references / exceptions</v>
      </c>
      <c r="B16" s="47" t="str">
        <f>IF(COUNTIF('Control tests'!A$5:A$45,$B$5)=1,IF(LEN(INDEX('Control tests'!M$5:M$45,MATCH($B$5,'Control tests'!A$5:A$45,0))&amp;"")=0,"Not recorded",INDEX('Control tests'!M$5:M$45,MATCH($B$5,'Control tests'!A$5:A$45,0))),"Select a listed procedure ID")</f>
        <v>Not recorded</v>
      </c>
    </row>
    <row r="17" ht="32" customHeight="1">
      <c r="A17" s="47" t="str">
        <v>Reviewer</v>
      </c>
      <c r="B17" s="47" t="str">
        <f>IF(COUNTIF('Control tests'!A$5:A$45,$B$5)=1,IF(LEN(INDEX('Control tests'!P$5:P$45,MATCH($B$5,'Control tests'!A$5:A$45,0))&amp;"")=0,"Not recorded",INDEX('Control tests'!P$5:P$45,MATCH($B$5,'Control tests'!A$5:A$45,0))),"Select a listed procedure ID")</f>
        <v>Not recorded</v>
      </c>
    </row>
    <row r="18" ht="32" customHeight="1">
      <c r="A18" s="47" t="str">
        <v>Review disposition</v>
      </c>
      <c r="B18" s="47" t="str">
        <f>IF(COUNTIF('Control tests'!A$5:A$45,$B$5)=1,IF(LEN(INDEX('Control tests'!S$5:S$45,MATCH($B$5,'Control tests'!A$5:A$45,0))&amp;"")=0,"Not recorded",INDEX('Control tests'!S$5:S$45,MATCH($B$5,'Control tests'!A$5:A$45,0))),"Select a listed procedure ID")</f>
        <v>Not recorded</v>
      </c>
    </row>
    <row r="19" ht="40" customHeight="1">
      <c r="A19" s="47" t="inlineStr">
        <is>
          <t xml:space="preserve">Permit IDs / records only basis</t>
        </is>
      </c>
      <c r="B19" s="47" t="str">
        <f>IF(COUNTIF('Control tests'!A$5:A$45,$B$5)=1,IF(LEN(INDEX('Control tests'!T$5:T$45,MATCH($B$5,'Control tests'!A$5:A$45,0))&amp;"")=0,"Not recorded",INDEX('Control tests'!T$5:T$45,MATCH($B$5,'Control tests'!A$5:A$45,0))),"Select a listed procedure ID")</f>
        <v>Not recorded</v>
      </c>
    </row>
    <row r="20" ht="32" customHeight="1">
      <c r="A20" s="47" t="str">
        <v>Result</v>
      </c>
      <c r="B20" s="47" t="str">
        <f>IF(COUNTIF('Control tests'!A$5:A$45,$B$5)=1,IF(LEN(INDEX('Control tests'!L$5:L$45,MATCH($B$5,'Control tests'!A$5:A$45,0))&amp;"")=0,"Not recorded",INDEX('Control tests'!L$5:L$45,MATCH($B$5,'Control tests'!A$5:A$45,0))),"Select a listed procedure ID")</f>
        <v>Not examined</v>
      </c>
    </row>
    <row r="21" ht="32" customHeight="1">
      <c r="A21" s="47" t="str">
        <v>Actual examiner</v>
      </c>
      <c r="B21" s="47" t="str">
        <f>IF(COUNTIF('Control tests'!A$5:A$45,$B$5)=1,IF(LEN(INDEX('Control tests'!U$5:U$45,MATCH($B$5,'Control tests'!A$5:A$45,0))&amp;"")=0,"Not recorded",INDEX('Control tests'!U$5:U$45,MATCH($B$5,'Control tests'!A$5:A$45,0))),"Select a listed procedure ID")</f>
        <v>Not recorded</v>
      </c>
    </row>
    <row r="22" ht="32" customHeight="1">
      <c r="A22" s="47" t="inlineStr">
        <is>
          <t xml:space="preserve">Documentation follow up</t>
        </is>
      </c>
      <c r="B22" s="47" t="str">
        <f>IF(COUNTIF('Control tests'!A$5:A$45,$B$5)=1,IF(LEN(INDEX('Control tests'!V$5:V$45,MATCH($B$5,'Control tests'!A$5:A$45,0))&amp;"")=0,"Not recorded",INDEX('Control tests'!V$5:V$45,MATCH($B$5,'Control tests'!A$5:A$45,0))),"Select a listed procedure ID")</f>
        <v>Examination pending</v>
      </c>
    </row>
    <row r="23" ht="32" customHeight="1">
      <c r="A23" s="47" t="str">
        <v>Execution date</v>
      </c>
      <c r="B23" s="66" t="str">
        <f>IF(COUNTIF('Control tests'!A$5:A$45,$B$5)=1,IF(AND(ISNUMBER(INDEX('Control tests'!Q$5:Q$45,MATCH($B$5,'Control tests'!A$5:A$45,0))),INDEX('Control tests'!Q$5:Q$45,MATCH($B$5,'Control tests'!A$5:A$45,0))&gt;0),INDEX('Control tests'!Q$5:Q$45,MATCH($B$5,'Control tests'!A$5:A$45,0)),"Not recorded"),"Select a listed procedure ID")</f>
        <v>Not recorded</v>
      </c>
    </row>
    <row r="24" ht="32" customHeight="1">
      <c r="A24" s="47" t="str">
        <v>Review date</v>
      </c>
      <c r="B24" s="66" t="str">
        <f>IF(COUNTIF('Control tests'!A$5:A$45,$B$5)=1,IF(AND(ISNUMBER(INDEX('Control tests'!R$5:R$45,MATCH($B$5,'Control tests'!A$5:A$45,0))),INDEX('Control tests'!R$5:R$45,MATCH($B$5,'Control tests'!A$5:A$45,0))&gt;0),INDEX('Control tests'!R$5:R$45,MATCH($B$5,'Control tests'!A$5:A$45,0)),"Not recorded"),"Select a listed procedure ID")</f>
        <v>Not recorded</v>
      </c>
    </row>
    <row r="25" ht="12" customHeight="1">
      <c r="A25" s="47"/>
      <c r="B25" s="47"/>
    </row>
    <row r="26" ht="32" customHeight="1">
      <c r="A26" s="67" t="inlineStr">
        <is>
          <t xml:space="preserve">Before field activity: review the linked Activity permits record for exact targets, approved methods/window, operating and technical approvals, baseline, stop authority and recovery. Activity is authorized in the activity permit. Confirm the current digital record and operating instructions. Long records: print the owning register or attach a controlled continuation.</t>
        </is>
      </c>
      <c r="B26" s="67"/>
    </row>
    <row r="27" ht="32" customHeight="1">
      <c r="A27" s="67"/>
      <c r="B27" s="67"/>
    </row>
    <row r="28" ht="32" customHeight="1">
      <c r="A28" s="68"/>
      <c r="B28" s="68"/>
    </row>
  </sheetData>
  <sheetProtection sheet="1" objects="1" scenarios="1" autoFilter="0" selectLockedCells="0" selectUnlockedCells="0" formatRows="0"/>
  <mergeCells>
    <mergeCell ref="A1:B1"/>
    <mergeCell ref="A2:B2"/>
    <mergeCell ref="A3:B3"/>
    <mergeCell ref="A26:B28"/>
  </mergeCells>
  <dataValidations count="1">
    <dataValidation type="list" sqref="B5" showErrorMessage="1" errorStyle="stop" errorTitle="Choose a listed value" error="Use an exact listed value. Unresolved decisions remain open.">
      <formula1>ProcedureIDs</formula1>
    </dataValidation>
  </dataValidations>
  <hyperlinks>
    <hyperlink ref="A3" location="'Sources'!A1" display="Open source register"/>
  </hyperlinks>
  <printOptions headings="0" gridLines="0"/>
  <pageMargins left="0.35" right="0.35" top="0.45" bottom="0.45" header="0.2" footer="0.2"/>
  <pageSetup paperSize="1" orientation="portrait" fitToWidth="0" fitToHeight="0" scale="85" pageOrder="downThenOver"/>
  <headerFooter>
    <oddFooter>&amp;LGlobal Digital Forensics | QA 2026-10-17&amp;C&amp;A&amp;RPage &amp;P of &amp;N</oddFooter>
  </headerFooter>
  <rowBreaks count="1" manualBreakCount="1">
    <brk id="14" min="0" max="16383" man="1"/>
  </rowBreaks>
</worksheet>
</file>

<file path=xl/worksheets/sheet21.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4" hidden="0" customWidth="1"/>
    <col min="2" max="2" width="24" hidden="0" customWidth="1"/>
    <col min="3" max="3" width="42" hidden="0" customWidth="1"/>
    <col min="4" max="4" width="70" hidden="0" customWidth="1"/>
    <col min="5" max="5" width="95" hidden="0" customWidth="1"/>
    <col min="6" max="6" width="43" hidden="0" customWidth="1"/>
    <col min="7" max="7" width="45" hidden="0" customWidth="1"/>
    <col min="8" max="8" width="30" hidden="0" customWidth="1"/>
    <col min="9" max="9" width="22" hidden="0" customWidth="1"/>
    <col min="10" max="10" width="30" hidden="0" customWidth="1"/>
    <col min="11" max="11" width="24" hidden="0" customWidth="1"/>
    <col min="12" max="12" width="50" hidden="0" customWidth="1"/>
    <col min="13" max="13" width="65" hidden="0" customWidth="1"/>
    <col min="14" max="14" width="50" hidden="0" customWidth="1"/>
  </cols>
  <sheetData>
    <row r="1" ht="32" customHeight="1">
      <c r="A1" s="42" t="str">
        <v>Assessment prep</v>
      </c>
      <c r="B1" s="42"/>
      <c r="C1" s="42"/>
      <c r="D1" s="42"/>
      <c r="E1" s="42"/>
      <c r="F1" s="42"/>
      <c r="G1" s="47"/>
      <c r="H1" s="47"/>
      <c r="I1" s="47"/>
      <c r="J1" s="47"/>
      <c r="K1" s="47"/>
      <c r="L1" s="47"/>
      <c r="M1" s="47"/>
      <c r="N1" s="47"/>
    </row>
    <row r="2" ht="42" customHeight="1">
      <c r="A2" s="43" t="inlineStr">
        <is>
          <t xml:space="preserve">Scope proposed work and gather records for the audit, compliance and testing decisions that follow. Methodology: NIST SP 800-115 and SP 800-82 Rev. 3, used as planning references.</t>
        </is>
      </c>
      <c r="B2" s="43"/>
      <c r="C2" s="43"/>
      <c r="D2" s="43"/>
      <c r="E2" s="43"/>
      <c r="F2" s="43"/>
      <c r="G2" s="47"/>
      <c r="H2" s="47"/>
      <c r="I2" s="47"/>
      <c r="J2" s="47"/>
      <c r="K2" s="47"/>
      <c r="L2" s="47"/>
      <c r="M2" s="47"/>
      <c r="N2" s="47"/>
    </row>
    <row r="3" ht="24" customHeight="1">
      <c r="A3" s="59" t="str">
        <v>Open source register</v>
      </c>
      <c r="B3" s="59"/>
      <c r="C3" s="47"/>
      <c r="D3" s="47"/>
      <c r="E3" s="47"/>
      <c r="F3" s="47"/>
      <c r="G3" s="47"/>
      <c r="H3" s="47"/>
      <c r="I3" s="47"/>
      <c r="J3" s="47"/>
      <c r="K3" s="47"/>
      <c r="L3" s="47"/>
      <c r="M3" s="47"/>
      <c r="N3" s="47"/>
    </row>
    <row r="4" ht="34" customHeight="1">
      <c r="A4" s="60" t="str">
        <v>ID</v>
      </c>
      <c r="B4" s="60" t="str">
        <v>Assessment type</v>
      </c>
      <c r="C4" s="60" t="str">
        <v>Preparation task</v>
      </c>
      <c r="D4" s="60" t="str">
        <v>Why needed</v>
      </c>
      <c r="E4" s="60" t="str">
        <v>Gather and organize</v>
      </c>
      <c r="F4" s="60" t="str">
        <v>Responsible role</v>
      </c>
      <c r="G4" s="60" t="str">
        <v>Planning gate</v>
      </c>
      <c r="H4" s="60" t="str">
        <v>Methodology references</v>
      </c>
      <c r="I4" s="60" t="str">
        <v>Collection status</v>
      </c>
      <c r="J4" s="60" t="str">
        <v>Actual owner</v>
      </c>
      <c r="K4" s="60" t="str">
        <v>Planning target</v>
      </c>
      <c r="L4" s="60" t="str">
        <v>Secure reference</v>
      </c>
      <c r="M4" s="60" t="str">
        <v>Missing information / next action</v>
      </c>
      <c r="N4" s="60" t="str">
        <v>Review record</v>
      </c>
    </row>
    <row r="5" ht="85" customHeight="1">
      <c r="A5" s="56" t="str">
        <v>AP01</v>
      </c>
      <c r="B5" s="56" t="str">
        <v>Common</v>
      </c>
      <c r="C5" s="56" t="str">
        <v>Define the preparation brief</v>
      </c>
      <c r="D5" s="56" t="str">
        <v>An audit, control review and penetration test answer different questions; preparation must identify the requested work.</v>
      </c>
      <c r="E5" s="56" t="str">
        <v>Requested service and decision; facilities/entities; intended users; proposed period; known exclusions; deliverables and assessment limitations.</v>
      </c>
      <c r="F5" s="56" t="str">
        <v>Sponsor and GDF engagement lead</v>
      </c>
      <c r="G5" s="56" t="str">
        <v>Before agreeing engagement scope</v>
      </c>
      <c r="H5" s="56" t="inlineStr">
        <is>
          <t xml:space="preserve">https://csrc.nist.gov/pubs/sp/800/82/r3/final; https://csrc.nist.gov/pubs/sp/800/115/final</t>
        </is>
      </c>
      <c r="I5" s="61" t="str">
        <v>Not gathered</v>
      </c>
      <c r="J5" s="61" t="str"/>
      <c r="K5" s="61" t="str"/>
      <c r="L5" s="61" t="str"/>
      <c r="M5" s="61" t="str"/>
      <c r="N5" s="61" t="str"/>
    </row>
    <row r="6" ht="85" customHeight="1">
      <c r="A6" s="58" t="str">
        <v>AP02</v>
      </c>
      <c r="B6" s="58" t="str">
        <v>Common</v>
      </c>
      <c r="C6" s="58" t="str">
        <v>Identify owners and authority</v>
      </c>
      <c r="D6" s="58" t="str">
        <v>Ownership, access and testing authority can belong to different parties.</v>
      </c>
      <c r="E6" s="58" t="inlineStr">
        <is>
          <t xml:space="preserve">Legal asset/site owners; operating authority; landlord/shared site rights; third party/cloud/vendor approval requirements; actual approvers.</t>
        </is>
      </c>
      <c r="F6" s="58" t="str">
        <v>Organization legal and operating owners</v>
      </c>
      <c r="G6" s="58" t="str">
        <v>Before access or method approval</v>
      </c>
      <c r="H6" s="58" t="inlineStr">
        <is>
          <t xml:space="preserve">https://csrc.nist.gov/pubs/sp/800/82/r3/final; https://csrc.nist.gov/pubs/sp/800/115/final</t>
        </is>
      </c>
      <c r="I6" s="61" t="str">
        <v>Not gathered</v>
      </c>
      <c r="J6" s="61" t="str"/>
      <c r="K6" s="61" t="str"/>
      <c r="L6" s="61" t="str"/>
      <c r="M6" s="61" t="str"/>
      <c r="N6" s="61" t="str"/>
    </row>
    <row r="7" ht="85" customHeight="1">
      <c r="A7" s="56" t="str">
        <v>AP03</v>
      </c>
      <c r="B7" s="56" t="str">
        <v>Common</v>
      </c>
      <c r="C7" s="56" t="str">
        <v>Organize one facility and system inventory</v>
      </c>
      <c r="D7" s="56" t="str">
        <v>Reuse the same inventory for state, local, privacy, environmental and gas applicability work.</v>
      </c>
      <c r="E7" s="56" t="str">
        <v>Entity/site IDs; organization functions; municipalities/counties; critical processes; asset and zone/conduit diagrams; dependencies and remote locations.</v>
      </c>
      <c r="F7" s="56" t="str">
        <v>Organization PM and engineering</v>
      </c>
      <c r="G7" s="56" t="str">
        <v>Before assessment planning</v>
      </c>
      <c r="H7" s="56" t="inlineStr">
        <is>
          <t xml:space="preserve">https://csrc.nist.gov/pubs/sp/800/82/r3/final; https://csrc.nist.gov/pubs/sp/800/115/final</t>
        </is>
      </c>
      <c r="I7" s="61" t="str">
        <v>Not gathered</v>
      </c>
      <c r="J7" s="61" t="str"/>
      <c r="K7" s="61" t="str"/>
      <c r="L7" s="61" t="str"/>
      <c r="M7" s="61" t="str"/>
      <c r="N7" s="61" t="str"/>
    </row>
    <row r="8" ht="85" customHeight="1">
      <c r="A8" s="58" t="str">
        <v>AP04</v>
      </c>
      <c r="B8" s="58" t="str">
        <v>Common</v>
      </c>
      <c r="C8" s="58" t="str">
        <v>Gather governing instruments</v>
      </c>
      <c r="D8" s="58" t="inlineStr">
        <is>
          <t xml:space="preserve">Facts and instruments set legal coverage and assessment requirements.</t>
        </is>
      </c>
      <c r="E8" s="58" t="str">
        <v>Current rules/orders/permits/contracts; coverage facts; versions and effective periods; unresolved interpretation; independent review needs.</v>
      </c>
      <c r="F8" s="58" t="str">
        <v>Compliance owner and qualified advisers</v>
      </c>
      <c r="G8" s="58" t="str">
        <v>Before criteria approval</v>
      </c>
      <c r="H8" s="58" t="inlineStr">
        <is>
          <t xml:space="preserve">https://csrc.nist.gov/pubs/sp/800/82/r3/final; https://csrc.nist.gov/pubs/sp/800/115/final</t>
        </is>
      </c>
      <c r="I8" s="61" t="str">
        <v>Not gathered</v>
      </c>
      <c r="J8" s="61" t="str"/>
      <c r="K8" s="61" t="str"/>
      <c r="L8" s="61" t="str"/>
      <c r="M8" s="61" t="str"/>
      <c r="N8" s="61" t="str"/>
    </row>
    <row r="9" ht="85" customHeight="1">
      <c r="A9" s="56" t="str">
        <v>AP05</v>
      </c>
      <c r="B9" s="56" t="str">
        <v>Common</v>
      </c>
      <c r="C9" s="56" t="str">
        <v>Prepare safe evidence access</v>
      </c>
      <c r="D9" s="56" t="str">
        <v>Keep secrets, customer data, SSI and sensitive facility details in approved repositories; use references in the guide.</v>
      </c>
      <c r="E9" s="56" t="str">
        <v>Evidence request index; record periods; custodians; redaction; approved secure transfer or supervised review; classification; retention/legal holds.</v>
      </c>
      <c r="F9" s="56" t="str">
        <v>Evidence custodian and privacy/security lead</v>
      </c>
      <c r="G9" s="56" t="str">
        <v>Before sharing records</v>
      </c>
      <c r="H9" s="56" t="inlineStr">
        <is>
          <t xml:space="preserve">https://csrc.nist.gov/pubs/sp/800/82/r3/final; https://csrc.nist.gov/pubs/sp/800/115/final</t>
        </is>
      </c>
      <c r="I9" s="61" t="str">
        <v>Not gathered</v>
      </c>
      <c r="J9" s="61" t="str"/>
      <c r="K9" s="61" t="str"/>
      <c r="L9" s="61" t="str"/>
      <c r="M9" s="61" t="str"/>
      <c r="N9" s="61" t="str"/>
    </row>
    <row r="10" ht="85" customHeight="1">
      <c r="A10" s="58" t="str">
        <v>AP06</v>
      </c>
      <c r="B10" s="58" t="str">
        <v>Common</v>
      </c>
      <c r="C10" s="58" t="str">
        <v>Identify operations and safety constraints</v>
      </c>
      <c r="D10" s="58" t="inlineStr">
        <is>
          <t xml:space="preserve">Preparation establishes boundaries; safety review validates each test.</t>
        </is>
      </c>
      <c r="E10" s="58" t="str">
        <v>Service continuity limits; fragile/legacy systems; vendor restrictions; safety systems; change freezes; outage windows; emergency and stop contacts.</v>
      </c>
      <c r="F10" s="58" t="str">
        <v>Operations, engineering and safety owners</v>
      </c>
      <c r="G10" s="58" t="str">
        <v>Before approving any site visit or technical method</v>
      </c>
      <c r="H10" s="58" t="inlineStr">
        <is>
          <t xml:space="preserve">https://csrc.nist.gov/pubs/sp/800/82/r3/final; https://csrc.nist.gov/pubs/sp/800/115/final</t>
        </is>
      </c>
      <c r="I10" s="61" t="str">
        <v>Not gathered</v>
      </c>
      <c r="J10" s="61" t="str"/>
      <c r="K10" s="61" t="str"/>
      <c r="L10" s="61" t="str"/>
      <c r="M10" s="61" t="str"/>
      <c r="N10" s="61" t="str"/>
    </row>
    <row r="11" ht="85" customHeight="1">
      <c r="A11" s="56" t="str">
        <v>AP07</v>
      </c>
      <c r="B11" s="56" t="str">
        <v>Common</v>
      </c>
      <c r="C11" s="56" t="str">
        <v>Arrange participants and escalation</v>
      </c>
      <c r="D11" s="56" t="inlineStr">
        <is>
          <t xml:space="preserve">Record actual people and availability; named people approve.</t>
        </is>
      </c>
      <c r="E11" s="56" t="str">
        <v>Sponsor; PM; operations/safety; IT/OT; physical security; legal; vendor contacts; deputies; available interview windows and escalation channels.</v>
      </c>
      <c r="F11" s="56" t="str">
        <v>Organization PM</v>
      </c>
      <c r="G11" s="56" t="str">
        <v>Before kickoff</v>
      </c>
      <c r="H11" s="56" t="inlineStr">
        <is>
          <t xml:space="preserve">https://csrc.nist.gov/pubs/sp/800/82/r3/final; https://csrc.nist.gov/pubs/sp/800/115/final</t>
        </is>
      </c>
      <c r="I11" s="61" t="str">
        <v>Not gathered</v>
      </c>
      <c r="J11" s="61" t="str"/>
      <c r="K11" s="61" t="str"/>
      <c r="L11" s="61" t="str"/>
      <c r="M11" s="61" t="str"/>
      <c r="N11" s="61" t="str"/>
    </row>
    <row r="12" ht="85" customHeight="1">
      <c r="A12" s="58" t="str">
        <v>AP08</v>
      </c>
      <c r="B12" s="58" t="str">
        <v>Common</v>
      </c>
      <c r="C12" s="58" t="inlineStr">
        <is>
          <t xml:space="preserve">Prepare an exceptions and open questions register</t>
        </is>
      </c>
      <c r="D12" s="58" t="str">
        <v>A missing record is a collection issue until substantive assessment establishes a finding.</v>
      </c>
      <c r="E12" s="58" t="str">
        <v>Missing records; inaccessible sources; proposed exclusions with reasons; affected work; responsible owner; next action and planning target.</v>
      </c>
      <c r="F12" s="58" t="str">
        <v>Organization PM and GDF lead</v>
      </c>
      <c r="G12" s="58" t="str">
        <v>During preparation and at scope review</v>
      </c>
      <c r="H12" s="58" t="inlineStr">
        <is>
          <t xml:space="preserve">https://csrc.nist.gov/pubs/sp/800/82/r3/final; https://csrc.nist.gov/pubs/sp/800/115/final</t>
        </is>
      </c>
      <c r="I12" s="61" t="str">
        <v>Not gathered</v>
      </c>
      <c r="J12" s="61" t="str"/>
      <c r="K12" s="61" t="str"/>
      <c r="L12" s="61" t="str"/>
      <c r="M12" s="61" t="str"/>
      <c r="N12" s="61" t="str"/>
    </row>
    <row r="13" ht="85" customHeight="1">
      <c r="A13" s="56" t="str">
        <v>AP09</v>
      </c>
      <c r="B13" s="56" t="str">
        <v>audit</v>
      </c>
      <c r="C13" s="56" t="str">
        <v>Confirm the audit basis</v>
      </c>
      <c r="D13" s="56" t="inlineStr">
        <is>
          <t xml:space="preserve">The organization appoints the auditor, and the auditor forms the assurance opinion.</t>
        </is>
      </c>
      <c r="E13" s="56" t="str">
        <v>Audit purpose; criteria; period; populations; intended reliance; competence/independence; any actual regulator direction or appointment.</v>
      </c>
      <c r="F13" s="56" t="str">
        <v>Sponsor, compliance and GDF audit lead</v>
      </c>
      <c r="G13" s="56" t="str">
        <v>Before an audit engagement is represented as agreed</v>
      </c>
      <c r="H13" s="56" t="inlineStr">
        <is>
          <t xml:space="preserve">https://csrc.nist.gov/pubs/sp/800/82/r3/final; https://csrc.nist.gov/pubs/sp/800/115/final</t>
        </is>
      </c>
      <c r="I13" s="61" t="str">
        <v>Not gathered</v>
      </c>
      <c r="J13" s="61" t="str"/>
      <c r="K13" s="61" t="str"/>
      <c r="L13" s="61" t="str"/>
      <c r="M13" s="61" t="str"/>
      <c r="N13" s="61" t="str"/>
    </row>
    <row r="14" ht="85" customHeight="1">
      <c r="A14" s="58" t="str">
        <v>AP10</v>
      </c>
      <c r="B14" s="58" t="str">
        <v>audit</v>
      </c>
      <c r="C14" s="58" t="str">
        <v>Assemble the audit evidence request</v>
      </c>
      <c r="D14" s="58" t="inlineStr">
        <is>
          <t xml:space="preserve">The auditor selects and evaluates evidence; a control passes on that evaluation.</t>
        </is>
      </c>
      <c r="E14" s="58" t="str">
        <v>Policies; control ownership; relevant logs/tickets; prior findings; remediation evidence; sample populations and known missing periods.</v>
      </c>
      <c r="F14" s="58" t="str">
        <v>Control owners and evidence custodians</v>
      </c>
      <c r="G14" s="58" t="str">
        <v>Before assessor sampling is finalized</v>
      </c>
      <c r="H14" s="58" t="inlineStr">
        <is>
          <t xml:space="preserve">https://csrc.nist.gov/pubs/sp/800/82/r3/final; https://csrc.nist.gov/pubs/sp/800/115/final</t>
        </is>
      </c>
      <c r="I14" s="61" t="str">
        <v>Not gathered</v>
      </c>
      <c r="J14" s="61" t="str"/>
      <c r="K14" s="61" t="str"/>
      <c r="L14" s="61" t="str"/>
      <c r="M14" s="61" t="str"/>
      <c r="N14" s="61" t="str"/>
    </row>
    <row r="15" ht="85" customHeight="1">
      <c r="A15" s="56" t="str">
        <v>AP11</v>
      </c>
      <c r="B15" s="56" t="str">
        <v>audit</v>
      </c>
      <c r="C15" s="56" t="str">
        <v>Identify specialist interfaces</v>
      </c>
      <c r="D15" s="56" t="inlineStr">
        <is>
          <t xml:space="preserve">Cyber evidence supports the complete safety, environmental and engineering audits.</t>
        </is>
      </c>
      <c r="E15" s="56" t="str">
        <v>Privacy, pipeline safety, electrical/process safety, environmental and other specialist criteria; actual boundaries and referrals.</v>
      </c>
      <c r="F15" s="56" t="str">
        <v>Compliance and specialist leads</v>
      </c>
      <c r="G15" s="56" t="str">
        <v>Before agreeing audit conclusions</v>
      </c>
      <c r="H15" s="56" t="inlineStr">
        <is>
          <t xml:space="preserve">https://csrc.nist.gov/pubs/sp/800/82/r3/final; https://csrc.nist.gov/pubs/sp/800/115/final</t>
        </is>
      </c>
      <c r="I15" s="61" t="str">
        <v>Not gathered</v>
      </c>
      <c r="J15" s="61" t="str"/>
      <c r="K15" s="61" t="str"/>
      <c r="L15" s="61" t="str"/>
      <c r="M15" s="61" t="str"/>
      <c r="N15" s="61" t="str"/>
    </row>
    <row r="16" ht="85" customHeight="1">
      <c r="A16" s="58" t="str">
        <v>AP12</v>
      </c>
      <c r="B16" s="58" t="str">
        <v>audit</v>
      </c>
      <c r="C16" s="58" t="str">
        <v>Plan the audit handoff</v>
      </c>
      <c r="D16" s="58" t="str">
        <v>The handoff supports the independent assessment and preserves unanswered questions.</v>
      </c>
      <c r="E16" s="58" t="inlineStr">
        <is>
          <t xml:space="preserve">Indexed records; open matters; interview schedule; agreed reporting recipients; factual review process; secure workpaper handling.</t>
        </is>
      </c>
      <c r="F16" s="58" t="str">
        <v>Organization PM and GDF audit lead</v>
      </c>
      <c r="G16" s="58" t="str">
        <v>Before audit kickoff</v>
      </c>
      <c r="H16" s="58" t="inlineStr">
        <is>
          <t xml:space="preserve">https://csrc.nist.gov/pubs/sp/800/82/r3/final; https://csrc.nist.gov/pubs/sp/800/115/final</t>
        </is>
      </c>
      <c r="I16" s="61" t="str">
        <v>Not gathered</v>
      </c>
      <c r="J16" s="61" t="str"/>
      <c r="K16" s="61" t="str"/>
      <c r="L16" s="61" t="str"/>
      <c r="M16" s="61" t="str"/>
      <c r="N16" s="61" t="str"/>
    </row>
    <row r="17" ht="85" customHeight="1">
      <c r="A17" s="56" t="str">
        <v>AP13</v>
      </c>
      <c r="B17" s="56" t="inlineStr">
        <is>
          <t xml:space="preserve">cyberassessment</t>
        </is>
      </c>
      <c r="C17" s="56" t="str">
        <v>Prepare the cyber architecture review</v>
      </c>
      <c r="D17" s="56" t="str">
        <v>Identify proposed review boundaries and interfaces that need specialist attention.</v>
      </c>
      <c r="E17" s="56" t="inlineStr">
        <is>
          <t xml:space="preserve">Current IT/OT diagrams; data flows; zones/conduits; remote/vendor access; cloud/shared service interfaces; legacy and unsupported assets.</t>
        </is>
      </c>
      <c r="F17" s="56" t="str">
        <v>IT/OT and engineering owners</v>
      </c>
      <c r="G17" s="56" t="str">
        <v>Before assessment scope review</v>
      </c>
      <c r="H17" s="56" t="inlineStr">
        <is>
          <t xml:space="preserve">https://csrc.nist.gov/pubs/sp/800/82/r3/final; https://csrc.nist.gov/pubs/sp/800/115/final</t>
        </is>
      </c>
      <c r="I17" s="61" t="str">
        <v>Not gathered</v>
      </c>
      <c r="J17" s="61" t="str"/>
      <c r="K17" s="61" t="str"/>
      <c r="L17" s="61" t="str"/>
      <c r="M17" s="61" t="str"/>
      <c r="N17" s="61" t="str"/>
    </row>
    <row r="18" ht="85" customHeight="1">
      <c r="A18" s="58" t="str">
        <v>AP14</v>
      </c>
      <c r="B18" s="58" t="inlineStr">
        <is>
          <t xml:space="preserve">cyberassessment</t>
        </is>
      </c>
      <c r="C18" s="58" t="str">
        <v>Gather control and resilience records</v>
      </c>
      <c r="D18" s="58" t="str">
        <v>The assessor will determine evidence sufficiency and whether demonstrations are appropriate.</v>
      </c>
      <c r="E18" s="58" t="str">
        <v>Configuration exports through approved methods; access reviews; monitoring coverage; backups/restoration records; incident exercises and change history.</v>
      </c>
      <c r="F18" s="58" t="str">
        <v>IT/OT control owners</v>
      </c>
      <c r="G18" s="58" t="str">
        <v>Before evidence examination</v>
      </c>
      <c r="H18" s="58" t="inlineStr">
        <is>
          <t xml:space="preserve">https://csrc.nist.gov/pubs/sp/800/82/r3/final; https://csrc.nist.gov/pubs/sp/800/115/final</t>
        </is>
      </c>
      <c r="I18" s="61" t="str">
        <v>Not gathered</v>
      </c>
      <c r="J18" s="61" t="str"/>
      <c r="K18" s="61" t="str"/>
      <c r="L18" s="61" t="str"/>
      <c r="M18" s="61" t="str"/>
      <c r="N18" s="61" t="str"/>
    </row>
    <row r="19" ht="85" customHeight="1">
      <c r="A19" s="56" t="str">
        <v>AP15</v>
      </c>
      <c r="B19" s="56" t="inlineStr">
        <is>
          <t xml:space="preserve">cyberassessment</t>
        </is>
      </c>
      <c r="C19" s="56" t="str">
        <v>Agree assessment methods</v>
      </c>
      <c r="D19" s="56" t="inlineStr">
        <is>
          <t xml:space="preserve">Passive access proceeds with permission, and active scans or demonstrations with method specific approval.</t>
        </is>
      </c>
      <c r="E19" s="56" t="str">
        <v>Proposed record review/interviews; passive observation access; tooling/connection restrictions; lab versus production; approval and safety contacts.</v>
      </c>
      <c r="F19" s="56" t="str">
        <v>GDF technical lead and operations</v>
      </c>
      <c r="G19" s="56" t="str">
        <v>Before any connection or technical activity</v>
      </c>
      <c r="H19" s="56" t="inlineStr">
        <is>
          <t xml:space="preserve">https://csrc.nist.gov/pubs/sp/800/82/r3/final; https://csrc.nist.gov/pubs/sp/800/115/final</t>
        </is>
      </c>
      <c r="I19" s="61" t="str">
        <v>Not gathered</v>
      </c>
      <c r="J19" s="61" t="str"/>
      <c r="K19" s="61" t="str"/>
      <c r="L19" s="61" t="str"/>
      <c r="M19" s="61" t="str"/>
      <c r="N19" s="61" t="str"/>
    </row>
    <row r="20" ht="85" customHeight="1">
      <c r="A20" s="58" t="str">
        <v>AP16</v>
      </c>
      <c r="B20" s="58" t="inlineStr">
        <is>
          <t xml:space="preserve">cyberassessment</t>
        </is>
      </c>
      <c r="C20" s="58" t="str">
        <v>Define intended assessment outputs</v>
      </c>
      <c r="D20" s="58" t="str">
        <v>The assessment report will reflect actual work; the preparation guide provides no security verdict.</v>
      </c>
      <c r="E20" s="58" t="str">
        <v>Expected architecture/control observations; risk context; coverage limits; remediation planning and retest arrangements.</v>
      </c>
      <c r="F20" s="58" t="str">
        <v>Sponsor and assessment lead</v>
      </c>
      <c r="G20" s="58" t="str">
        <v>Before engagement agreement</v>
      </c>
      <c r="H20" s="58" t="inlineStr">
        <is>
          <t xml:space="preserve">https://csrc.nist.gov/pubs/sp/800/82/r3/final; https://csrc.nist.gov/pubs/sp/800/115/final</t>
        </is>
      </c>
      <c r="I20" s="61" t="str">
        <v>Not gathered</v>
      </c>
      <c r="J20" s="61" t="str"/>
      <c r="K20" s="61" t="str"/>
      <c r="L20" s="61" t="str"/>
      <c r="M20" s="61" t="str"/>
      <c r="N20" s="61" t="str"/>
    </row>
    <row r="21" ht="85" customHeight="1">
      <c r="A21" s="56" t="str">
        <v>AP17</v>
      </c>
      <c r="B21" s="56" t="inlineStr">
        <is>
          <t xml:space="preserve">physical assessment</t>
        </is>
      </c>
      <c r="C21" s="56" t="inlineStr">
        <is>
          <t xml:space="preserve">Prepare an escorted site review plan</t>
        </is>
      </c>
      <c r="D21" s="56" t="str">
        <v>An escorted walkthrough differs from an attempted physical intrusion.</v>
      </c>
      <c r="E21" s="56" t="str">
        <v>Facility boundaries; lawful access and escorts; visitor/contractor rules; photography restrictions; restricted, hazardous and shared areas.</v>
      </c>
      <c r="F21" s="56" t="str">
        <v>Facility security, operations and safety</v>
      </c>
      <c r="G21" s="56" t="str">
        <v>Before a site visit</v>
      </c>
      <c r="H21" s="56" t="inlineStr">
        <is>
          <t xml:space="preserve">https://csrc.nist.gov/pubs/sp/800/82/r3/final; https://csrc.nist.gov/pubs/sp/800/115/final</t>
        </is>
      </c>
      <c r="I21" s="61" t="str">
        <v>Not gathered</v>
      </c>
      <c r="J21" s="61" t="str"/>
      <c r="K21" s="61" t="str"/>
      <c r="L21" s="61" t="str"/>
      <c r="M21" s="61" t="str"/>
      <c r="N21" s="61" t="str"/>
    </row>
    <row r="22" ht="85" customHeight="1">
      <c r="A22" s="58" t="str">
        <v>AP18</v>
      </c>
      <c r="B22" s="58" t="inlineStr">
        <is>
          <t xml:space="preserve">physical assessment</t>
        </is>
      </c>
      <c r="C22" s="58" t="inlineStr">
        <is>
          <t xml:space="preserve">Gather protective system records</t>
        </is>
      </c>
      <c r="D22" s="58" t="inlineStr">
        <is>
          <t xml:space="preserve">Provide sensitive plans and exploitable details through an approved secure channel.</t>
        </is>
      </c>
      <c r="E22" s="58" t="str">
        <v>Approved site plans; access/visitor records; key/badge management; alarm/CCTV coverage and retention; lighting, barriers, cabinets and guard arrangements.</v>
      </c>
      <c r="F22" s="58" t="str">
        <v>Physical security and facilities owners</v>
      </c>
      <c r="G22" s="58" t="str">
        <v>Before physical assessment planning</v>
      </c>
      <c r="H22" s="58" t="inlineStr">
        <is>
          <t xml:space="preserve">https://csrc.nist.gov/pubs/sp/800/82/r3/final; https://csrc.nist.gov/pubs/sp/800/115/final</t>
        </is>
      </c>
      <c r="I22" s="61" t="str">
        <v>Not gathered</v>
      </c>
      <c r="J22" s="61" t="str"/>
      <c r="K22" s="61" t="str"/>
      <c r="L22" s="61" t="str"/>
      <c r="M22" s="61" t="str"/>
      <c r="N22" s="61" t="str"/>
    </row>
    <row r="23" ht="85" customHeight="1">
      <c r="A23" s="56" t="str">
        <v>AP19</v>
      </c>
      <c r="B23" s="56" t="inlineStr">
        <is>
          <t xml:space="preserve">physical assessment</t>
        </is>
      </c>
      <c r="C23" s="56" t="str">
        <v>Map physical and cyber dependencies</v>
      </c>
      <c r="D23" s="56" t="inlineStr">
        <is>
          <t xml:space="preserve">Electronic protective systems can have OT and service continuity consequences.</t>
        </is>
      </c>
      <c r="E23" s="56" t="inlineStr">
        <is>
          <t xml:space="preserve">Access control/CCTV networks; power and communications dependencies; control rooms and remote cabinets; incident escalation and outage effects.</t>
        </is>
      </c>
      <c r="F23" s="56" t="str">
        <v>Physical security and OT engineering</v>
      </c>
      <c r="G23" s="56" t="str">
        <v>Before defining assessment boundaries</v>
      </c>
      <c r="H23" s="56" t="inlineStr">
        <is>
          <t xml:space="preserve">https://csrc.nist.gov/pubs/sp/800/82/r3/final; https://csrc.nist.gov/pubs/sp/800/115/final</t>
        </is>
      </c>
      <c r="I23" s="61" t="str">
        <v>Not gathered</v>
      </c>
      <c r="J23" s="61" t="str"/>
      <c r="K23" s="61" t="str"/>
      <c r="L23" s="61" t="str"/>
      <c r="M23" s="61" t="str"/>
      <c r="N23" s="61" t="str"/>
    </row>
    <row r="24" ht="85" customHeight="1">
      <c r="A24" s="58" t="str">
        <v>AP20</v>
      </c>
      <c r="B24" s="58" t="inlineStr">
        <is>
          <t xml:space="preserve">physical assessment</t>
        </is>
      </c>
      <c r="C24" s="58" t="str">
        <v>Arrange observation and specialist limits</v>
      </c>
      <c r="D24" s="58" t="inlineStr">
        <is>
          <t xml:space="preserve">The preparation plan authorizes no alarm activation, lock bypass, electrical work or safety system test.</t>
        </is>
      </c>
      <c r="E24" s="58" t="inlineStr">
        <is>
          <t xml:space="preserve">Approved walkthrough times; escorts; safety induction; restricted observations; fire/life safety or engineering specialist referrals.</t>
        </is>
      </c>
      <c r="F24" s="58" t="str">
        <v>Facilities, safety and assessment lead</v>
      </c>
      <c r="G24" s="58" t="str">
        <v>Before fieldwork scheduling</v>
      </c>
      <c r="H24" s="58" t="inlineStr">
        <is>
          <t xml:space="preserve">https://csrc.nist.gov/pubs/sp/800/82/r3/final; https://csrc.nist.gov/pubs/sp/800/115/final</t>
        </is>
      </c>
      <c r="I24" s="61" t="str">
        <v>Not gathered</v>
      </c>
      <c r="J24" s="61" t="str"/>
      <c r="K24" s="61" t="str"/>
      <c r="L24" s="61" t="str"/>
      <c r="M24" s="61" t="str"/>
      <c r="N24" s="61" t="str"/>
    </row>
    <row r="25" ht="85" customHeight="1">
      <c r="A25" s="56" t="str">
        <v>AP21</v>
      </c>
      <c r="B25" s="56" t="inlineStr">
        <is>
          <t xml:space="preserve">cyberpentest</t>
        </is>
      </c>
      <c r="C25" s="56" t="str">
        <v>Define the proposed cyber test objective</v>
      </c>
      <c r="D25" s="56" t="inlineStr">
        <is>
          <t xml:space="preserve">Testing covers the listed targets only.</t>
        </is>
      </c>
      <c r="E25" s="56" t="str">
        <v>Business question; proposed target IDs and ownership; internal/external boundaries; exclusions; test environment; permitted proof limits.</v>
      </c>
      <c r="F25" s="56" t="str">
        <v>Sponsor and GDF test lead</v>
      </c>
      <c r="G25" s="56" t="str">
        <v>Before drafting rules of engagement</v>
      </c>
      <c r="H25" s="56" t="inlineStr">
        <is>
          <t xml:space="preserve">https://csrc.nist.gov/pubs/sp/800/82/r3/final; https://csrc.nist.gov/pubs/sp/800/115/final</t>
        </is>
      </c>
      <c r="I25" s="61" t="str">
        <v>Not gathered</v>
      </c>
      <c r="J25" s="61" t="str"/>
      <c r="K25" s="61" t="str"/>
      <c r="L25" s="61" t="str"/>
      <c r="M25" s="61" t="str"/>
      <c r="N25" s="61" t="str"/>
    </row>
    <row r="26" ht="85" customHeight="1">
      <c r="A26" s="58" t="str">
        <v>AP22</v>
      </c>
      <c r="B26" s="58" t="inlineStr">
        <is>
          <t xml:space="preserve">cyberpentest</t>
        </is>
      </c>
      <c r="C26" s="58" t="str">
        <v>Gather written cyber testing authority</v>
      </c>
      <c r="D26" s="58" t="inlineStr">
        <is>
          <t xml:space="preserve">Penetration testing proceeds on written authorization from the system owner.</t>
        </is>
      </c>
      <c r="E26" s="58" t="inlineStr">
        <is>
          <t xml:space="preserve">Signed engagement and asset specific authorization; third party/provider permissions; scope approvers; activity windows and revocation/stop authority.</t>
        </is>
      </c>
      <c r="F26" s="58" t="str">
        <v>Legal, system owners and test lead</v>
      </c>
      <c r="G26" s="58" t="str">
        <v>Before any testing</v>
      </c>
      <c r="H26" s="58" t="inlineStr">
        <is>
          <t xml:space="preserve">https://csrc.nist.gov/pubs/sp/800/82/r3/final; https://csrc.nist.gov/pubs/sp/800/115/final</t>
        </is>
      </c>
      <c r="I26" s="61" t="str">
        <v>Not gathered</v>
      </c>
      <c r="J26" s="61" t="str"/>
      <c r="K26" s="61" t="str"/>
      <c r="L26" s="61" t="str"/>
      <c r="M26" s="61" t="str"/>
      <c r="N26" s="61" t="str"/>
    </row>
    <row r="27" ht="85" customHeight="1">
      <c r="A27" s="56" t="str">
        <v>AP23</v>
      </c>
      <c r="B27" s="56" t="inlineStr">
        <is>
          <t xml:space="preserve">cyberpentest</t>
        </is>
      </c>
      <c r="C27" s="56" t="str">
        <v>Prepare rules of engagement</v>
      </c>
      <c r="D27" s="56" t="str">
        <v>Keep an approved, versioned ROE separate from unsigned preparation notes. This checklist supplies no exploitation procedure.</v>
      </c>
      <c r="E27" s="56" t="str">
        <v>Approved and prohibited activities; target boundaries; source identifiers; credentials handling; rate/impact limits; contacts; incident versus test distinction; stop/recovery criteria.</v>
      </c>
      <c r="F27" s="56" t="str">
        <v>GDF test lead, operations, security and legal</v>
      </c>
      <c r="G27" s="56" t="inlineStr">
        <is>
          <t xml:space="preserve">Before test plan approval</t>
        </is>
      </c>
      <c r="H27" s="56" t="inlineStr">
        <is>
          <t xml:space="preserve">https://csrc.nist.gov/pubs/sp/800/82/r3/final; https://csrc.nist.gov/pubs/sp/800/115/final</t>
        </is>
      </c>
      <c r="I27" s="61" t="str">
        <v>Not gathered</v>
      </c>
      <c r="J27" s="61" t="str"/>
      <c r="K27" s="61" t="str"/>
      <c r="L27" s="61" t="str"/>
      <c r="M27" s="61" t="str"/>
      <c r="N27" s="61" t="str"/>
    </row>
    <row r="28" ht="85" customHeight="1">
      <c r="A28" s="58" t="str">
        <v>AP24</v>
      </c>
      <c r="B28" s="58" t="inlineStr">
        <is>
          <t xml:space="preserve">cyberpentest</t>
        </is>
      </c>
      <c r="C28" s="58" t="str">
        <v>Separate IT testing from production OT</v>
      </c>
      <c r="D28" s="58" t="inlineStr">
        <is>
          <t xml:space="preserve">Keep an IT test within IT; OT has its own plan. Live OT scanning, exploitation, denial of service or control changes proceed on explicit, method specific authorization following qualified safety review.</t>
        </is>
      </c>
      <c r="E28" s="58" t="str">
        <v>Proposed lab/replica options; segmentation boundaries; fragile assets; vendor safety review; maintenance/outage plan and validated restoration arrangements where relevant.</v>
      </c>
      <c r="F28" s="58" t="str">
        <v>OT operations, safety, vendor and test lead</v>
      </c>
      <c r="G28" s="58" t="inlineStr">
        <is>
          <t xml:space="preserve">Before authorizing any OT adjacent method</t>
        </is>
      </c>
      <c r="H28" s="58" t="inlineStr">
        <is>
          <t xml:space="preserve">https://csrc.nist.gov/pubs/sp/800/82/r3/final; https://csrc.nist.gov/pubs/sp/800/115/final</t>
        </is>
      </c>
      <c r="I28" s="61" t="str">
        <v>Not gathered</v>
      </c>
      <c r="J28" s="61" t="str"/>
      <c r="K28" s="61" t="str"/>
      <c r="L28" s="61" t="str"/>
      <c r="M28" s="61" t="str"/>
      <c r="N28" s="61" t="str"/>
    </row>
    <row r="29" ht="85" customHeight="1">
      <c r="A29" s="56" t="str">
        <v>AP25</v>
      </c>
      <c r="B29" s="56" t="inlineStr">
        <is>
          <t xml:space="preserve">cyberpentest</t>
        </is>
      </c>
      <c r="C29" s="56" t="str">
        <v>Plan test communications and evidence</v>
      </c>
      <c r="D29" s="56" t="str">
        <v>Record what is intentionally undisclosed and to whom; retain an authorized emergency controller able to stop the work.</v>
      </c>
      <c r="E29" s="56" t="inlineStr">
        <is>
          <t xml:space="preserve">Monitoring/detection objectives; informed versus limited knowledge participants as expressly agreed; on call contacts; secure proof collection; data minimization and urgent escalation.</t>
        </is>
      </c>
      <c r="F29" s="56" t="str">
        <v>Security operations, privacy and test lead</v>
      </c>
      <c r="G29" s="56" t="str">
        <v>Before test commencement</v>
      </c>
      <c r="H29" s="56" t="inlineStr">
        <is>
          <t xml:space="preserve">https://csrc.nist.gov/pubs/sp/800/82/r3/final; https://csrc.nist.gov/pubs/sp/800/115/final</t>
        </is>
      </c>
      <c r="I29" s="61" t="str">
        <v>Not gathered</v>
      </c>
      <c r="J29" s="61" t="str"/>
      <c r="K29" s="61" t="str"/>
      <c r="L29" s="61" t="str"/>
      <c r="M29" s="61" t="str"/>
      <c r="N29" s="61" t="str"/>
    </row>
    <row r="30" ht="85" customHeight="1">
      <c r="A30" s="58" t="str">
        <v>AP26</v>
      </c>
      <c r="B30" s="58" t="inlineStr">
        <is>
          <t xml:space="preserve">cyberpentest</t>
        </is>
      </c>
      <c r="C30" s="58" t="inlineStr">
        <is>
          <t xml:space="preserve">Prepare cleanup and follow up requirements</t>
        </is>
      </c>
      <c r="D30" s="58" t="inlineStr">
        <is>
          <t xml:space="preserve">Preparation defines required follow up; actual cleanup and findings are documented by the authorized test team.</t>
        </is>
      </c>
      <c r="E30" s="58" t="str">
        <v>Agreed removal/revocation inventory; restoration ownership; proof handling; report recipients; validation and retest scope; acceptance records.</v>
      </c>
      <c r="F30" s="58" t="str">
        <v>System owners and test lead</v>
      </c>
      <c r="G30" s="58" t="str">
        <v>Before closing the agreed test plan</v>
      </c>
      <c r="H30" s="58" t="inlineStr">
        <is>
          <t xml:space="preserve">https://csrc.nist.gov/pubs/sp/800/82/r3/final; https://csrc.nist.gov/pubs/sp/800/115/final</t>
        </is>
      </c>
      <c r="I30" s="61" t="str">
        <v>Not gathered</v>
      </c>
      <c r="J30" s="61" t="str"/>
      <c r="K30" s="61" t="str"/>
      <c r="L30" s="61" t="str"/>
      <c r="M30" s="61" t="str"/>
      <c r="N30" s="61" t="str"/>
    </row>
    <row r="31" ht="85" customHeight="1">
      <c r="A31" s="56" t="str">
        <v>AP27</v>
      </c>
      <c r="B31" s="56" t="inlineStr">
        <is>
          <t xml:space="preserve">physical pentest</t>
        </is>
      </c>
      <c r="C31" s="56" t="str">
        <v>Define the proposed physical exercise</v>
      </c>
      <c r="D31" s="56" t="str">
        <v>A physical penetration test is a separately authorized exercise, not an unescorted version of a walkthrough.</v>
      </c>
      <c r="E31" s="56" t="str">
        <v>Named sites/owners; specific objectives; proposed areas/times; exclusions; participants; permitted proof and stop authority.</v>
      </c>
      <c r="F31" s="56" t="str">
        <v>Sponsor, facility owner and GDF test lead</v>
      </c>
      <c r="G31" s="56" t="inlineStr">
        <is>
          <t xml:space="preserve">Before drafting physical test ROE</t>
        </is>
      </c>
      <c r="H31" s="56" t="inlineStr">
        <is>
          <t xml:space="preserve">https://csrc.nist.gov/pubs/sp/800/82/r3/final; https://csrc.nist.gov/pubs/sp/800/115/final</t>
        </is>
      </c>
      <c r="I31" s="61" t="str">
        <v>Not gathered</v>
      </c>
      <c r="J31" s="61" t="str"/>
      <c r="K31" s="61" t="str"/>
      <c r="L31" s="61" t="str"/>
      <c r="M31" s="61" t="str"/>
      <c r="N31" s="61" t="str"/>
    </row>
    <row r="32" ht="85" customHeight="1">
      <c r="A32" s="58" t="str">
        <v>AP28</v>
      </c>
      <c r="B32" s="58" t="inlineStr">
        <is>
          <t xml:space="preserve">physical pentest</t>
        </is>
      </c>
      <c r="C32" s="58" t="str">
        <v>Gather physical test authorization</v>
      </c>
      <c r="D32" s="58" t="inlineStr">
        <is>
          <t xml:space="preserve">Laws and third party rights continue alongside a letter. Legal review resolves the actual authority and limits.</t>
        </is>
      </c>
      <c r="E32" s="58" t="inlineStr">
        <is>
          <t xml:space="preserve">Written property/operating owner authority; shared site/landlord permissions; approved activities; emergency verification contacts and carry documentation.</t>
        </is>
      </c>
      <c r="F32" s="58" t="str">
        <v>Legal, facilities and exercise controller</v>
      </c>
      <c r="G32" s="58" t="str">
        <v>Before any attempted entry or interaction</v>
      </c>
      <c r="H32" s="58" t="inlineStr">
        <is>
          <t xml:space="preserve">https://csrc.nist.gov/pubs/sp/800/82/r3/final; https://csrc.nist.gov/pubs/sp/800/115/final</t>
        </is>
      </c>
      <c r="I32" s="61" t="str">
        <v>Not gathered</v>
      </c>
      <c r="J32" s="61" t="str"/>
      <c r="K32" s="61" t="str"/>
      <c r="L32" s="61" t="str"/>
      <c r="M32" s="61" t="str"/>
      <c r="N32" s="61" t="str"/>
    </row>
    <row r="33" ht="85" customHeight="1">
      <c r="A33" s="56" t="str">
        <v>AP29</v>
      </c>
      <c r="B33" s="56" t="inlineStr">
        <is>
          <t xml:space="preserve">physical pentest</t>
        </is>
      </c>
      <c r="C33" s="56" t="str">
        <v>Agree physical safety and exclusions</v>
      </c>
      <c r="D33" s="56" t="str">
        <v>No damage, forced entry, alarm disablement or interaction with weapons, safety systems or live processes is authorized by this guide.</v>
      </c>
      <c r="E33" s="56" t="inlineStr">
        <is>
          <t xml:space="preserve">No go hazardous/energized/confined/process areas; life safety and emergency egress; public interaction limits; restricted items; environmental/service consequences.</t>
        </is>
      </c>
      <c r="F33" s="56" t="str">
        <v>Safety, operations, physical security and test lead</v>
      </c>
      <c r="G33" s="56" t="str">
        <v>Before approving the exercise</v>
      </c>
      <c r="H33" s="56" t="inlineStr">
        <is>
          <t xml:space="preserve">https://csrc.nist.gov/pubs/sp/800/82/r3/final; https://csrc.nist.gov/pubs/sp/800/115/final</t>
        </is>
      </c>
      <c r="I33" s="61" t="str">
        <v>Not gathered</v>
      </c>
      <c r="J33" s="61" t="str"/>
      <c r="K33" s="61" t="str"/>
      <c r="L33" s="61" t="str"/>
      <c r="M33" s="61" t="str"/>
      <c r="N33" s="61" t="str"/>
    </row>
    <row r="34" ht="85" customHeight="1">
      <c r="A34" s="58" t="str">
        <v>AP30</v>
      </c>
      <c r="B34" s="58" t="inlineStr">
        <is>
          <t xml:space="preserve">physical pentest</t>
        </is>
      </c>
      <c r="C34" s="58" t="str">
        <v>Plan emergency deconfliction</v>
      </c>
      <c r="D34" s="58" t="inlineStr">
        <is>
          <t xml:space="preserve">Set notification and disclosure decisions in a written agreement so roles are clear in an emergency. No notification is sent by the builder.</t>
        </is>
      </c>
      <c r="E34" s="58" t="inlineStr">
        <is>
          <t xml:space="preserve">Exercise controller; verified stop phrase/process; site/guard/police/emergency coordination where approved; unexpected real incident response and medical arrangements.</t>
        </is>
      </c>
      <c r="F34" s="58" t="str">
        <v>Exercise controller, legal and physical security</v>
      </c>
      <c r="G34" s="58" t="str">
        <v>Before the exercise</v>
      </c>
      <c r="H34" s="58" t="inlineStr">
        <is>
          <t xml:space="preserve">https://csrc.nist.gov/pubs/sp/800/82/r3/final; https://csrc.nist.gov/pubs/sp/800/115/final</t>
        </is>
      </c>
      <c r="I34" s="61" t="str">
        <v>Not gathered</v>
      </c>
      <c r="J34" s="61" t="str"/>
      <c r="K34" s="61" t="str"/>
      <c r="L34" s="61" t="str"/>
      <c r="M34" s="61" t="str"/>
      <c r="N34" s="61" t="str"/>
    </row>
    <row r="35" ht="85" customHeight="1">
      <c r="A35" s="56" t="str">
        <v>AP31</v>
      </c>
      <c r="B35" s="56" t="inlineStr">
        <is>
          <t xml:space="preserve">physical pentest</t>
        </is>
      </c>
      <c r="C35" s="56" t="str">
        <v>Document permitted human interactions</v>
      </c>
      <c r="D35" s="56" t="inlineStr">
        <is>
          <t xml:space="preserve">Human interaction is included when expressly scoped and approved. Use this guide with sample values and only the personal data the work requires.</t>
        </is>
      </c>
      <c r="E35" s="56" t="inlineStr">
        <is>
          <t xml:space="preserve">Whether any social engineering interaction is proposed; specific consent/approvals, personnel protections, privacy/labor considerations, exclusions and escalation.</t>
        </is>
      </c>
      <c r="F35" s="56" t="str">
        <v>Legal, HR/privacy, sponsor and test lead</v>
      </c>
      <c r="G35" s="56" t="str">
        <v>Before approving any interaction scenario</v>
      </c>
      <c r="H35" s="56" t="inlineStr">
        <is>
          <t xml:space="preserve">https://csrc.nist.gov/pubs/sp/800/82/r3/final; https://csrc.nist.gov/pubs/sp/800/115/final</t>
        </is>
      </c>
      <c r="I35" s="61" t="str">
        <v>Not gathered</v>
      </c>
      <c r="J35" s="61" t="str"/>
      <c r="K35" s="61" t="str"/>
      <c r="L35" s="61" t="str"/>
      <c r="M35" s="61" t="str"/>
      <c r="N35" s="61" t="str"/>
    </row>
    <row r="36" ht="85" customHeight="1">
      <c r="A36" s="58" t="str">
        <v>AP32</v>
      </c>
      <c r="B36" s="58" t="inlineStr">
        <is>
          <t xml:space="preserve">physical pentest</t>
        </is>
      </c>
      <c r="C36" s="58" t="str">
        <v>Prepare accountability and closeout</v>
      </c>
      <c r="D36" s="58" t="inlineStr">
        <is>
          <t xml:space="preserve">The authorized team records actual activities, recovery and findings after execution; preparation creates no successful test claim.</t>
        </is>
      </c>
      <c r="E36" s="58" t="inlineStr">
        <is>
          <t xml:space="preserve">Participant/site access accountability; approved evidence limits; badge/key/item return; any equipment restoration; reporting, welfare and factual review arrangements.</t>
        </is>
      </c>
      <c r="F36" s="58" t="str">
        <v>Exercise controller and facility owner</v>
      </c>
      <c r="G36" s="58" t="str">
        <v>Before approving the exercise plan</v>
      </c>
      <c r="H36" s="58" t="inlineStr">
        <is>
          <t xml:space="preserve">https://csrc.nist.gov/pubs/sp/800/82/r3/final; https://csrc.nist.gov/pubs/sp/800/115/final</t>
        </is>
      </c>
      <c r="I36" s="61" t="str">
        <v>Not gathered</v>
      </c>
      <c r="J36" s="61" t="str"/>
      <c r="K36" s="61" t="str"/>
      <c r="L36" s="61" t="str"/>
      <c r="M36" s="61" t="str"/>
      <c r="N36" s="61" t="str"/>
    </row>
    <row r="37" ht="85" customHeight="1">
      <c r="A37" s="56" t="str">
        <v>AP33</v>
      </c>
      <c r="B37" s="56" t="str">
        <v>Common</v>
      </c>
      <c r="C37" s="56" t="str">
        <v>Review the preparation handoff</v>
      </c>
      <c r="D37" s="56" t="str">
        <v>Use a documented handoff, without a readiness score. The appropriate qualified team decides what work can proceed and what limitations apply.</v>
      </c>
      <c r="E37" s="56" t="str">
        <v>Missing information; owner/action list; agreed proposed scope and exclusions; approval documents still needed; secure evidence index and responsible reviewer.</v>
      </c>
      <c r="F37" s="56" t="str">
        <v>Organization sponsor, PM and GDF engagement lead</v>
      </c>
      <c r="G37" s="56" t="str">
        <v>Before agreeing or starting an assessment</v>
      </c>
      <c r="H37" s="56" t="inlineStr">
        <is>
          <t xml:space="preserve">https://csrc.nist.gov/pubs/sp/800/82/r3/final; https://csrc.nist.gov/pubs/sp/800/115/final</t>
        </is>
      </c>
      <c r="I37" s="61" t="str">
        <v>Not gathered</v>
      </c>
      <c r="J37" s="61" t="str"/>
      <c r="K37" s="61" t="str"/>
      <c r="L37" s="61" t="str"/>
      <c r="M37" s="61" t="str"/>
      <c r="N37" s="61" t="str"/>
    </row>
  </sheetData>
  <sheetProtection sheet="1" objects="1" scenarios="1" autoFilter="0" selectLockedCells="0" selectUnlockedCells="0" formatRows="0"/>
  <mergeCells>
    <mergeCell ref="A1:F1"/>
    <mergeCell ref="A2:F2"/>
    <mergeCell ref="A3:B3"/>
  </mergeCells>
  <dataValidations count="1">
    <dataValidation type="list" sqref="I5:I37" showErrorMessage="1" errorStyle="stop" errorTitle="Choose a listed value" error="Use an exact listed value. Unresolved decisions remain open.">
      <formula1>"Not gathered,Partly gathered,Located; review required,Proposed not applicable; review required"</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5" manualBreakCount="5">
    <brk id="3" min="0" max="1048575" man="1"/>
    <brk id="4" min="0" max="1048575" man="1"/>
    <brk id="5" min="0" max="1048575" man="1"/>
    <brk id="8" min="0" max="1048575" man="1"/>
    <brk id="12" min="0" max="1048575" man="1"/>
  </colBreaks>
  <tableParts count="1">
    <tablePart r:id="Rf6f76e77166649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Start</vt:lpstr>
      <vt:lpstr>Applicability</vt:lpstr>
      <vt:lpstr>Work plan</vt:lpstr>
      <vt:lpstr>Data flows</vt:lpstr>
      <vt:lpstr>Control tests</vt:lpstr>
      <vt:lpstr>Evidence</vt:lpstr>
      <vt:lpstr>Findings</vt:lpstr>
      <vt:lpstr>Notices</vt:lpstr>
      <vt:lpstr>Recurring duties</vt:lpstr>
      <vt:lpstr>Activity permits</vt:lpstr>
      <vt:lpstr>Handover</vt:lpstr>
      <vt:lpstr>Review log</vt:lpstr>
      <vt:lpstr>Sources</vt:lpstr>
      <vt:lpstr>Clause matrix</vt:lpstr>
      <vt:lpstr>Scope decisions</vt:lpstr>
      <vt:lpstr>Edition record</vt:lpstr>
      <vt:lpstr>Preparation</vt:lpstr>
      <vt:lpstr>Uncertainty</vt:lpstr>
      <vt:lpstr>Requirements</vt:lpstr>
      <vt:lpstr>Field record</vt:lpstr>
      <vt:lpstr>Assessment prep</vt:lpstr>
    </vt:vector>
  </TitlesOfParts>
  <Company>Global Digital Forensics,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York Utility Audit Workbook</dc:title>
  <dc:subject>Edition 2026-11-03. © 2026 Global Digital Forensics, Inc. All rights reserved.</dc:subject>
  <dc:creator>Global Digital Forensics</dc:creator>
  <cp:keywords/>
  <dc:description>© 2026 Global Digital Forensics, Inc. All rights reserved.</dc:description>
  <cp:lastModifiedBy>Global Digital Forensics</cp:lastModifiedBy>
  <dcterms:created xsi:type="dcterms:W3CDTF">2026-11-03T09:00:00Z</dcterms:created>
  <dcterms:modified xsi:type="dcterms:W3CDTF">2026-11-03T09:00:00Z</dcterms:modified>
</cp:coreProperties>
</file>