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Override PartName="/xl/worksheets/sheet17.xml" ContentType="application/vnd.openxmlformats-officedocument.spreadsheetml.worksheet+xml"/>
  <Override PartName="/xl/tables/table16.xml" ContentType="application/vnd.openxmlformats-officedocument.spreadsheetml.table+xml"/>
  <Override PartName="/xl/worksheets/sheet18.xml" ContentType="application/vnd.openxmlformats-officedocument.spreadsheetml.worksheet+xml"/>
  <Override PartName="/xl/tables/table17.xml" ContentType="application/vnd.openxmlformats-officedocument.spreadsheetml.table+xml"/>
  <Override PartName="/xl/worksheets/sheet19.xml" ContentType="application/vnd.openxmlformats-officedocument.spreadsheetml.worksheet+xml"/>
  <Override PartName="/xl/tables/table18.xml" ContentType="application/vnd.openxmlformats-officedocument.spreadsheetml.table+xml"/>
  <Override PartName="/xl/worksheets/sheet20.xml" ContentType="application/vnd.openxmlformats-officedocument.spreadsheetml.worksheet+xml"/>
  <Override PartName="/xl/tables/table19.xml" ContentType="application/vnd.openxmlformats-officedocument.spreadsheetml.table+xml"/>
  <Override PartName="/xl/worksheets/sheet21.xml" ContentType="application/vnd.openxmlformats-officedocument.spreadsheetml.worksheet+xml"/>
  <Override PartName="/xl/tables/table20.xml" ContentType="application/vnd.openxmlformats-officedocument.spreadsheetml.table+xml"/>
  <Override PartName="/xl/worksheets/sheet22.xml" ContentType="application/vnd.openxmlformats-officedocument.spreadsheetml.worksheet+xml"/>
  <Override PartName="/xl/tables/table2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officeDocument" Target="/xl/workbook.xml" Id="R935cd1a6cf464870" /><Relationship Id="rIdCore1" Type="http://schemas.openxmlformats.org/package/2006/relationships/metadata/core-properties" Target="docProps/core.xml"/><Relationship Id="rIdApp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tart" sheetId="1" r:id="R91b9ef8b547c47ad"/>
    <sheet name="Work plan" sheetId="2" r:id="Rb4933c55bf57467f"/>
    <sheet name="Applicability" sheetId="3" r:id="R4dbc6ac462204985"/>
    <sheet name="Assets" sheetId="4" r:id="Rbef82c4f60874d65"/>
    <sheet name="Control checks" sheetId="5" r:id="R20730ad3f6a84d3f"/>
    <sheet name="Evidence" sheetId="6" r:id="Read695c4fa934685"/>
    <sheet name="Activity permits" sheetId="7" r:id="Ra5c9765791124aea"/>
    <sheet name="Findings" sheetId="8" r:id="R6a065554c4a04dfd"/>
    <sheet name="Notifications" sheetId="9" r:id="Rfa266bb3995a429a"/>
    <sheet name="Local duties" sheetId="10" r:id="Re6448eb27a7547d5"/>
    <sheet name="Recurring duties" sheetId="11" r:id="Rf73fd0206e524e0d"/>
    <sheet name="Sources" sheetId="12" r:id="R01f451a588544528"/>
    <sheet name="Review log" sheetId="13" r:id="Rc8de36feecbf4b09"/>
    <sheet name="State research" sheetId="14" r:id="Ra0ff742ca84c497b"/>
    <sheet name="Scope decisions" sheetId="15" r:id="Rb0b20ee211d94b5a"/>
    <sheet name="Edition record" sheetId="16" r:id="R12927650aa564a36"/>
    <sheet name="Preparation" sheetId="17" r:id="R028d7d35d18b42f9"/>
    <sheet name="Uncertainty" sheetId="18" r:id="R10328a9d3cd94924"/>
    <sheet name="Requirements" sheetId="19" r:id="R06267484383c4c3f"/>
    <sheet name="Field record" sheetId="20" r:id="Rc3d7bd52ecbf4d76"/>
    <sheet name="Assessment prep" sheetId="21" r:id="R6dbca313d4254755"/>
    <sheet name="State depth" sheetId="22" r:id="Rf630538f46fe40ba"/>
  </sheets>
  <definedNames>
    <definedName name="ProcedureIDs">'Control checks'!$A$5:$A$103</definedName>
    <definedName name="_xlnm.Print_Area" localSheetId="0">'Start'!$A$1:$F$30</definedName>
    <definedName name="_xlnm.Print_Area" localSheetId="1">'Work plan'!$A$1:$P$92</definedName>
    <definedName name="_xlnm.Print_Titles" localSheetId="1">'Work plan'!$4:$4,'Work plan'!$A:$A</definedName>
    <definedName name="_xlnm.Print_Area" localSheetId="2">'Applicability'!$A$1:$Q$204</definedName>
    <definedName name="_xlnm.Print_Titles" localSheetId="2">'Applicability'!$4:$4,'Applicability'!$A:$A</definedName>
    <definedName name="_xlnm.Print_Area" localSheetId="3">'Assets'!$A$1:$M$29</definedName>
    <definedName name="_xlnm.Print_Titles" localSheetId="3">'Assets'!$4:$4,'Assets'!$A:$A</definedName>
    <definedName name="_xlnm.Print_Area" localSheetId="4">'Control checks'!$A$1:$V$103</definedName>
    <definedName name="_xlnm.Print_Titles" localSheetId="4">'Control checks'!$4:$4,'Control checks'!$A:$A</definedName>
    <definedName name="_xlnm.Print_Area" localSheetId="5">'Evidence'!$A$1:$L$34</definedName>
    <definedName name="_xlnm.Print_Titles" localSheetId="5">'Evidence'!$4:$4,'Evidence'!$A:$A</definedName>
    <definedName name="_xlnm.Print_Area" localSheetId="6">'Activity permits'!$A$1:$M$19</definedName>
    <definedName name="_xlnm.Print_Titles" localSheetId="6">'Activity permits'!$4:$4,'Activity permits'!$A:$A</definedName>
    <definedName name="_xlnm.Print_Area" localSheetId="7">'Findings'!$A$1:$P$29</definedName>
    <definedName name="_xlnm.Print_Titles" localSheetId="7">'Findings'!$4:$4,'Findings'!$A:$A</definedName>
    <definedName name="_xlnm.Print_Area" localSheetId="8">'Notifications'!$A$1:$M$13</definedName>
    <definedName name="_xlnm.Print_Titles" localSheetId="8">'Notifications'!$4:$4,'Notifications'!$A:$A</definedName>
    <definedName name="_xlnm.Print_Area" localSheetId="9">'Local duties'!$A$1:$K$29</definedName>
    <definedName name="_xlnm.Print_Titles" localSheetId="9">'Local duties'!$4:$4,'Local duties'!$A:$A</definedName>
    <definedName name="_xlnm.Print_Area" localSheetId="10">'Recurring duties'!$A$1:$L$23</definedName>
    <definedName name="_xlnm.Print_Titles" localSheetId="10">'Recurring duties'!$4:$4,'Recurring duties'!$A:$A</definedName>
    <definedName name="_xlnm.Print_Area" localSheetId="11">'Sources'!$A$1:$K$117</definedName>
    <definedName name="_xlnm.Print_Titles" localSheetId="11">'Sources'!$4:$4,'Sources'!$A:$A</definedName>
    <definedName name="_xlnm.Print_Area" localSheetId="12">'Review log'!$A$1:$I$36</definedName>
    <definedName name="_xlnm.Print_Titles" localSheetId="12">'Review log'!$4:$4,'Review log'!$A:$A</definedName>
    <definedName name="_xlnm.Print_Area" localSheetId="13">'State research'!$A$1:$I$54</definedName>
    <definedName name="_xlnm.Print_Titles" localSheetId="13">'State research'!$4:$4,'State research'!$A:$A</definedName>
    <definedName name="_xlnm.Print_Area" localSheetId="14">'Scope decisions'!$A$1:$I$8</definedName>
    <definedName name="_xlnm.Print_Titles" localSheetId="14">'Scope decisions'!$4:$4,'Scope decisions'!$A:$A</definedName>
    <definedName name="_xlnm.Print_Area" localSheetId="15">'Edition record'!$A$1:$H$8</definedName>
    <definedName name="_xlnm.Print_Titles" localSheetId="15">'Edition record'!$4:$4,'Edition record'!$A:$A</definedName>
    <definedName name="_xlnm.Print_Area" localSheetId="16">'Preparation'!$A$1:$O$29</definedName>
    <definedName name="_xlnm.Print_Titles" localSheetId="16">'Preparation'!$4:$4,'Preparation'!$A:$A</definedName>
    <definedName name="_xlnm.Print_Area" localSheetId="17">'Uncertainty'!$A$1:$M$26</definedName>
    <definedName name="_xlnm.Print_Titles" localSheetId="17">'Uncertainty'!$4:$4,'Uncertainty'!$A:$A</definedName>
    <definedName name="_xlnm.Print_Area" localSheetId="18">'Requirements'!$A$1:$M$20</definedName>
    <definedName name="_xlnm.Print_Titles" localSheetId="18">'Requirements'!$4:$4,'Requirements'!$A:$A</definedName>
    <definedName name="_xlnm.Print_Area" localSheetId="19">'Field record'!$A$1:$B$28</definedName>
    <definedName name="_xlnm.Print_Titles" localSheetId="19">'Field record'!$4:$5</definedName>
    <definedName name="_xlnm.Print_Area" localSheetId="20">'Assessment prep'!$A$1:$N$37</definedName>
    <definedName name="_xlnm.Print_Titles" localSheetId="20">'Assessment prep'!$4:$4,'Assessment prep'!$A:$A</definedName>
    <definedName name="_xlnm.Print_Area" localSheetId="21">'State depth'!$A$1:$N$54</definedName>
    <definedName name="_xlnm.Print_Titles" localSheetId="21">'State depth'!$4:$4,'State depth'!$A:$A</definedName>
  </definedNames>
</workbook>
</file>

<file path=xl/sharedStrings.xml><?xml version="1.0" encoding="utf-8"?>
<x:sst xmlns:x="http://schemas.openxmlformats.org/spreadsheetml/2006/main"/>
</file>

<file path=xl/styles.xml><?xml version="1.0" encoding="utf-8"?>
<styleSheet xmlns="http://schemas.openxmlformats.org/spreadsheetml/2006/main">
  <numFmts count="2">
    <numFmt numFmtId="200" formatCode="yyyy-mm-dd"/>
    <numFmt numFmtId="201" formatCode="@"/>
  </numFmts>
  <fonts count="6">
    <font>
      <sz val="11"/>
      <name val="Carlito"/>
    </font>
    <font>
      <sz val="11"/>
      <color rgb="FF172D3A"/>
      <name val="Arial"/>
    </font>
    <font>
      <b/>
      <sz val="17"/>
      <color rgb="FFFFFFFF"/>
      <name val="Arial"/>
    </font>
    <font>
      <u val="single"/>
      <sz val="11"/>
      <color rgb="FF075D80"/>
      <name val="Arial"/>
    </font>
    <font>
      <b/>
      <sz val="11"/>
      <color rgb="FFFFFFFF"/>
      <name val="Arial"/>
    </font>
    <font>
      <sz val="11"/>
      <color rgb="FF173B50"/>
      <name val="Arial"/>
    </font>
  </fonts>
  <fills count="9">
    <fill>
      <patternFill patternType="none"/>
    </fill>
    <fill>
      <patternFill patternType="gray125"/>
    </fill>
    <fill>
      <patternFill patternType="solid">
        <fgColor rgb="FF173B50"/>
      </patternFill>
    </fill>
    <fill>
      <patternFill patternType="solid">
        <fgColor rgb="FFE8F0F4"/>
      </patternFill>
    </fill>
    <fill>
      <patternFill patternType="solid">
        <fgColor rgb="FF244D63"/>
      </patternFill>
    </fill>
    <fill>
      <patternFill patternType="solid">
        <fgColor rgb="FFFFFFFF"/>
      </patternFill>
    </fill>
    <fill>
      <patternFill patternType="solid">
        <fgColor rgb="FFF1F5F7"/>
      </patternFill>
    </fill>
    <fill>
      <patternFill patternType="solid">
        <fgColor rgb="FFFFF4D7"/>
      </patternFill>
    </fill>
    <fill>
      <patternFill patternType="solid">
        <fgColor rgb="FFFFF0CB"/>
      </patternFill>
    </fill>
  </fills>
  <borders count="1">
    <border>
      <left/>
      <right/>
      <top/>
      <bottom/>
      <diagonal/>
    </border>
  </borders>
  <cellStyleXfs count="1">
    <xf numFmtId="0" fontId="0" fillId="0" borderId="0"/>
  </cellStyleXfs>
  <cellXfs count="69">
    <xf numFmtId="0" fontId="0" fillId="0" borderId="0" xfId="0"/>
    <xf numFmtId="0" fontId="1" fillId="0" borderId="0" xfId="0" applyNumberFormat="1" applyFont="1" applyFill="1" applyBorder="1"/>
    <xf numFmtId="0" fontId="1" fillId="0" borderId="0" xfId="0" applyNumberFormat="1" applyFont="1" applyFill="1" applyBorder="1" applyAlignment="1">
      <alignment wrapText="1"/>
    </xf>
    <xf numFmtId="0" fontId="1" fillId="0" borderId="0" xfId="0" applyNumberFormat="1" applyFont="1" applyFill="1" applyBorder="1" applyAlignment="1">
      <alignment vertical="top" wrapText="1"/>
    </xf>
    <xf numFmtId="0" fontId="1" fillId="2" borderId="0" xfId="0" applyNumberFormat="1" applyFont="1" applyFill="1" applyBorder="1" applyAlignment="1">
      <alignment vertical="top" wrapText="1"/>
    </xf>
    <xf numFmtId="0" fontId="2" fillId="2" borderId="0" xfId="0" applyNumberFormat="1" applyFont="1" applyFill="1" applyBorder="1" applyAlignment="1">
      <alignment vertical="top" wrapText="1"/>
    </xf>
    <xf numFmtId="0" fontId="2" fillId="2" borderId="0" xfId="0" applyNumberFormat="1" applyFont="1" applyFill="1" applyBorder="1" applyAlignment="1">
      <alignment vertical="center" wrapText="1"/>
    </xf>
    <xf numFmtId="0" fontId="1" fillId="3" borderId="0" xfId="0" applyNumberFormat="1" applyFont="1" applyFill="1" applyBorder="1" applyAlignment="1">
      <alignment vertical="top" wrapText="1"/>
    </xf>
    <xf numFmtId="0" fontId="3" fillId="0" borderId="0" xfId="0" applyNumberFormat="1" applyFont="1" applyFill="1" applyBorder="1" applyAlignment="1">
      <alignment vertical="top" wrapText="1"/>
    </xf>
    <xf numFmtId="0" fontId="3" fillId="0" borderId="0" xfId="0" applyNumberFormat="1" applyFont="1" applyFill="1" applyBorder="1" applyAlignment="1">
      <alignment vertical="top" wrapText="0"/>
    </xf>
    <xf numFmtId="0" fontId="3" fillId="0" borderId="0" xfId="0" applyNumberFormat="1" applyFont="1" applyFill="1" applyBorder="1" applyAlignment="1">
      <alignment vertical="center" wrapText="0"/>
    </xf>
    <xf numFmtId="0" fontId="1" fillId="4" borderId="0" xfId="0" applyNumberFormat="1" applyFont="1" applyFill="1" applyBorder="1" applyAlignment="1">
      <alignment vertical="top" wrapText="1"/>
    </xf>
    <xf numFmtId="0" fontId="4" fillId="4" borderId="0" xfId="0" applyNumberFormat="1" applyFont="1" applyFill="1" applyBorder="1" applyAlignment="1">
      <alignment vertical="top" wrapText="1"/>
    </xf>
    <xf numFmtId="0" fontId="4" fillId="4" borderId="0" xfId="0" applyNumberFormat="1" applyFont="1" applyFill="1" applyBorder="1" applyAlignment="1">
      <alignment horizontal="center" vertical="top" wrapText="1"/>
    </xf>
    <xf numFmtId="0" fontId="4" fillId="4" borderId="0" xfId="0" applyNumberFormat="1" applyFont="1" applyFill="1" applyBorder="1" applyAlignment="1">
      <alignment horizontal="center" vertical="center" wrapText="1"/>
    </xf>
    <xf numFmtId="0" fontId="1" fillId="5" borderId="0" xfId="0" applyNumberFormat="1" applyFont="1" applyFill="1" applyBorder="1" applyAlignment="1">
      <alignment vertical="top" wrapText="1"/>
    </xf>
    <xf numFmtId="0" fontId="1" fillId="6" borderId="0" xfId="0" applyNumberFormat="1" applyFont="1" applyFill="1" applyBorder="1" applyAlignment="1">
      <alignment vertical="top" wrapText="1"/>
    </xf>
    <xf numFmtId="0" fontId="1" fillId="7" borderId="0" xfId="0" applyNumberFormat="1" applyFont="1" applyFill="1" applyBorder="1" applyAlignment="1">
      <alignment vertical="top" wrapText="1"/>
    </xf>
    <xf numFmtId="200" fontId="1" fillId="7" borderId="0" xfId="0" applyNumberFormat="1" applyFont="1" applyFill="1" applyBorder="1" applyAlignment="1">
      <alignment vertical="top" wrapText="1"/>
    </xf>
    <xf numFmtId="200" fontId="1" fillId="6" borderId="0" xfId="0" applyNumberFormat="1" applyFont="1" applyFill="1" applyBorder="1" applyAlignment="1">
      <alignment vertical="top" wrapText="1"/>
    </xf>
    <xf numFmtId="200" fontId="1" fillId="5" borderId="0" xfId="0" applyNumberFormat="1" applyFont="1" applyFill="1" applyBorder="1" applyAlignment="1">
      <alignment vertical="top" wrapText="1"/>
    </xf>
    <xf numFmtId="201" fontId="1" fillId="7" borderId="0" xfId="0" applyNumberFormat="1" applyFont="1" applyFill="1" applyBorder="1" applyAlignment="1">
      <alignment vertical="top" wrapText="1"/>
    </xf>
    <xf numFmtId="0" fontId="1" fillId="8" borderId="0" xfId="0" applyNumberFormat="1" applyFont="1" applyFill="1" applyBorder="1" applyAlignment="1">
      <alignment vertical="top" wrapText="1"/>
    </xf>
    <xf numFmtId="0" fontId="5" fillId="3" borderId="0" xfId="0" applyNumberFormat="1" applyFont="1" applyFill="1" applyBorder="1" applyAlignment="1">
      <alignment vertical="top" wrapText="1"/>
    </xf>
    <xf numFmtId="200" fontId="0" fillId="0" borderId="0" xfId="0" applyNumberFormat="1" applyFont="1" applyFill="1" applyBorder="1"/>
    <xf numFmtId="0" fontId="3" fillId="0" borderId="0" xfId="0" applyNumberFormat="1" applyFont="1" applyFill="1" applyBorder="1" applyAlignment="1">
      <alignment vertical="center" wrapText="1"/>
    </xf>
    <xf numFmtId="0" fontId="0" fillId="0" borderId="0" xfId="0" applyNumberFormat="1" applyFont="1" applyFill="1" applyBorder="1" applyAlignment="1">
      <alignment wrapText="1"/>
    </xf>
    <xf numFmtId="200" fontId="0" fillId="0" borderId="0" xfId="0" applyNumberFormat="1" applyFont="1" applyFill="1" applyBorder="1" applyAlignment="1">
      <alignment wrapText="1"/>
    </xf>
    <xf numFmtId="200" fontId="1" fillId="0" borderId="0" xfId="0" applyNumberFormat="1" applyFont="1" applyFill="1" applyBorder="1" applyAlignment="1">
      <alignment wrapText="1"/>
    </xf>
    <xf numFmtId="200" fontId="1" fillId="0" borderId="0" xfId="0" applyNumberFormat="1" applyFont="1" applyFill="1" applyBorder="1" applyAlignment="1">
      <alignment vertical="top" wrapText="1"/>
    </xf>
    <xf numFmtId="0" fontId="0" fillId="8" borderId="0" xfId="0" applyNumberFormat="1" applyFont="1" applyFill="1" applyBorder="1"/>
    <xf numFmtId="0" fontId="0" fillId="8" borderId="0" xfId="0" applyNumberFormat="1" applyFont="1" applyFill="1" applyBorder="1" applyAlignment="1">
      <alignment wrapText="1"/>
    </xf>
    <xf numFmtId="0" fontId="1" fillId="7" borderId="0" xfId="0" applyNumberFormat="1" applyFont="1" applyFill="1" applyBorder="1" applyAlignment="1" applyProtection="1">
      <alignment vertical="top" wrapText="1"/>
      <protection locked="0"/>
    </xf>
    <xf numFmtId="0" fontId="2" fillId="2" borderId="0" xfId="0" applyNumberFormat="1" applyFont="1" applyFill="1" applyBorder="1" applyAlignment="1" applyProtection="1">
      <alignment vertical="center" wrapText="1"/>
      <protection locked="0"/>
    </xf>
    <xf numFmtId="0" fontId="1" fillId="0" borderId="0" xfId="0" applyNumberFormat="1" applyFont="1" applyFill="1" applyBorder="1" applyAlignment="1" applyProtection="1">
      <alignment vertical="top" wrapText="1"/>
      <protection locked="0"/>
    </xf>
    <xf numFmtId="0" fontId="1" fillId="3"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center" wrapText="0"/>
      <protection locked="0"/>
    </xf>
    <xf numFmtId="0" fontId="4" fillId="4" borderId="0" xfId="0" applyNumberFormat="1" applyFont="1" applyFill="1" applyBorder="1" applyAlignment="1" applyProtection="1">
      <alignment horizontal="center" vertical="center" wrapText="1"/>
      <protection locked="0"/>
    </xf>
    <xf numFmtId="0" fontId="1" fillId="6" borderId="0" xfId="0" applyNumberFormat="1" applyFont="1" applyFill="1" applyBorder="1" applyAlignment="1" applyProtection="1">
      <alignment vertical="top" wrapText="1"/>
      <protection locked="0"/>
    </xf>
    <xf numFmtId="200" fontId="1" fillId="7" borderId="0" xfId="0" applyNumberFormat="1" applyFont="1" applyFill="1" applyBorder="1" applyAlignment="1" applyProtection="1">
      <alignment vertical="top" wrapText="1"/>
      <protection locked="0"/>
    </xf>
    <xf numFmtId="0" fontId="1" fillId="5" borderId="0" xfId="0" applyNumberFormat="1" applyFont="1" applyFill="1" applyBorder="1" applyAlignment="1" applyProtection="1">
      <alignment vertical="top" wrapText="1"/>
      <protection locked="0"/>
    </xf>
    <xf numFmtId="201" fontId="1" fillId="7" borderId="0" xfId="0" applyNumberFormat="1" applyFont="1" applyFill="1" applyBorder="1" applyAlignment="1" applyProtection="1">
      <alignment vertical="top" wrapText="1"/>
      <protection locked="0"/>
    </xf>
    <xf numFmtId="0" fontId="2" fillId="2" borderId="0" xfId="0" applyNumberFormat="1" applyFont="1" applyFill="1" applyBorder="1" applyAlignment="1" applyProtection="1">
      <alignment vertical="center" wrapText="1"/>
      <protection locked="1"/>
    </xf>
    <xf numFmtId="0" fontId="1" fillId="3"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top" wrapText="1"/>
      <protection locked="1"/>
    </xf>
    <xf numFmtId="0" fontId="4" fillId="4" borderId="0" xfId="0" applyNumberFormat="1" applyFont="1" applyFill="1" applyBorder="1" applyAlignment="1" applyProtection="1">
      <alignment vertical="top" wrapText="1"/>
      <protection locked="1"/>
    </xf>
    <xf numFmtId="0" fontId="1" fillId="0" borderId="0" xfId="0" applyNumberFormat="1" applyFont="1" applyFill="1" applyBorder="1" applyProtection="1">
      <protection locked="1"/>
    </xf>
    <xf numFmtId="0" fontId="1" fillId="0" borderId="0" xfId="0" applyNumberFormat="1" applyFont="1" applyFill="1" applyBorder="1" applyAlignment="1" applyProtection="1">
      <alignment vertical="top" wrapText="1"/>
      <protection locked="1"/>
    </xf>
    <xf numFmtId="0" fontId="1" fillId="7" borderId="0" xfId="0" applyNumberFormat="1" applyFont="1" applyFill="1" applyBorder="1" applyAlignment="1" applyProtection="1">
      <alignment vertical="top" wrapText="1"/>
      <protection locked="0"/>
    </xf>
    <xf numFmtId="0" fontId="1" fillId="8"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center" wrapText="0"/>
      <protection locked="1"/>
    </xf>
    <xf numFmtId="0" fontId="4" fillId="4" borderId="0" xfId="0" applyNumberFormat="1" applyFont="1" applyFill="1" applyBorder="1" applyAlignment="1" applyProtection="1">
      <alignment horizontal="center" vertical="center" wrapText="1"/>
      <protection locked="1"/>
    </xf>
    <xf numFmtId="0" fontId="1" fillId="6" borderId="0" xfId="0" applyNumberFormat="1" applyFont="1" applyFill="1" applyBorder="1" applyAlignment="1" applyProtection="1">
      <alignment vertical="top" wrapText="1"/>
      <protection locked="1"/>
    </xf>
    <xf numFmtId="0" fontId="1" fillId="7" borderId="0" xfId="0" applyNumberFormat="1" applyFont="1" applyFill="1" applyBorder="1" applyAlignment="1" applyProtection="1">
      <alignment vertical="top" wrapText="1"/>
      <protection locked="0"/>
    </xf>
    <xf numFmtId="200" fontId="1" fillId="7" borderId="0" xfId="0" applyNumberFormat="1" applyFont="1" applyFill="1" applyBorder="1" applyAlignment="1" applyProtection="1">
      <alignment vertical="top" wrapText="1"/>
      <protection locked="0"/>
    </xf>
    <xf numFmtId="0" fontId="5" fillId="3" borderId="0" xfId="0" applyNumberFormat="1" applyFont="1" applyFill="1" applyBorder="1" applyAlignment="1" applyProtection="1">
      <alignment vertical="top" wrapText="1"/>
      <protection locked="1"/>
    </xf>
    <xf numFmtId="0" fontId="1" fillId="5" borderId="0" xfId="0" applyNumberFormat="1" applyFont="1" applyFill="1" applyBorder="1" applyAlignment="1" applyProtection="1">
      <alignment vertical="top" wrapText="1"/>
      <protection locked="1"/>
    </xf>
    <xf numFmtId="0" fontId="2" fillId="2" borderId="0" xfId="0" applyNumberFormat="1" applyFont="1" applyFill="1" applyBorder="1" applyAlignment="1" applyProtection="1">
      <alignment vertical="center" wrapText="1"/>
      <protection locked="1"/>
    </xf>
    <xf numFmtId="0" fontId="1" fillId="0" borderId="0" xfId="0" applyNumberFormat="1" applyFont="1" applyFill="1" applyBorder="1" applyAlignment="1" applyProtection="1">
      <alignment vertical="top" wrapText="1"/>
      <protection locked="1"/>
    </xf>
    <xf numFmtId="0" fontId="1" fillId="3" borderId="0" xfId="0" applyNumberFormat="1" applyFont="1" applyFill="1" applyBorder="1" applyAlignment="1" applyProtection="1">
      <alignment vertical="top" wrapText="1"/>
      <protection locked="1"/>
    </xf>
    <xf numFmtId="0" fontId="3" fillId="0" borderId="0" xfId="0" applyNumberFormat="1" applyFont="1" applyFill="1" applyBorder="1" applyAlignment="1" applyProtection="1">
      <alignment vertical="center" wrapText="0"/>
      <protection locked="1"/>
    </xf>
    <xf numFmtId="0" fontId="4" fillId="4" borderId="0" xfId="0" applyNumberFormat="1" applyFont="1" applyFill="1" applyBorder="1" applyAlignment="1" applyProtection="1">
      <alignment horizontal="center" vertical="center" wrapText="1"/>
      <protection locked="1"/>
    </xf>
    <xf numFmtId="0" fontId="1" fillId="6" borderId="0" xfId="0" applyNumberFormat="1" applyFont="1" applyFill="1" applyBorder="1" applyAlignment="1" applyProtection="1">
      <alignment vertical="top" wrapText="1"/>
      <protection locked="1"/>
    </xf>
    <xf numFmtId="200" fontId="1" fillId="7" borderId="0" xfId="0" applyNumberFormat="1" applyFont="1" applyFill="1" applyBorder="1" applyAlignment="1" applyProtection="1">
      <alignment vertical="top" wrapText="1"/>
      <protection locked="0"/>
    </xf>
    <xf numFmtId="0" fontId="1" fillId="5" borderId="0" xfId="0" applyNumberFormat="1" applyFont="1" applyFill="1" applyBorder="1" applyAlignment="1" applyProtection="1">
      <alignment vertical="top" wrapText="1"/>
      <protection locked="1"/>
    </xf>
    <xf numFmtId="201" fontId="1" fillId="7" borderId="0" xfId="0" applyNumberFormat="1" applyFont="1" applyFill="1" applyBorder="1" applyAlignment="1" applyProtection="1">
      <alignment vertical="top" wrapText="1"/>
      <protection locked="0"/>
    </xf>
    <xf numFmtId="0" fontId="3" fillId="0" borderId="0" xfId="0" applyNumberFormat="1" applyFont="1" applyFill="1" applyBorder="1" applyAlignment="1" applyProtection="1">
      <alignment vertical="center" wrapText="1"/>
      <protection locked="1"/>
    </xf>
    <xf numFmtId="200" fontId="1" fillId="0" borderId="0" xfId="0" applyNumberFormat="1" applyFont="1" applyFill="1" applyBorder="1" applyAlignment="1" applyProtection="1">
      <alignment vertical="top" wrapText="1"/>
      <protection locked="1"/>
    </xf>
    <xf numFmtId="0" fontId="0" fillId="8" borderId="0" xfId="0" applyNumberFormat="1" applyFont="1" applyFill="1" applyBorder="1" applyAlignment="1" applyProtection="1">
      <alignment wrapText="1"/>
      <protection locked="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xl/styles.xml" Id="R4ab7381d7edd4980" /><Relationship Type="http://schemas.openxmlformats.org/officeDocument/2006/relationships/theme" Target="/xl/theme/theme1.xml" Id="Rf6537cd0e4ae49c0" /><Relationship Type="http://schemas.openxmlformats.org/officeDocument/2006/relationships/sharedStrings" Target="/xl/sharedStrings.xml" Id="R4fbfa06ca47f4dd9" /><Relationship Type="http://schemas.openxmlformats.org/officeDocument/2006/relationships/worksheet" Target="/xl/worksheets/sheet1.xml" Id="R91b9ef8b547c47ad" /><Relationship Type="http://schemas.openxmlformats.org/officeDocument/2006/relationships/worksheet" Target="/xl/worksheets/sheet2.xml" Id="Rb4933c55bf57467f" /><Relationship Type="http://schemas.openxmlformats.org/officeDocument/2006/relationships/worksheet" Target="/xl/worksheets/sheet3.xml" Id="R4dbc6ac462204985" /><Relationship Type="http://schemas.openxmlformats.org/officeDocument/2006/relationships/worksheet" Target="/xl/worksheets/sheet4.xml" Id="Rbef82c4f60874d65" /><Relationship Type="http://schemas.openxmlformats.org/officeDocument/2006/relationships/worksheet" Target="/xl/worksheets/sheet5.xml" Id="R20730ad3f6a84d3f" /><Relationship Type="http://schemas.openxmlformats.org/officeDocument/2006/relationships/worksheet" Target="/xl/worksheets/sheet6.xml" Id="Read695c4fa934685" /><Relationship Type="http://schemas.openxmlformats.org/officeDocument/2006/relationships/worksheet" Target="/xl/worksheets/sheet7.xml" Id="Ra5c9765791124aea" /><Relationship Type="http://schemas.openxmlformats.org/officeDocument/2006/relationships/worksheet" Target="/xl/worksheets/sheet8.xml" Id="R6a065554c4a04dfd" /><Relationship Type="http://schemas.openxmlformats.org/officeDocument/2006/relationships/worksheet" Target="/xl/worksheets/sheet9.xml" Id="Rfa266bb3995a429a" /><Relationship Type="http://schemas.openxmlformats.org/officeDocument/2006/relationships/worksheet" Target="/xl/worksheets/sheet10.xml" Id="Re6448eb27a7547d5" /><Relationship Type="http://schemas.openxmlformats.org/officeDocument/2006/relationships/worksheet" Target="/xl/worksheets/sheet11.xml" Id="Rf73fd0206e524e0d" /><Relationship Type="http://schemas.openxmlformats.org/officeDocument/2006/relationships/worksheet" Target="/xl/worksheets/sheet12.xml" Id="R01f451a588544528" /><Relationship Type="http://schemas.openxmlformats.org/officeDocument/2006/relationships/worksheet" Target="/xl/worksheets/sheet13.xml" Id="Rc8de36feecbf4b09" /><Relationship Type="http://schemas.openxmlformats.org/officeDocument/2006/relationships/worksheet" Target="/xl/worksheets/sheet14.xml" Id="Ra0ff742ca84c497b" /><Relationship Type="http://schemas.openxmlformats.org/officeDocument/2006/relationships/worksheet" Target="/xl/worksheets/sheet15.xml" Id="Rb0b20ee211d94b5a" /><Relationship Type="http://schemas.openxmlformats.org/officeDocument/2006/relationships/worksheet" Target="/xl/worksheets/sheet16.xml" Id="R12927650aa564a36" /><Relationship Type="http://schemas.openxmlformats.org/officeDocument/2006/relationships/worksheet" Target="/xl/worksheets/sheet17.xml" Id="R028d7d35d18b42f9" /><Relationship Type="http://schemas.openxmlformats.org/officeDocument/2006/relationships/worksheet" Target="/xl/worksheets/sheet18.xml" Id="R10328a9d3cd94924" /><Relationship Type="http://schemas.openxmlformats.org/officeDocument/2006/relationships/worksheet" Target="/xl/worksheets/sheet19.xml" Id="R06267484383c4c3f" /><Relationship Type="http://schemas.openxmlformats.org/officeDocument/2006/relationships/worksheet" Target="/xl/worksheets/sheet20.xml" Id="Rc3d7bd52ecbf4d76" /><Relationship Type="http://schemas.openxmlformats.org/officeDocument/2006/relationships/worksheet" Target="/xl/worksheets/sheet21.xml" Id="R6dbca313d4254755" /><Relationship Type="http://schemas.openxmlformats.org/officeDocument/2006/relationships/worksheet" Target="/xl/worksheets/sheet22.xml" Id="Rf630538f46fe40ba" /></Relationships>
</file>

<file path=xl/tables/table1.xml><?xml version="1.0" encoding="utf-8"?>
<x:table xmlns:x="http://schemas.openxmlformats.org/spreadsheetml/2006/main" id="1" name="Register1" displayName="Register1" ref="A4:P92" headerRowCount="1" totalsRowCount="0" totalsRowShown="0">
  <x:tableColumns count="16">
    <x:tableColumn id="1" name="Task ID"/>
    <x:tableColumn id="2" name="Sector"/>
    <x:tableColumn id="3" name="Stage"/>
    <x:tableColumn id="4" name="Task description"/>
    <x:tableColumn id="5" name="Accountable role"/>
    <x:tableColumn id="6" name="Predecessor IDs"/>
    <x:tableColumn id="7" name="Required work product"/>
    <x:tableColumn id="8" name="Acceptance test"/>
    <x:tableColumn id="9" name="Assigned person"/>
    <x:tableColumn id="10" name="Due date"/>
    <x:tableColumn id="11" name="Status"/>
    <x:tableColumn id="12" name="Completion evidence IDs"/>
    <x:tableColumn id="13" name="Decision or constraint"/>
    <x:tableColumn id="14" name="Completion date"/>
    <x:tableColumn id="15" name="Completion reviewer / date / disposition"/>
    <x:tableColumn id="16" name="Documentation follow up"/>
  </x:tableColumns>
  <x:tableStyleInfo name="TableStyleMedium2" showFirstColumn="0" showLastColumn="0" showRowStripes="1" showColumnStripes="0"/>
</x:table>
</file>

<file path=xl/tables/table2.xml><?xml version="1.0" encoding="utf-8"?>
<x:table xmlns:x="http://schemas.openxmlformats.org/spreadsheetml/2006/main" id="2" name="Register2" displayName="Register2" ref="A4:Q204" headerRowCount="1" totalsRowCount="0" totalsRowShown="0">
  <x:tableColumns count="17">
    <x:tableColumn id="1" name="Screening ID"/>
    <x:tableColumn id="2" name="State"/>
    <x:tableColumn id="3" name="Sector"/>
    <x:tableColumn id="4" name="State source ID"/>
    <x:tableColumn id="5" name="State source publisher"/>
    <x:tableColumn id="6" name="Research status"/>
    <x:tableColumn id="7" name="What to find"/>
    <x:tableColumn id="8" name="Note"/>
    <x:tableColumn id="9" name="Site decision"/>
    <x:tableColumn id="10" name="Facility and boundary"/>
    <x:tableColumn id="11" name="Decision owner"/>
    <x:tableColumn id="12" name="Controlling instrument and version"/>
    <x:tableColumn id="13" name="Decision evidence and reasoning"/>
    <x:tableColumn id="14" name="Decision date"/>
    <x:tableColumn id="15" name="Source URL"/>
    <x:tableColumn id="16" name="Additional source ID"/>
    <x:tableColumn id="17" name="Record completeness"/>
  </x:tableColumns>
  <x:tableStyleInfo name="TableStyleMedium2" showFirstColumn="0" showLastColumn="0" showRowStripes="1" showColumnStripes="0"/>
</x:table>
</file>

<file path=xl/tables/table3.xml><?xml version="1.0" encoding="utf-8"?>
<x:table xmlns:x="http://schemas.openxmlformats.org/spreadsheetml/2006/main" id="3" name="Register3" displayName="Register3" ref="A4:M29" headerRowCount="1" totalsRowCount="0" totalsRowShown="0">
  <x:tableColumns count="13">
    <x:tableColumn id="1" name="Asset record ID"/>
    <x:tableColumn id="2" name="Facility"/>
    <x:tableColumn id="3" name="Asset ID and function"/>
    <x:tableColumn id="4" name="Owner"/>
    <x:tableColumn id="5" name="Location and zone"/>
    <x:tableColumn id="6" name="Manufacturer and model"/>
    <x:tableColumn id="7" name="Observed version and evidence ID"/>
    <x:tableColumn id="8" name="Protocol and approved path"/>
    <x:tableColumn id="9" name="Process or safety dependency"/>
    <x:tableColumn id="10" name="Support status"/>
    <x:tableColumn id="11" name="Recovery dependency"/>
    <x:tableColumn id="12" name="Source date and method"/>
    <x:tableColumn id="13" name="Completeness limitation"/>
  </x:tableColumns>
  <x:tableStyleInfo name="TableStyleMedium2" showFirstColumn="0" showLastColumn="0" showRowStripes="1" showColumnStripes="0"/>
</x:table>
</file>

<file path=xl/tables/table4.xml><?xml version="1.0" encoding="utf-8"?>
<x:table xmlns:x="http://schemas.openxmlformats.org/spreadsheetml/2006/main" id="4" name="Register4" displayName="Register4" ref="A4:V103" headerRowCount="1" totalsRowCount="0" totalsRowShown="0">
  <x:tableColumns count="22">
    <x:tableColumn id="1" name="Check ID"/>
    <x:tableColumn id="2" name="Sector"/>
    <x:tableColumn id="3" name="Workstream"/>
    <x:tableColumn id="4" name="Proposed procedure"/>
    <x:tableColumn id="5" name="Expected evidence"/>
    <x:tableColumn id="6" name="Acceptance condition"/>
    <x:tableColumn id="7" name="Guidance ID"/>
    <x:tableColumn id="8" name="Site criterion and boundary"/>
    <x:tableColumn id="9" name="Examiner"/>
    <x:tableColumn id="10" name="Evidence IDs"/>
    <x:tableColumn id="11" name="Examination state"/>
    <x:tableColumn id="12" name="Limitation or next action"/>
    <x:tableColumn id="13" name="Population and review period"/>
    <x:tableColumn id="14" name="Sample IDs/count and selection rationale"/>
    <x:tableColumn id="15" name="Actual method and execution date"/>
    <x:tableColumn id="16" name="Actual observations"/>
    <x:tableColumn id="17" name="Review owner/date"/>
    <x:tableColumn id="18" name="Execution date"/>
    <x:tableColumn id="19" name="Review date"/>
    <x:tableColumn id="20" name="Review disposition"/>
    <x:tableColumn id="21" name="Activity permit IDs or records only basis"/>
    <x:tableColumn id="22" name="Documentation follow up"/>
  </x:tableColumns>
  <x:tableStyleInfo name="TableStyleMedium2" showFirstColumn="0" showLastColumn="0" showRowStripes="1" showColumnStripes="0"/>
</x:table>
</file>

<file path=xl/tables/table5.xml><?xml version="1.0" encoding="utf-8"?>
<x:table xmlns:x="http://schemas.openxmlformats.org/spreadsheetml/2006/main" id="5" name="Register5" displayName="Register5" ref="A4:L34" headerRowCount="1" totalsRowCount="0" totalsRowShown="0">
  <x:tableColumns count="12">
    <x:tableColumn id="1" name="Evidence ID"/>
    <x:tableColumn id="2" name="Facility and scope"/>
    <x:tableColumn id="3" name="Purpose and linked task"/>
    <x:tableColumn id="4" name="Record or filename"/>
    <x:tableColumn id="5" name="Source owner"/>
    <x:tableColumn id="6" name="Source period and timezone"/>
    <x:tableColumn id="7" name="Collected date and method"/>
    <x:tableColumn id="8" name="Collector"/>
    <x:tableColumn id="9" name="Integrity value or control"/>
    <x:tableColumn id="10" name="Controlled storage reference"/>
    <x:tableColumn id="11" name="Access and retention authority"/>
    <x:tableColumn id="12" name="Limitation or transformation"/>
  </x:tableColumns>
  <x:tableStyleInfo name="TableStyleMedium2" showFirstColumn="0" showLastColumn="0" showRowStripes="1" showColumnStripes="0"/>
</x:table>
</file>

<file path=xl/tables/table6.xml><?xml version="1.0" encoding="utf-8"?>
<x:table xmlns:x="http://schemas.openxmlformats.org/spreadsheetml/2006/main" id="6" name="Register6" displayName="Register6" ref="A4:M19" headerRowCount="1" totalsRowCount="0" totalsRowShown="0">
  <x:tableColumns count="13">
    <x:tableColumn id="1" name="Permit ID"/>
    <x:tableColumn id="2" name="Facility and purpose"/>
    <x:tableColumn id="3" name="Exact targets and asset owner"/>
    <x:tableColumn id="4" name="Method device and access point"/>
    <x:tableColumn id="5" name="Permitted window and timezone"/>
    <x:tableColumn id="6" name="Operating baseline and limits"/>
    <x:tableColumn id="7" name="Stop conditions and caller"/>
    <x:tableColumn id="8" name="Operator response and recovery owner"/>
    <x:tableColumn id="9" name="Backup and restoration prerequisites"/>
    <x:tableColumn id="10" name="Operating approver and date"/>
    <x:tableColumn id="11" name="Technical approver and date"/>
    <x:tableColumn id="12" name="Activity state"/>
    <x:tableColumn id="13" name="Results evidence and postwork acceptance"/>
  </x:tableColumns>
  <x:tableStyleInfo name="TableStyleMedium2" showFirstColumn="0" showLastColumn="0" showRowStripes="1" showColumnStripes="0"/>
</x:table>
</file>

<file path=xl/tables/table7.xml><?xml version="1.0" encoding="utf-8"?>
<x:table xmlns:x="http://schemas.openxmlformats.org/spreadsheetml/2006/main" id="7" name="Register7" displayName="Register7" ref="A4:P29" headerRowCount="1" totalsRowCount="0" totalsRowShown="0">
  <x:tableColumns count="16">
    <x:tableColumn id="1" name="Finding ID"/>
    <x:tableColumn id="2" name="Facility and assets"/>
    <x:tableColumn id="3" name="Observation and date"/>
    <x:tableColumn id="4" name="Controlling criterion and version"/>
    <x:tableColumn id="5" name="Evidence IDs"/>
    <x:tableColumn id="6" name="Consequence and assumptions"/>
    <x:tableColumn id="7" name="Priority and rationale"/>
    <x:tableColumn id="8" name="Corrective action and owner"/>
    <x:tableColumn id="9" name="Target date"/>
    <x:tableColumn id="10" name="Action state"/>
    <x:tableColumn id="11" name="Implementation evidence"/>
    <x:tableColumn id="12" name="Verification method result reviewer date"/>
    <x:tableColumn id="13" name="Residual risk decision and authority"/>
    <x:tableColumn id="14" name="Retest date"/>
    <x:tableColumn id="15" name="Closure approval date"/>
    <x:tableColumn id="16" name="Documentation follow up"/>
  </x:tableColumns>
  <x:tableStyleInfo name="TableStyleMedium2" showFirstColumn="0" showLastColumn="0" showRowStripes="1" showColumnStripes="0"/>
</x:table>
</file>

<file path=xl/tables/table8.xml><?xml version="1.0" encoding="utf-8"?>
<x:table xmlns:x="http://schemas.openxmlformats.org/spreadsheetml/2006/main" id="8" name="Register8" displayName="Register8" ref="A4:M13" headerRowCount="1" totalsRowCount="0" totalsRowShown="0">
  <x:tableColumns count="13">
    <x:tableColumn id="1" name="Duty ID"/>
    <x:tableColumn id="2" name="Potential scope"/>
    <x:tableColumn id="3" name="Candidate trigger"/>
    <x:tableColumn id="4" name="Clock rule or unresolved condition"/>
    <x:tableColumn id="5" name="Source IDs"/>
    <x:tableColumn id="6" name="Facts to resolve"/>
    <x:tableColumn id="7" name="Site decision"/>
    <x:tableColumn id="8" name="Responsible official and alternate"/>
    <x:tableColumn id="9" name="Verified recipient and channel"/>
    <x:tableColumn id="10" name="Trigger timestamp and timezone"/>
    <x:tableColumn id="11" name="Calculated deadline and basis"/>
    <x:tableColumn id="12" name="Submitted time and receipt"/>
    <x:tableColumn id="13" name="Follow up requirement and owner"/>
  </x:tableColumns>
  <x:tableStyleInfo name="TableStyleMedium2" showFirstColumn="0" showLastColumn="0" showRowStripes="1" showColumnStripes="0"/>
</x:table>
</file>

<file path=xl/tables/table9.xml><?xml version="1.0" encoding="utf-8"?>
<x:table xmlns:x="http://schemas.openxmlformats.org/spreadsheetml/2006/main" id="9" name="Register9" displayName="Register9" ref="A4:K29" headerRowCount="1" totalsRowCount="0" totalsRowShown="0">
  <x:tableColumns count="11">
    <x:tableColumn id="1" name="Local record ID"/>
    <x:tableColumn id="2" name="Facility address owner and operator"/>
    <x:tableColumn id="3" name="City county other jurisdiction"/>
    <x:tableColumn id="4" name="Authority and official source URL"/>
    <x:tableColumn id="5" name="Instrument version and section"/>
    <x:tableColumn id="6" name="Specific duty and exception"/>
    <x:tableColumn id="7" name="Trigger and deadline rule"/>
    <x:tableColumn id="8" name="Verified contact and channel"/>
    <x:tableColumn id="9" name="Decision and evidence"/>
    <x:tableColumn id="10" name="Decision owner and date"/>
    <x:tableColumn id="11" name="Next review trigger"/>
  </x:tableColumns>
  <x:tableStyleInfo name="TableStyleMedium2" showFirstColumn="0" showLastColumn="0" showRowStripes="1" showColumnStripes="0"/>
</x:table>
</file>

<file path=xl/tables/table10.xml><?xml version="1.0" encoding="utf-8"?>
<x:table xmlns:x="http://schemas.openxmlformats.org/spreadsheetml/2006/main" id="10" name="Register10" displayName="Register10" ref="A4:L23" headerRowCount="1" totalsRowCount="0" totalsRowShown="0">
  <x:tableColumns count="12">
    <x:tableColumn id="1" name="Calendar ID"/>
    <x:tableColumn id="2" name="Potential sector"/>
    <x:tableColumn id="3" name="Work item"/>
    <x:tableColumn id="4" name="Calendar rule or milestone"/>
    <x:tableColumn id="5" name="Source IDs"/>
    <x:tableColumn id="6" name="Accountable role"/>
    <x:tableColumn id="7" name="Site decision"/>
    <x:tableColumn id="8" name="Facility instrument and boundary"/>
    <x:tableColumn id="9" name="Last completed date and evidence"/>
    <x:tableColumn id="10" name="Next due date and calculation basis"/>
    <x:tableColumn id="11" name="Assigned person and alternate"/>
    <x:tableColumn id="12" name="Completion receipt or approval"/>
  </x:tableColumns>
  <x:tableStyleInfo name="TableStyleMedium2" showFirstColumn="0" showLastColumn="0" showRowStripes="1" showColumnStripes="0"/>
</x:table>
</file>

<file path=xl/tables/table11.xml><?xml version="1.0" encoding="utf-8"?>
<x:table xmlns:x="http://schemas.openxmlformats.org/spreadsheetml/2006/main" id="11" name="Register11" displayName="Register11" ref="A4:K117" headerRowCount="1" totalsRowCount="0" totalsRowShown="0">
  <x:tableColumns count="11">
    <x:tableColumn id="1" name="Source ID"/>
    <x:tableColumn id="2" name="Title"/>
    <x:tableColumn id="3" name="Publisher"/>
    <x:tableColumn id="4" name="URL"/>
    <x:tableColumn id="5" name="Exact locator"/>
    <x:tableColumn id="6" name="Instrument status"/>
    <x:tableColumn id="7" name="Note"/>
    <x:tableColumn id="8" name="Checked date"/>
    <x:tableColumn id="9" name="Project notes"/>
    <x:tableColumn id="10" name="Applies to this project"/>
    <x:tableColumn id="11" name="Reviewer and date"/>
  </x:tableColumns>
  <x:tableStyleInfo name="TableStyleMedium2" showFirstColumn="0" showLastColumn="0" showRowStripes="1" showColumnStripes="0"/>
</x:table>
</file>

<file path=xl/tables/table12.xml><?xml version="1.0" encoding="utf-8"?>
<x:table xmlns:x="http://schemas.openxmlformats.org/spreadsheetml/2006/main" id="12" name="Register12" displayName="Register12" ref="A4:I36" headerRowCount="1" totalsRowCount="0" totalsRowShown="0">
  <x:tableColumns count="9">
    <x:tableColumn id="1" name="Review ID"/>
    <x:tableColumn id="2" name="Affected pack"/>
    <x:tableColumn id="3" name="Review type"/>
    <x:tableColumn id="4" name="Challenge or missing information"/>
    <x:tableColumn id="5" name="Evidence or required next evidence"/>
    <x:tableColumn id="6" name="Disposition"/>
    <x:tableColumn id="7" name="Location or affected scope"/>
    <x:tableColumn id="8" name="Facility resolution owner"/>
    <x:tableColumn id="9" name="Resolution evidence and date"/>
  </x:tableColumns>
  <x:tableStyleInfo name="TableStyleMedium2" showFirstColumn="0" showLastColumn="0" showRowStripes="1" showColumnStripes="0"/>
</x:table>
</file>

<file path=xl/tables/table13.xml><?xml version="1.0" encoding="utf-8"?>
<x:table xmlns:x="http://schemas.openxmlformats.org/spreadsheetml/2006/main" id="13" name="Register13" displayName="Register13" ref="A4:I54" headerRowCount="1" totalsRowCount="0" totalsRowShown="0">
  <x:tableColumns count="9">
    <x:tableColumn id="1" name="Source ID"/>
    <x:tableColumn id="2" name="State"/>
    <x:tableColumn id="3" name="Starting source"/>
    <x:tableColumn id="4" name="Research status"/>
    <x:tableColumn id="5" name="What the source covers"/>
    <x:tableColumn id="6" name="Link"/>
    <x:tableColumn id="7" name="Note"/>
    <x:tableColumn id="8" name="Reviewer"/>
    <x:tableColumn id="9" name="Review evidence/date"/>
  </x:tableColumns>
  <x:tableStyleInfo name="TableStyleMedium2" showFirstColumn="0" showLastColumn="0" showRowStripes="1" showColumnStripes="0"/>
</x:table>
</file>

<file path=xl/tables/table14.xml><?xml version="1.0" encoding="utf-8"?>
<x:table xmlns:x="http://schemas.openxmlformats.org/spreadsheetml/2006/main" id="14" name="Register14" displayName="Register14" ref="A4:I8" headerRowCount="1" totalsRowCount="0" totalsRowShown="0">
  <x:tableColumns count="9">
    <x:tableColumn id="1" name="Scope ID"/>
    <x:tableColumn id="2" name="Track/sector"/>
    <x:tableColumn id="3" name="Disposition"/>
    <x:tableColumn id="4" name="Reason"/>
    <x:tableColumn id="5" name="Named reviewer"/>
    <x:tableColumn id="6" name="Review date"/>
    <x:tableColumn id="7" name="Declared facts/conflict"/>
    <x:tableColumn id="8" name="Deferred tasks/tests"/>
    <x:tableColumn id="9" name="Next action/owner"/>
  </x:tableColumns>
  <x:tableStyleInfo name="TableStyleMedium2" showFirstColumn="0" showLastColumn="0" showRowStripes="1" showColumnStripes="0"/>
</x:table>
</file>

<file path=xl/tables/table15.xml><?xml version="1.0" encoding="utf-8"?>
<x:table xmlns:x="http://schemas.openxmlformats.org/spreadsheetml/2006/main" id="15" name="Register15" displayName="Register15" ref="A4:H8" headerRowCount="1" totalsRowCount="0" totalsRowShown="0">
  <x:tableColumns count="8">
    <x:tableColumn id="1" name="Revision"/>
    <x:tableColumn id="2" name="Date"/>
    <x:tableColumn id="3" name="Change and scope"/>
    <x:tableColumn id="4" name="Prepared by"/>
    <x:tableColumn id="5" name="Technical reviewer/date"/>
    <x:tableColumn id="6" name="Compliance reviewer/date"/>
    <x:tableColumn id="7" name="Operating approval/date"/>
    <x:tableColumn id="8" name="Controlled location"/>
  </x:tableColumns>
  <x:tableStyleInfo name="TableStyleMedium2" showFirstColumn="0" showLastColumn="0" showRowStripes="1" showColumnStripes="0"/>
</x:table>
</file>

<file path=xl/tables/table16.xml><?xml version="1.0" encoding="utf-8"?>
<x:table xmlns:x="http://schemas.openxmlformats.org/spreadsheetml/2006/main" id="16" name="Register16" displayName="Register16" ref="A4:O29" headerRowCount="1" totalsRowCount="0" totalsRowShown="0">
  <x:tableColumns count="15">
    <x:tableColumn id="1" name="Item ID"/>
    <x:tableColumn id="2" name="Stage"/>
    <x:tableColumn id="3" name="Scope"/>
    <x:tableColumn id="4" name="Information to gather"/>
    <x:tableColumn id="5" name="What to locate"/>
    <x:tableColumn id="6" name="Why GDF needs it"/>
    <x:tableColumn id="7" name="Possible custodian"/>
    <x:tableColumn id="8" name="Verification needed"/>
    <x:tableColumn id="9" name="Source or workbook reference"/>
    <x:tableColumn id="10" name="Record status"/>
    <x:tableColumn id="11" name="Assigned owner"/>
    <x:tableColumn id="12" name="Project target date"/>
    <x:tableColumn id="13" name="Controlled record reference"/>
    <x:tableColumn id="14" name="Question or exclusion reason"/>
    <x:tableColumn id="15" name="Follow up status"/>
  </x:tableColumns>
  <x:tableStyleInfo name="TableStyleMedium2" showFirstColumn="0" showLastColumn="0" showRowStripes="1" showColumnStripes="0"/>
</x:table>
</file>

<file path=xl/tables/table17.xml><?xml version="1.0" encoding="utf-8"?>
<x:table xmlns:x="http://schemas.openxmlformats.org/spreadsheetml/2006/main" id="17" name="Register17" displayName="Register17" ref="A4:M26" headerRowCount="1" totalsRowCount="0" totalsRowShown="0">
  <x:tableColumns count="13">
    <x:tableColumn id="1" name="Question ID"/>
    <x:tableColumn id="2" name="Type"/>
    <x:tableColumn id="3" name="Scope"/>
    <x:tableColumn id="4" name="Question"/>
    <x:tableColumn id="5" name="What to confirm"/>
    <x:tableColumn id="6" name="How to settle it"/>
    <x:tableColumn id="7" name="Possible custodian"/>
    <x:tableColumn id="8" name="Effect on audit planning"/>
    <x:tableColumn id="9" name="Source or workbook reference"/>
    <x:tableColumn id="10" name="Actual decision"/>
    <x:tableColumn id="11" name="Assigned owner"/>
    <x:tableColumn id="12" name="Project target date"/>
    <x:tableColumn id="13" name="Resolution evidence or next action"/>
  </x:tableColumns>
  <x:tableStyleInfo name="TableStyleMedium2" showFirstColumn="0" showLastColumn="0" showRowStripes="1" showColumnStripes="0"/>
</x:table>
</file>

<file path=xl/tables/table18.xml><?xml version="1.0" encoding="utf-8"?>
<x:table xmlns:x="http://schemas.openxmlformats.org/spreadsheetml/2006/main" id="18" name="Register18" displayName="Register18" ref="A4:M20" headerRowCount="1" totalsRowCount="0" totalsRowShown="0">
  <x:tableColumns count="13">
    <x:tableColumn id="1" name="Requirement ID"/>
    <x:tableColumn id="2" name="Sector / track"/>
    <x:tableColumn id="3" name="Instrument / version / exact clause"/>
    <x:tableColumn id="4" name="Entity / system / period"/>
    <x:tableColumn id="5" name="Applicability decision"/>
    <x:tableColumn id="6" name="Decision evidence / rationale"/>
    <x:tableColumn id="7" name="Effective / compliance date and basis"/>
    <x:tableColumn id="8" name="Required method / evidence"/>
    <x:tableColumn id="9" name="Mapped procedure IDs / coverage limits"/>
    <x:tableColumn id="10" name="Actual conclusion / evidence"/>
    <x:tableColumn id="11" name="Responsible reviewer / date"/>
    <x:tableColumn id="12" name="Unresolved next action / owner"/>
    <x:tableColumn id="13" name="Documentation follow up"/>
  </x:tableColumns>
  <x:tableStyleInfo name="TableStyleMedium2" showFirstColumn="0" showLastColumn="0" showRowStripes="1" showColumnStripes="0"/>
</x:table>
</file>

<file path=xl/tables/table19.xml><?xml version="1.0" encoding="utf-8"?>
<x:table xmlns:x="http://schemas.openxmlformats.org/spreadsheetml/2006/main" id="19" name="Register19" displayName="Register19" ref="A4:B5" headerRowCount="1" totalsRowCount="0" totalsRowShown="0">
  <x:tableColumns count="2">
    <x:tableColumn id="1" name="Record"/>
    <x:tableColumn id="2" name="Procedure ID"/>
  </x:tableColumns>
  <x:tableStyleInfo name="TableStyleMedium2" showFirstColumn="0" showLastColumn="0" showRowStripes="1" showColumnStripes="0"/>
</x:table>
</file>

<file path=xl/tables/table20.xml><?xml version="1.0" encoding="utf-8"?>
<x:table xmlns:x="http://schemas.openxmlformats.org/spreadsheetml/2006/main" id="20" name="Register20" displayName="Register20" ref="A4:N37" headerRowCount="1" totalsRowCount="0" totalsRowShown="0">
  <x:tableColumns count="14">
    <x:tableColumn id="1" name="ID"/>
    <x:tableColumn id="2" name="Assessment type"/>
    <x:tableColumn id="3" name="Preparation task"/>
    <x:tableColumn id="4" name="Why needed"/>
    <x:tableColumn id="5" name="Gather and organize"/>
    <x:tableColumn id="6" name="Responsible role"/>
    <x:tableColumn id="7" name="Planning gate"/>
    <x:tableColumn id="8" name="Methodology references"/>
    <x:tableColumn id="9" name="Collection status"/>
    <x:tableColumn id="10" name="Actual owner"/>
    <x:tableColumn id="11" name="Planning target"/>
    <x:tableColumn id="12" name="Secure reference"/>
    <x:tableColumn id="13" name="Missing information / next action"/>
    <x:tableColumn id="14" name="Review record"/>
  </x:tableColumns>
  <x:tableStyleInfo name="TableStyleMedium2" showFirstColumn="0" showLastColumn="0" showRowStripes="1" showColumnStripes="0"/>
</x:table>
</file>

<file path=xl/tables/table21.xml><?xml version="1.0" encoding="utf-8"?>
<x:table xmlns:x="http://schemas.openxmlformats.org/spreadsheetml/2006/main" id="21" name="Register21" displayName="Register21" ref="A4:N54" headerRowCount="1" totalsRowCount="0" totalsRowShown="0">
  <x:tableColumns count="14">
    <x:tableColumn id="1" name="ID"/>
    <x:tableColumn id="2" name="State"/>
    <x:tableColumn id="3" name="Sector"/>
    <x:tableColumn id="4" name="Research status"/>
    <x:tableColumn id="5" name="Sector specific records"/>
    <x:tableColumn id="6" name="What to confirm"/>
    <x:tableColumn id="7" name="Source verification"/>
    <x:tableColumn id="8" name="Client applicability"/>
    <x:tableColumn id="9" name="Evidence collection"/>
    <x:tableColumn id="10" name="Acceptance"/>
    <x:tableColumn id="11" name="Research owner"/>
    <x:tableColumn id="12" name="Next source or record request"/>
    <x:tableColumn id="13" name="Authoritative evidence"/>
    <x:tableColumn id="14" name="Reviewer and date"/>
  </x:tableColumns>
  <x:tableStyleInfo name="TableStyleMedium2" showFirstColumn="0" showLastColumn="0" showRowStripes="1" showColumnStripes="0"/>
</x:table>
</file>

<file path=xl/theme/theme1.xml><?xml version="1.0" encoding="utf-8"?>
<ns0:theme xmlns:ns0="http://schemas.openxmlformats.org/drawingml/2006/main" name="GDF">
  <ns0:themeElements>
    <ns0:clrScheme name="GDF">
      <ns0:dk1>
        <ns0:sysClr val="windowText" lastClr="000000"/>
      </ns0:dk1>
      <ns0:lt1>
        <ns0:sysClr val="window" lastClr="FFFFFF"/>
      </ns0:lt1>
      <ns0:dk2>
        <ns0:srgbClr val="0E2841"/>
      </ns0:dk2>
      <ns0:lt2>
        <ns0:srgbClr val="E8E8E8"/>
      </ns0:lt2>
      <ns0:accent1>
        <ns0:srgbClr val="156082"/>
      </ns0:accent1>
      <ns0:accent2>
        <ns0:srgbClr val="E97132"/>
      </ns0:accent2>
      <ns0:accent3>
        <ns0:srgbClr val="196B24"/>
      </ns0:accent3>
      <ns0:accent4>
        <ns0:srgbClr val="0F9ED5"/>
      </ns0:accent4>
      <ns0:accent5>
        <ns0:srgbClr val="A02B93"/>
      </ns0:accent5>
      <ns0:accent6>
        <ns0:srgbClr val="4EA72E"/>
      </ns0:accent6>
      <ns0:hlink>
        <ns0:srgbClr val="467886"/>
      </ns0:hlink>
      <ns0:folHlink>
        <ns0:srgbClr val="96607D"/>
      </ns0:folHlink>
    </ns0:clrScheme>
    <ns0:fontScheme name="Office">
      <ns0:majorFont>
        <ns0:latin typeface="Calibri Light"/>
        <ns0:ea typeface="Calibri Light"/>
        <ns0:cs typeface="Calibri Light"/>
      </ns0:majorFont>
      <ns0:minorFont>
        <ns0:latin typeface="Calibri"/>
        <ns0:ea typeface="Calibri"/>
        <ns0:cs typeface="Calibri"/>
      </ns0:minorFont>
    </ns0:fontScheme>
    <ns0:fmtScheme name="GDF">
      <ns0:fillStyleLst>
        <ns0:solidFill>
          <ns0:schemeClr val="phClr"/>
        </ns0:solidFill>
        <ns0:gradFill>
          <ns0:gsLst>
            <ns0:gs pos="0">
              <ns0:schemeClr val="phClr">
                <ns0:tint val="67000"/>
                <ns0:lumMod val="110000"/>
                <ns0:satMod val="105000"/>
              </ns0:schemeClr>
            </ns0:gs>
            <ns0:gs pos="50000">
              <ns0:schemeClr val="phClr">
                <ns0:tint val="73000"/>
                <ns0:lumMod val="105000"/>
                <ns0:satMod val="103000"/>
              </ns0:schemeClr>
            </ns0:gs>
            <ns0:gs pos="100000">
              <ns0:schemeClr val="phClr">
                <ns0:tint val="81000"/>
                <ns0:lumMod val="105000"/>
                <ns0:satMod val="109000"/>
              </ns0:schemeClr>
            </ns0:gs>
          </ns0:gsLst>
          <ns0:lin ang="5400000" scaled="0"/>
        </ns0:gradFill>
        <ns0:gradFill>
          <ns0:gsLst>
            <ns0:gs pos="0">
              <ns0:schemeClr val="phClr">
                <ns0:tint val="94000"/>
                <ns0:lumMod val="102000"/>
                <ns0:satMod val="103000"/>
              </ns0:schemeClr>
            </ns0:gs>
            <ns0:gs pos="50000">
              <ns0:schemeClr val="phClr">
                <ns0:shade val="100000"/>
                <ns0:lumMod val="100000"/>
                <ns0:satMod val="110000"/>
              </ns0:schemeClr>
            </ns0:gs>
            <ns0:gs pos="100000">
              <ns0:schemeClr val="phClr">
                <ns0:shade val="78000"/>
                <ns0:lumMod val="99000"/>
                <ns0:satMod val="120000"/>
              </ns0:schemeClr>
            </ns0:gs>
          </ns0:gsLst>
          <ns0:lin ang="5400000" scaled="0"/>
        </ns0:gradFill>
      </ns0:fillStyleLst>
      <ns0:lnStyleLst>
        <ns0:ln w="12700">
          <ns0:solidFill>
            <ns0:schemeClr val="phClr"/>
          </ns0:solidFill>
          <ns0:prstDash val="solid"/>
        </ns0:ln>
        <ns0:ln w="19050">
          <ns0:solidFill>
            <ns0:schemeClr val="phClr"/>
          </ns0:solidFill>
          <ns0:prstDash val="solid"/>
        </ns0:ln>
        <ns0:ln w="25400">
          <ns0:solidFill>
            <ns0:schemeClr val="phClr"/>
          </ns0:solidFill>
          <ns0:prstDash val="solid"/>
        </ns0:ln>
      </ns0:lnStyleLst>
      <ns0:effectStyleLst>
        <ns0:effectStyle>
          <ns0:effectLst/>
        </ns0:effectStyle>
        <ns0:effectStyle>
          <ns0:effectLst/>
        </ns0:effectStyle>
        <ns0:effectStyle>
          <ns0:effectLst>
            <ns0:outerShdw blurRad="57150" dist="19050" dir="5400000">
              <ns0:srgbClr val="000000">
                <ns0:alpha val="63000"/>
              </ns0:srgbClr>
            </ns0:outerShdw>
          </ns0:effectLst>
        </ns0:effectStyle>
      </ns0:effectStyleLst>
      <ns0:bgFillStyleLst>
        <ns0:solidFill>
          <ns0:schemeClr val="phClr"/>
        </ns0:solidFill>
        <ns0:solidFill>
          <ns0:schemeClr val="phClr">
            <ns0:tint val="95000"/>
            <ns0:satMod val="170000"/>
          </ns0:schemeClr>
        </ns0:solidFill>
        <ns0:gradFill>
          <ns0:gsLst>
            <ns0:gs pos="0">
              <ns0:schemeClr val="phClr">
                <ns0:tint val="93000"/>
                <ns0:shade val="98000"/>
                <ns0:lumMod val="102000"/>
                <ns0:satMod val="150000"/>
              </ns0:schemeClr>
            </ns0:gs>
            <ns0:gs pos="50000">
              <ns0:schemeClr val="phClr">
                <ns0:tint val="98000"/>
                <ns0:shade val="90000"/>
                <ns0:lumMod val="103000"/>
                <ns0:satMod val="130000"/>
              </ns0:schemeClr>
            </ns0:gs>
            <ns0:gs pos="100000">
              <ns0:schemeClr val="phClr">
                <ns0:shade val="63000"/>
                <ns0:satMod val="120000"/>
              </ns0:schemeClr>
            </ns0:gs>
          </ns0:gsLst>
          <ns0:lin ang="5400000" scaled="0"/>
        </ns0:gradFill>
      </ns0:bgFillStyleLst>
    </ns0:fmtScheme>
  </ns0:themeElements>
</ns0:theme>
</file>

<file path=xl/worksheets/_rels/sheet2.xml.rels><?xml version='1.0' encoding='utf-8'?>
<ns0:Relationships xmlns:ns0="http://schemas.openxmlformats.org/package/2006/relationships"><ns0:Relationship Type="http://schemas.openxmlformats.org/officeDocument/2006/relationships/table" Target="/xl/tables/table1.xml" Id="R0d663cfcfb2c4768" /></ns0:Relationships>
</file>

<file path=xl/worksheets/_rels/sheet3.xml.rels><?xml version='1.0' encoding='utf-8'?>
<ns0:Relationships xmlns:ns0="http://schemas.openxmlformats.org/package/2006/relationships"><ns0:Relationship Type="http://schemas.openxmlformats.org/officeDocument/2006/relationships/table" Target="/xl/tables/table2.xml" Id="R196a6900b3ea422f" /></ns0:Relationships>
</file>

<file path=xl/worksheets/_rels/sheet4.xml.rels><?xml version='1.0' encoding='utf-8'?>
<ns0:Relationships xmlns:ns0="http://schemas.openxmlformats.org/package/2006/relationships"><ns0:Relationship Type="http://schemas.openxmlformats.org/officeDocument/2006/relationships/table" Target="/xl/tables/table3.xml" Id="Re613b962f3364d49" /></ns0:Relationships>
</file>

<file path=xl/worksheets/_rels/sheet5.xml.rels><?xml version='1.0' encoding='utf-8'?>
<ns0:Relationships xmlns:ns0="http://schemas.openxmlformats.org/package/2006/relationships"><ns0:Relationship Type="http://schemas.openxmlformats.org/officeDocument/2006/relationships/table" Target="/xl/tables/table4.xml" Id="R71ee2bc3fada4e00" /></ns0:Relationships>
</file>

<file path=xl/worksheets/_rels/sheet6.xml.rels><?xml version='1.0' encoding='utf-8'?>
<ns0:Relationships xmlns:ns0="http://schemas.openxmlformats.org/package/2006/relationships"><ns0:Relationship Type="http://schemas.openxmlformats.org/officeDocument/2006/relationships/table" Target="/xl/tables/table5.xml" Id="Rf72fc1296e934852" /></ns0:Relationships>
</file>

<file path=xl/worksheets/_rels/sheet7.xml.rels><?xml version='1.0' encoding='utf-8'?>
<ns0:Relationships xmlns:ns0="http://schemas.openxmlformats.org/package/2006/relationships"><ns0:Relationship Type="http://schemas.openxmlformats.org/officeDocument/2006/relationships/table" Target="/xl/tables/table6.xml" Id="Rb88bc722675c4bb6" /></ns0:Relationships>
</file>

<file path=xl/worksheets/_rels/sheet8.xml.rels><?xml version='1.0' encoding='utf-8'?>
<ns0:Relationships xmlns:ns0="http://schemas.openxmlformats.org/package/2006/relationships"><ns0:Relationship Type="http://schemas.openxmlformats.org/officeDocument/2006/relationships/table" Target="/xl/tables/table7.xml" Id="Rc182aca320264edb" /></ns0:Relationships>
</file>

<file path=xl/worksheets/_rels/sheet9.xml.rels><?xml version='1.0' encoding='utf-8'?>
<ns0:Relationships xmlns:ns0="http://schemas.openxmlformats.org/package/2006/relationships"><ns0:Relationship Type="http://schemas.openxmlformats.org/officeDocument/2006/relationships/table" Target="/xl/tables/table8.xml" Id="R5d4baadd6bf7403e" /></ns0:Relationships>
</file>

<file path=xl/worksheets/_rels/sheet10.xml.rels><?xml version='1.0' encoding='utf-8'?>
<ns0:Relationships xmlns:ns0="http://schemas.openxmlformats.org/package/2006/relationships"><ns0:Relationship Type="http://schemas.openxmlformats.org/officeDocument/2006/relationships/table" Target="/xl/tables/table9.xml" Id="R8ea0b94070fd42fa" /></ns0:Relationships>
</file>

<file path=xl/worksheets/_rels/sheet11.xml.rels><?xml version='1.0' encoding='utf-8'?>
<ns0:Relationships xmlns:ns0="http://schemas.openxmlformats.org/package/2006/relationships"><ns0:Relationship Type="http://schemas.openxmlformats.org/officeDocument/2006/relationships/table" Target="/xl/tables/table10.xml" Id="R35e7d254e7864353" /></ns0:Relationships>
</file>

<file path=xl/worksheets/_rels/sheet12.xml.rels><?xml version='1.0' encoding='utf-8'?>
<ns0:Relationships xmlns:ns0="http://schemas.openxmlformats.org/package/2006/relationships"><ns0:Relationship Type="http://schemas.openxmlformats.org/officeDocument/2006/relationships/table" Target="/xl/tables/table11.xml" Id="R47d935fbf9f54b1b" /><ns0:Relationship Id="source5" Type="http://schemas.openxmlformats.org/officeDocument/2006/relationships/hyperlink" Target="https://csrc.nist.gov/pubs/sp/800/82/r3/final" TargetMode="External" /><ns0:Relationship Id="source6" Type="http://schemas.openxmlformats.org/officeDocument/2006/relationships/hyperlink" Target="https://csrc.nist.gov/pubs/sp/800/82/r4/ipd" TargetMode="External" /><ns0:Relationship Id="source7" Type="http://schemas.openxmlformats.org/officeDocument/2006/relationships/hyperlink" Target="https://csrc.nist.gov/pubs/sp/800/115/final" TargetMode="External" /><ns0:Relationship Id="source8" Type="http://schemas.openxmlformats.org/officeDocument/2006/relationships/hyperlink" Target="https://csrc.nist.gov/pubs/sp/800/61/r3/final" TargetMode="External" /><ns0:Relationship Id="source9" Type="http://schemas.openxmlformats.org/officeDocument/2006/relationships/hyperlink" Target="https://public-inspection.federalregister.gov/2026-10417.pdf" TargetMode="External" /><ns0:Relationship Id="source10" Type="http://schemas.openxmlformats.org/officeDocument/2006/relationships/hyperlink" Target="https://www.osha.gov/stateplans/" TargetMode="External" /><ns0:Relationship Id="source11" Type="http://schemas.openxmlformats.org/officeDocument/2006/relationships/hyperlink" Target="https://www.epa.gov/epcra/epcra-emergency-release-notifications" TargetMode="External" /><ns0:Relationship Id="source12" Type="http://schemas.openxmlformats.org/officeDocument/2006/relationships/hyperlink" Target="https://www.isa.org/standards-and-publications/isa-standards/isa-iec-62443-series-of-standards" TargetMode="External" /><ns0:Relationship Id="source13" Type="http://schemas.openxmlformats.org/officeDocument/2006/relationships/hyperlink" Target="https://doi.org/10.1016/j.ijcip.2015.02.002" TargetMode="External" /><ns0:Relationship Id="source14" Type="http://schemas.openxmlformats.org/officeDocument/2006/relationships/hyperlink" Target="https://doi.org/10.1016/j.cose.2023.103543" TargetMode="External" /><ns0:Relationship Id="source15" Type="http://schemas.openxmlformats.org/officeDocument/2006/relationships/hyperlink" Target="https://doi.org/10.1016/j.compind.2023.103906" TargetMode="External" /><ns0:Relationship Id="source16" Type="http://schemas.openxmlformats.org/officeDocument/2006/relationships/hyperlink" Target="https://www.epa.gov/waterresilience/awia-section-2013" TargetMode="External" /><ns0:Relationship Id="source17" Type="http://schemas.openxmlformats.org/officeDocument/2006/relationships/hyperlink" Target="https://www.epa.gov/waterresilience/how-certify-your-risk-and-resilience-assessment-or-emergency-response-plan" TargetMode="External" /><ns0:Relationship Id="source18" Type="http://schemas.openxmlformats.org/officeDocument/2006/relationships/hyperlink" Target="https://www.epa.gov/waterutilityresponse/develop-or-update-emergency-response-plan" TargetMode="External" /><ns0:Relationship Id="source19" Type="http://schemas.openxmlformats.org/officeDocument/2006/relationships/hyperlink" Target="https://www.in.gov/idem/cleanwater/cybersecurity-for-water-and-wastewater-facilities/" TargetMode="External" /><ns0:Relationship Id="source20" Type="http://schemas.openxmlformats.org/officeDocument/2006/relationships/hyperlink" Target="https://mgaleg.maryland.gov/mgawebsite/Laws/StatuteText?article=gen&amp;section=9-2705&amp;enactments=false" TargetMode="External" /><ns0:Relationship Id="source21" Type="http://schemas.openxmlformats.org/officeDocument/2006/relationships/hyperlink" Target="https://mde.maryland.gov/programs/water/water_supply/Documents/SB871.pdf" TargetMode="External" /><ns0:Relationship Id="source22" Type="http://schemas.openxmlformats.org/officeDocument/2006/relationships/hyperlink" Target="https://dep.nj.gov/watersupply/drinking-water-systems/water-quality-accountability-act/" TargetMode="External" /><ns0:Relationship Id="source23" Type="http://schemas.openxmlformats.org/officeDocument/2006/relationships/hyperlink" Target="https://pub.njleg.gov/bills/2020/PL21/262_.HTM" TargetMode="External" /><ns0:Relationship Id="source24" Type="http://schemas.openxmlformats.org/officeDocument/2006/relationships/hyperlink" Target="https://regs.health.ny.gov/content/section-5-e1-applicability" TargetMode="External" /><ns0:Relationship Id="source25" Type="http://schemas.openxmlformats.org/officeDocument/2006/relationships/hyperlink" Target="https://dec.ny.gov/environmental-protection/water/water-quality/wastewater-treatment-resources/wastewater-cybersecurity-resources" TargetMode="External" /><ns0:Relationship Id="source26" Type="http://schemas.openxmlformats.org/officeDocument/2006/relationships/hyperlink" Target="https://dec.ny.gov/sites/default/files/2026-03/wastewatercyber_compendium.pdf" TargetMode="External" /><ns0:Relationship Id="source27" Type="http://schemas.openxmlformats.org/officeDocument/2006/relationships/hyperlink" Target="https://www.nerc.com/standards/reliability-standards/cip" TargetMode="External" /><ns0:Relationship Id="source28" Type="http://schemas.openxmlformats.org/officeDocument/2006/relationships/hyperlink" Target="https://www.govinfo.gov/content/pkg/FR-2026-03-24/html/2026-05716.htm" TargetMode="External" /><ns0:Relationship Id="source29" Type="http://schemas.openxmlformats.org/officeDocument/2006/relationships/hyperlink" Target="https://www.nerc.com/standards/reliability-standards" TargetMode="External" /><ns0:Relationship Id="source30" Type="http://schemas.openxmlformats.org/officeDocument/2006/relationships/hyperlink" Target="https://doe417.energy.gov/" TargetMode="External" /><ns0:Relationship Id="source31" Type="http://schemas.openxmlformats.org/officeDocument/2006/relationships/hyperlink" Target="https://www.nrc.gov/facilities-safety/cybersecurity" TargetMode="External" /><ns0:Relationship Id="source32" Type="http://schemas.openxmlformats.org/officeDocument/2006/relationships/hyperlink" Target="https://pubs.naruc.org/pub/364B7A14-D21C-D2DF-BB6B-FFF3F93E1D51" TargetMode="External" /><ns0:Relationship Id="source33" Type="http://schemas.openxmlformats.org/officeDocument/2006/relationships/hyperlink" Target="https://dps.ny.gov/node/29056" TargetMode="External" /><ns0:Relationship Id="source34" Type="http://schemas.openxmlformats.org/officeDocument/2006/relationships/hyperlink" Target="https://www.osha.gov/laws-regs/regulations/standardnumber/1910/1910.119" TargetMode="External" /><ns0:Relationship Id="source35" Type="http://schemas.openxmlformats.org/officeDocument/2006/relationships/hyperlink" Target="https://www.acquisition.gov/dfars/252.204-7012-safeguarding-covered-defense-information-and-cyber-incident-reporting." TargetMode="External" /><ns0:Relationship Id="source36" Type="http://schemas.openxmlformats.org/officeDocument/2006/relationships/hyperlink" Target="https://business.defense.gov/Engage/News/Article/4542563/forging-the-arsenal-of-freedom-department-of-war-suspends-cmmc-phase-ii-require/" TargetMode="External" /><ns0:Relationship Id="source37" Type="http://schemas.openxmlformats.org/officeDocument/2006/relationships/hyperlink" Target="https://dodcio.defense.gov/CMMC/Documentation/" TargetMode="External" /><ns0:Relationship Id="source38" Type="http://schemas.openxmlformats.org/officeDocument/2006/relationships/hyperlink" Target="https://www.epa.gov/rmp/general-rmp-guidance-introduction" TargetMode="External" /><ns0:Relationship Id="source39" Type="http://schemas.openxmlformats.org/officeDocument/2006/relationships/hyperlink" Target="https://www.cisa.gov/resources-tools/programs/chemical-facility-anti-terrorism-standards-cfats" TargetMode="External" /><ns0:Relationship Id="source40" Type="http://schemas.openxmlformats.org/officeDocument/2006/relationships/hyperlink" Target="https://csrc.nist.gov/pubs/ir/8183/r1/final" TargetMode="External" /><ns0:Relationship Id="source41" Type="http://schemas.openxmlformats.org/officeDocument/2006/relationships/hyperlink" Target="https://csrc.nist.gov/pubs/ir/8183/r2/ipd" TargetMode="External" /><ns0:Relationship Id="source42" Type="http://schemas.openxmlformats.org/officeDocument/2006/relationships/hyperlink" Target="https://www.federalregister.gov/documents/2025/01/17/2025-00708/cybersecurity-in-the-marine-transportation-system" TargetMode="External" /><ns0:Relationship Id="source43" Type="http://schemas.openxmlformats.org/officeDocument/2006/relationships/hyperlink" Target="https://www.news.uscg.mil/maritime-commons/Article/4247529/final-rule-cybersecurity-in-the-marine-transportation-system-implementation-tim/" TargetMode="External" /><ns0:Relationship Id="source44" Type="http://schemas.openxmlformats.org/officeDocument/2006/relationships/hyperlink" Target="https://www.tsa.gov/sites/default/files/signed_security_directive_pipeline-2021-02g_and_transmittal_memo_508c.pdf" TargetMode="External" /><ns0:Relationship Id="source45" Type="http://schemas.openxmlformats.org/officeDocument/2006/relationships/hyperlink" Target="https://www.tsa.gov/sites/default/files/signed_security_directive_1580_82-2022-01e_and_transmittal_memo_508c.pdf" TargetMode="External" /><ns0:Relationship Id="source46" Type="http://schemas.openxmlformats.org/officeDocument/2006/relationships/hyperlink" Target="https://www.phmsa.dot.gov/pipeline/control-room-management/control-room-management" TargetMode="External" /><ns0:Relationship Id="source47" Type="http://schemas.openxmlformats.org/officeDocument/2006/relationships/hyperlink" Target="https://www.transit.dot.gov/regulations-and-programs/safety/cybersecurity-resources-transit-agencies" TargetMode="External" /><ns0:Relationship Id="source48" Type="http://schemas.openxmlformats.org/officeDocument/2006/relationships/hyperlink" Target="https://www.transit.dot.gov/funding/grants/grantee-resources/certifications-and-assurances/fy2026-annual-list-certifications" TargetMode="External" /><ns0:Relationship Id="source49" Type="http://schemas.openxmlformats.org/officeDocument/2006/relationships/hyperlink" Target="https://www.transit.dot.gov/PTASP" TargetMode="External" /><ns0:Relationship Id="source50" Type="http://schemas.openxmlformats.org/officeDocument/2006/relationships/hyperlink" Target="https://www.tsa.gov/sd-and-ea" TargetMode="External" /><ns0:Relationship Id="source51" Type="http://schemas.openxmlformats.org/officeDocument/2006/relationships/hyperlink" Target="https://www.ecfr.gov/current/title-33/chapter-I/subchapter-H/part-101/subpart-F" TargetMode="External" /><ns0:Relationship Id="source52" Type="http://schemas.openxmlformats.org/officeDocument/2006/relationships/hyperlink" Target="https://www.dfs.ny.gov/industry_guidance/cybersecurity" TargetMode="External" /><ns0:Relationship Id="source53" Type="http://schemas.openxmlformats.org/officeDocument/2006/relationships/hyperlink" Target="https://www.fda.gov/regulatory-information/search-fda-guidance-documents/part-11-electronic-records-electronic-signatures-scope-and-application" TargetMode="External" /><ns0:Relationship Id="source54" Type="http://schemas.openxmlformats.org/officeDocument/2006/relationships/hyperlink" Target="https://adem.alabama.gov/water/drinking-water-branch/information-public-water-systems/cybersecurity-resources-public-water-systems" TargetMode="External" /><ns0:Relationship Id="source55" Type="http://schemas.openxmlformats.org/officeDocument/2006/relationships/hyperlink" Target="https://dec.alaska.gov/eh/dw/security/regulations/awia-regulations" TargetMode="External" /><ns0:Relationship Id="source56" Type="http://schemas.openxmlformats.org/officeDocument/2006/relationships/hyperlink" Target="https://azleg.gov/ars/18/00552.htm" TargetMode="External" /><ns0:Relationship Id="source57" Type="http://schemas.openxmlformats.org/officeDocument/2006/relationships/hyperlink" Target="https://adecm.ade.arkansas.gov/ViewApprovedMemo.aspx?Id=4848" TargetMode="External" /><ns0:Relationship Id="source58" Type="http://schemas.openxmlformats.org/officeDocument/2006/relationships/hyperlink" Target="https://webproda.cpuc.ca.gov/regulatory-services/safety/emergency-reporting" TargetMode="External" /><ns0:Relationship Id="source59" Type="http://schemas.openxmlformats.org/officeDocument/2006/relationships/hyperlink" Target="https://www.sos.state.co.us/CCR/GenerateRulePdf.do?fileName=4+CCR+723-3&amp;ruleVersionId=10399" TargetMode="External" /><ns0:Relationship Id="source60" Type="http://schemas.openxmlformats.org/officeDocument/2006/relationships/hyperlink" Target="https://portal.ct.gov/dph/-/media/departments-and-agencies/dph/dph/drinking_water/pdf/circular_letter-2021-89_erp_and_cybersecurity_self_assessment_12012021.pdf" TargetMode="External" /><ns0:Relationship Id="source61" Type="http://schemas.openxmlformats.org/officeDocument/2006/relationships/hyperlink" Target="https://depsc.delaware.gov/cybersecurity/" TargetMode="External" /><ns0:Relationship Id="source62" Type="http://schemas.openxmlformats.org/officeDocument/2006/relationships/hyperlink" Target="https://www.flsenate.gov/Laws/Statutes/2026/282.3185" TargetMode="External" /><ns0:Relationship Id="source63" Type="http://schemas.openxmlformats.org/officeDocument/2006/relationships/hyperlink" Target="https://gta.georgia.gov/contact-us/cybersecurity-incidents" TargetMode="External" /><ns0:Relationship Id="source64" Type="http://schemas.openxmlformats.org/officeDocument/2006/relationships/hyperlink" Target="https://puc.hawaii.gov/about/statutes-rules-orders/" TargetMode="External" /><ns0:Relationship Id="source65" Type="http://schemas.openxmlformats.org/officeDocument/2006/relationships/hyperlink" Target="https://its.idaho.gov/wp-content/uploads/2025/10/2025-ITS-Information-Security-Policy-Manual-4.0.FINAL_.pdf" TargetMode="External" /><ns0:Relationship Id="source66" Type="http://schemas.openxmlformats.org/officeDocument/2006/relationships/hyperlink" Target="https://www.ilga.gov/Legislation/BillStatus?DocNum=3576&amp;DocTypeID=HB&amp;GAID=18&amp;LegId=0&amp;Print=1&amp;SessionID=114" TargetMode="External" /><ns0:Relationship Id="source67" Type="http://schemas.openxmlformats.org/officeDocument/2006/relationships/hyperlink" Target="https://www.in.gov/idem/cleanwater/cybersecurity-for-water-and-wastewater-facilities/" TargetMode="External" /><ns0:Relationship Id="source68" Type="http://schemas.openxmlformats.org/officeDocument/2006/relationships/hyperlink" Target="https://rules.iowa.gov/Notice/Details/8846C" TargetMode="External" /><ns0:Relationship Id="source69" Type="http://schemas.openxmlformats.org/officeDocument/2006/relationships/hyperlink" Target="https://kslegislature.gov/b2023_24/laws/075_000_0000_chapter/075_072_0000_article/075_072_0044_section/075_072_0044_k/" TargetMode="External" /><ns0:Relationship Id="source70" Type="http://schemas.openxmlformats.org/officeDocument/2006/relationships/hyperlink" Target="https://psc.ky.gov/Home/UtilForms" TargetMode="External" /><ns0:Relationship Id="source71" Type="http://schemas.openxmlformats.org/officeDocument/2006/relationships/hyperlink" Target="https://legis.la.gov/" TargetMode="External" /><ns0:Relationship Id="source72" Type="http://schemas.openxmlformats.org/officeDocument/2006/relationships/hyperlink" Target="https://www.legislature.maine.gov/legis/statutes/35-A/title35-Asec710.html" TargetMode="External" /><ns0:Relationship Id="source73" Type="http://schemas.openxmlformats.org/officeDocument/2006/relationships/hyperlink" Target="https://mgaleg.maryland.gov/mgawebsite/Laws/StatuteText?article=gen&amp;section=9-2705&amp;enactments=false" TargetMode="External" /><ns0:Relationship Id="source74" Type="http://schemas.openxmlformats.org/officeDocument/2006/relationships/hyperlink" Target="https://www.mass.gov/info-details/public-drinking-water-system-operations" TargetMode="External" /><ns0:Relationship Id="source75" Type="http://schemas.openxmlformats.org/officeDocument/2006/relationships/hyperlink" Target="https://www.michigan.gov/mpsc/regulatory/emergency-management/utility-incident-notification-procedures" TargetMode="External" /><ns0:Relationship Id="source76" Type="http://schemas.openxmlformats.org/officeDocument/2006/relationships/hyperlink" Target="https://www.health.mn.gov/communities/environment/emergency/water/securityassess.html" TargetMode="External" /><ns0:Relationship Id="source77" Type="http://schemas.openxmlformats.org/officeDocument/2006/relationships/hyperlink" Target="https://www.its.ms.gov/services/security/Enterprise-Cybersecurity-Incident-Reporting" TargetMode="External" /><ns0:Relationship Id="source78" Type="http://schemas.openxmlformats.org/officeDocument/2006/relationships/hyperlink" Target="https://revisor.mo.gov/main/OneSection.aspx?section=640.142" TargetMode="External" /><ns0:Relationship Id="source79" Type="http://schemas.openxmlformats.org/officeDocument/2006/relationships/hyperlink" Target="https://doa.mt.gov/SITSD/cybersecurity" TargetMode="External" /><ns0:Relationship Id="source80" Type="http://schemas.openxmlformats.org/officeDocument/2006/relationships/hyperlink" Target="https://nitc.nebraska.gov/standards-and-guidelines/" TargetMode="External" /><ns0:Relationship Id="source81" Type="http://schemas.openxmlformats.org/officeDocument/2006/relationships/hyperlink" Target="https://www.leg.state.nv.us/nrs/nrs-480.html" TargetMode="External" /><ns0:Relationship Id="source82" Type="http://schemas.openxmlformats.org/officeDocument/2006/relationships/hyperlink" Target="https://gc.nh.gov/rsa/html/L/485/485-3-e.htm" TargetMode="External" /><ns0:Relationship Id="source83" Type="http://schemas.openxmlformats.org/officeDocument/2006/relationships/hyperlink" Target="https://www.gc.nh.gov/rsa/html/L/485-A/485-A-5-f.htm" TargetMode="External" /><ns0:Relationship Id="source84" Type="http://schemas.openxmlformats.org/officeDocument/2006/relationships/hyperlink" Target="https://dep.nj.gov/watersupply/drinking-water-systems/water-quality-accountability-act/" TargetMode="External" /><ns0:Relationship Id="source85" Type="http://schemas.openxmlformats.org/officeDocument/2006/relationships/hyperlink" Target="https://www.doit.nm.gov/about/doit-act-policies-and-rules" TargetMode="External" /><ns0:Relationship Id="source86" Type="http://schemas.openxmlformats.org/officeDocument/2006/relationships/hyperlink" Target="https://dec.ny.gov/environmental-protection/water/water-quality/wastewater-treatment-resources/wastewater-cybersecurity-resources" TargetMode="External" /><ns0:Relationship Id="source87" Type="http://schemas.openxmlformats.org/officeDocument/2006/relationships/hyperlink" Target="https://it.nc.gov/programs/cybersecurity-risk-management/cyber-incident-reporting" TargetMode="External" /><ns0:Relationship Id="source88" Type="http://schemas.openxmlformats.org/officeDocument/2006/relationships/hyperlink" Target="https://ndlegis.gov/cencode/t54c59-1.pdf" TargetMode="External" /><ns0:Relationship Id="source89" Type="http://schemas.openxmlformats.org/officeDocument/2006/relationships/hyperlink" Target="https://codes.ohio.gov/ohio-administrative-code/rule-3745-81-31" TargetMode="External" /><ns0:Relationship Id="source90" Type="http://schemas.openxmlformats.org/officeDocument/2006/relationships/hyperlink" Target="https://www.oklahoma.gov/omes/divisions/information-services/about-information-services/it-statutory-and-regulatory-reporting.html" TargetMode="External" /><ns0:Relationship Id="source91" Type="http://schemas.openxmlformats.org/officeDocument/2006/relationships/hyperlink" Target="https://www.oregonlegislature.gov/bills_laws/ors/ors276a.html" TargetMode="External" /><ns0:Relationship Id="source92" Type="http://schemas.openxmlformats.org/officeDocument/2006/relationships/hyperlink" Target="https://www.pa.gov/agencies/dep/programs-and-services/water/bureau-of-safe-drinking-water/cybersecurity" TargetMode="External" /><ns0:Relationship Id="source93" Type="http://schemas.openxmlformats.org/officeDocument/2006/relationships/hyperlink" Target="https://webserver.rilegislature.gov/statutes/title39/39-2/39-2-26.htm" TargetMode="External" /><ns0:Relationship Id="source94" Type="http://schemas.openxmlformats.org/officeDocument/2006/relationships/hyperlink" Target="https://www.des.sc.gov/programs/bureau-water/water-utilities-cybersecurity" TargetMode="External" /><ns0:Relationship Id="source95" Type="http://schemas.openxmlformats.org/officeDocument/2006/relationships/hyperlink" Target="https://sdlegislature.gov/Statutes/22-34-28" TargetMode="External" /><ns0:Relationship Id="source96" Type="http://schemas.openxmlformats.org/officeDocument/2006/relationships/hyperlink" Target="https://publications.tnsosfiles.com/rules_filings/06-31-23.pdf" TargetMode="External" /><ns0:Relationship Id="source97" Type="http://schemas.openxmlformats.org/officeDocument/2006/relationships/hyperlink" Target="https://tpucdockets.tn.gov/dockets/2500042.htm" TargetMode="External" /><ns0:Relationship Id="source98" Type="http://schemas.openxmlformats.org/officeDocument/2006/relationships/hyperlink" Target="https://tcss.legis.texas.gov/resources/UT/htm/UT.39.htm" TargetMode="External" /><ns0:Relationship Id="source99" Type="http://schemas.openxmlformats.org/officeDocument/2006/relationships/hyperlink" Target="https://deq.utah.gov/general/cybersecurity" TargetMode="External" /><ns0:Relationship Id="source100" Type="http://schemas.openxmlformats.org/officeDocument/2006/relationships/hyperlink" Target="https://legislature.vermont.gov/" TargetMode="External" /><ns0:Relationship Id="source101" Type="http://schemas.openxmlformats.org/officeDocument/2006/relationships/hyperlink" Target="https://law.lis.virginia.gov/vacode/title32.1/chapter6/section32.1-174.5/" TargetMode="External" /><ns0:Relationship Id="source102" Type="http://schemas.openxmlformats.org/officeDocument/2006/relationships/hyperlink" Target="https://apps.leg.wa.gov/RCW/default.aspx?cite=43.105.470" TargetMode="External" /><ns0:Relationship Id="source103" Type="http://schemas.openxmlformats.org/officeDocument/2006/relationships/hyperlink" Target="https://code.wvlegislature.gov/5a-6B-4/" TargetMode="External" /><ns0:Relationship Id="source104" Type="http://schemas.openxmlformats.org/officeDocument/2006/relationships/hyperlink" Target="https://dnr.wisconsin.gov/topic/DrinkingWater/cybersecurity.html" TargetMode="External" /><ns0:Relationship Id="source105" Type="http://schemas.openxmlformats.org/officeDocument/2006/relationships/hyperlink" Target="https://ets.wyo.gov/resources/policies-standards/security-privacy" TargetMode="External" /><ns0:Relationship Id="source106" Type="http://schemas.openxmlformats.org/officeDocument/2006/relationships/hyperlink" Target="https://www.nerc.com/pa/Stand/Reliability%20Standards/CIP-012-2.pdf" TargetMode="External" /><ns0:Relationship Id="source107" Type="http://schemas.openxmlformats.org/officeDocument/2006/relationships/hyperlink" Target="https://healthweb-back.health.ny.gov/regulations/nycrr/title_10/part_5/docs/appendix_5e.pdf" TargetMode="External" /><ns0:Relationship Id="source108" Type="http://schemas.openxmlformats.org/officeDocument/2006/relationships/hyperlink" Target="https://healthweb-back.health.ny.gov/environmental/emergency/water/drinking/cybersecurity/cybersecurity_requirements_table.htm" TargetMode="External" /><ns0:Relationship Id="source109" Type="http://schemas.openxmlformats.org/officeDocument/2006/relationships/hyperlink" Target="https://mgaleg.maryland.gov/mgawebsite/Laws/StatuteText?article=gen&amp;section=9-2704&amp;enactments=false" TargetMode="External" /><ns0:Relationship Id="source110" Type="http://schemas.openxmlformats.org/officeDocument/2006/relationships/hyperlink" Target="https://mgaleg.maryland.gov/mgawebsite/Laws/StatuteText?article=gen&amp;section=9-2706&amp;enactments=false" TargetMode="External" /><ns0:Relationship Id="source111" Type="http://schemas.openxmlformats.org/officeDocument/2006/relationships/hyperlink" Target="https://mgaleg.maryland.gov/mgawebsite/Laws/StatuteText?article=gen&amp;section=9-2707&amp;enactments=false" TargetMode="External" /><ns0:Relationship Id="source112" Type="http://schemas.openxmlformats.org/officeDocument/2006/relationships/hyperlink" Target="https://mgaleg.maryland.gov/mgawebsite/Laws/StatuteText?article=gen&amp;section=9-2701&amp;enactments=false" TargetMode="External" /><ns0:Relationship Id="source113" Type="http://schemas.openxmlformats.org/officeDocument/2006/relationships/hyperlink" Target="https://mn.gov/governor/assets/EO%2022-20_tcm1055-539386.pdf" TargetMode="External" /><ns0:Relationship Id="source114" Type="http://schemas.openxmlformats.org/officeDocument/2006/relationships/hyperlink" Target="https://www.lrl.mn.gov/archive/execorders/24-07.pdf" TargetMode="External" /><ns0:Relationship Id="source115" Type="http://schemas.openxmlformats.org/officeDocument/2006/relationships/hyperlink" Target="https://www.health.mn.gov/communities/environment/water/docs/cyberform.pdf" TargetMode="External" /><ns0:Relationship Id="source116" Type="http://schemas.openxmlformats.org/officeDocument/2006/relationships/hyperlink" Target="https://tpucdockets.tn.gov/dockets/2600047.htm" TargetMode="External" /><ns0:Relationship Id="source117" Type="http://schemas.openxmlformats.org/officeDocument/2006/relationships/hyperlink" Target="https://www.sos.state.tx.us/texreg/archive/December262025/Adopted%20Rules/16.ECONOMIC%20REGULATION.html" TargetMode="External" /></ns0:Relationships>
</file>

<file path=xl/worksheets/_rels/sheet13.xml.rels><?xml version='1.0' encoding='utf-8'?>
<ns0:Relationships xmlns:ns0="http://schemas.openxmlformats.org/package/2006/relationships"><ns0:Relationship Type="http://schemas.openxmlformats.org/officeDocument/2006/relationships/table" Target="/xl/tables/table12.xml" Id="Recf72af44a1b450d" /></ns0:Relationships>
</file>

<file path=xl/worksheets/_rels/sheet14.xml.rels><?xml version='1.0' encoding='utf-8'?>
<ns0:Relationships xmlns:ns0="http://schemas.openxmlformats.org/package/2006/relationships"><ns0:Relationship Type="http://schemas.openxmlformats.org/officeDocument/2006/relationships/table" Target="/xl/tables/table13.xml" Id="R50494bebdaa24ed7" /></ns0:Relationships>
</file>

<file path=xl/worksheets/_rels/sheet15.xml.rels><?xml version='1.0' encoding='utf-8'?>
<ns0:Relationships xmlns:ns0="http://schemas.openxmlformats.org/package/2006/relationships"><ns0:Relationship Type="http://schemas.openxmlformats.org/officeDocument/2006/relationships/table" Target="/xl/tables/table14.xml" Id="R2cc66b0f47374130" /></ns0:Relationships>
</file>

<file path=xl/worksheets/_rels/sheet16.xml.rels><?xml version='1.0' encoding='utf-8'?>
<ns0:Relationships xmlns:ns0="http://schemas.openxmlformats.org/package/2006/relationships"><ns0:Relationship Type="http://schemas.openxmlformats.org/officeDocument/2006/relationships/table" Target="/xl/tables/table15.xml" Id="Rfa6f2800738f4e26" /></ns0:Relationships>
</file>

<file path=xl/worksheets/_rels/sheet17.xml.rels><?xml version='1.0' encoding='utf-8'?>
<ns0:Relationships xmlns:ns0="http://schemas.openxmlformats.org/package/2006/relationships"><ns0:Relationship Type="http://schemas.openxmlformats.org/officeDocument/2006/relationships/table" Target="/xl/tables/table16.xml" Id="Re263532e8fb645ee" /></ns0:Relationships>
</file>

<file path=xl/worksheets/_rels/sheet18.xml.rels><?xml version='1.0' encoding='utf-8'?>
<ns0:Relationships xmlns:ns0="http://schemas.openxmlformats.org/package/2006/relationships"><ns0:Relationship Type="http://schemas.openxmlformats.org/officeDocument/2006/relationships/table" Target="/xl/tables/table17.xml" Id="R30c03069e4ce48a7" /></ns0:Relationships>
</file>

<file path=xl/worksheets/_rels/sheet19.xml.rels><?xml version='1.0' encoding='utf-8'?>
<ns0:Relationships xmlns:ns0="http://schemas.openxmlformats.org/package/2006/relationships"><ns0:Relationship Type="http://schemas.openxmlformats.org/officeDocument/2006/relationships/table" Target="/xl/tables/table18.xml" Id="R1d616f79964e4bdf" /></ns0:Relationships>
</file>

<file path=xl/worksheets/_rels/sheet20.xml.rels><?xml version='1.0' encoding='utf-8'?>
<ns0:Relationships xmlns:ns0="http://schemas.openxmlformats.org/package/2006/relationships" />
</file>

<file path=xl/worksheets/_rels/sheet21.xml.rels><?xml version='1.0' encoding='utf-8'?>
<ns0:Relationships xmlns:ns0="http://schemas.openxmlformats.org/package/2006/relationships"><ns0:Relationship Type="http://schemas.openxmlformats.org/officeDocument/2006/relationships/table" Target="/xl/tables/table20.xml" Id="R3866236425e94abb" /></ns0:Relationships>
</file>

<file path=xl/worksheets/_rels/sheet22.xml.rels><?xml version='1.0' encoding='utf-8'?>
<ns0:Relationships xmlns:ns0="http://schemas.openxmlformats.org/package/2006/relationships"><ns0:Relationship Type="http://schemas.openxmlformats.org/officeDocument/2006/relationships/table" Target="/xl/tables/table21.xml" Id="Rf1a79e0f1eea4d9e" /></ns0:Relationships>
</file>

<file path=xl/worksheets/sheet1.xml><?xml version="1.0" encoding="utf-8"?>
<worksheet xmlns="http://schemas.openxmlformats.org/spreadsheetml/2006/main">
  <sheetPr>
    <tabColor rgb="FF244D63"/>
    <pageSetUpPr fitToPage="0"/>
  </sheetPr>
  <sheetViews>
    <sheetView showGridLines="0" workbookViewId="0"/>
  </sheetViews>
  <sheetFormatPr defaultRowHeight="15"/>
  <cols>
    <col min="1" max="1" width="3" hidden="0" customWidth="1"/>
    <col min="2" max="2" width="10" hidden="0" customWidth="1"/>
    <col min="3" max="3" width="20" hidden="0" customWidth="1"/>
    <col min="4" max="4" width="34" hidden="0" customWidth="1"/>
    <col min="5" max="5" width="14" hidden="0" customWidth="1"/>
    <col min="6" max="6" width="14" hidden="0" customWidth="1"/>
    <col min="8" max="8" width="54" hidden="1" customWidth="1"/>
  </cols>
  <sheetData>
    <row r="1" ht="32" customHeight="1">
      <c r="A1" s="42" t="str">
        <v>OT assessment project workbook</v>
      </c>
      <c r="B1" s="42"/>
      <c r="C1" s="42"/>
      <c r="D1" s="42"/>
      <c r="E1" s="42"/>
      <c r="F1" s="42"/>
    </row>
    <row r="2" ht="85" customHeight="1">
      <c r="A2" s="43" t="inlineStr">
        <is>
          <t xml:space="preserve">Edition 2026-11-03. Begin with Preparation and Uncertainty. Requirements maps clauses to procedures; Field record prints one procedure. Amber cells take your entries.</t>
        </is>
      </c>
      <c r="B2" s="43"/>
      <c r="C2" s="43"/>
      <c r="D2" s="43"/>
      <c r="E2" s="43"/>
      <c r="F2" s="43"/>
    </row>
    <row r="3" ht="32" customHeight="1">
      <c r="A3" s="44" t="str">
        <v>Open Preparation</v>
      </c>
      <c r="B3" s="44"/>
      <c r="C3" s="44"/>
      <c r="D3" s="44" t="str">
        <v>Open Uncertainty</v>
      </c>
      <c r="E3" s="44"/>
      <c r="F3" s="44"/>
    </row>
    <row r="4" ht="28" customHeight="1">
      <c r="A4" s="45" t="str">
        <v>Scope, examine, correct and verify</v>
      </c>
      <c r="B4" s="45"/>
      <c r="C4" s="45"/>
      <c r="D4" s="45"/>
      <c r="E4" s="45"/>
      <c r="F4" s="45"/>
      <c r="H4" s="46" t="inlineStr">
        <is>
          <t xml:space="preserve">Missing marker rules (standalone normalized values)</t>
        </is>
      </c>
    </row>
    <row r="5" ht="40" customHeight="1">
      <c r="A5" s="47" t="str">
        <v>Scope</v>
      </c>
      <c r="B5" s="47"/>
      <c r="C5" s="47"/>
      <c r="D5" s="47" t="str">
        <v>Establish entity, sites, current instruments, period and exclusions. Resolve each open authority question.</v>
      </c>
      <c r="E5" s="47"/>
      <c r="F5" s="47"/>
      <c r="H5" s="46"/>
    </row>
    <row r="6" ht="40" customHeight="1">
      <c r="A6" s="47" t="str">
        <v>Plan</v>
      </c>
      <c r="B6" s="47"/>
      <c r="C6" s="47"/>
      <c r="D6" s="47" t="str">
        <v>Approve charter, independence, populations, samples, evidence handling and operating permissions.</v>
      </c>
      <c r="E6" s="47"/>
      <c r="F6" s="47"/>
      <c r="H6" s="46" t="str">
        <v>0</v>
      </c>
    </row>
    <row r="7" ht="40" customHeight="1">
      <c r="A7" s="47" t="str">
        <v>Examine</v>
      </c>
      <c r="B7" s="47"/>
      <c r="C7" s="47"/>
      <c r="D7" s="47" t="str">
        <v>Use the control procedures and exact criteria; record actual dates, observations, samples and evidence.</v>
      </c>
      <c r="E7" s="47"/>
      <c r="F7" s="47"/>
      <c r="H7" s="46" t="str">
        <v>NOT ESTABLISHED</v>
      </c>
    </row>
    <row r="8" ht="40" customHeight="1">
      <c r="A8" s="47" t="str">
        <v>Challenge</v>
      </c>
      <c r="B8" s="47"/>
      <c r="C8" s="47"/>
      <c r="D8" s="47" t="str">
        <v>Review each finding against evidence and criteria; record priority and rationale.</v>
      </c>
      <c r="E8" s="47"/>
      <c r="F8" s="47"/>
      <c r="H8" s="46" t="str">
        <v>NOT PROVIDED</v>
      </c>
    </row>
    <row r="9" ht="40" customHeight="1">
      <c r="A9" s="47" t="str">
        <v>Correct</v>
      </c>
      <c r="B9" s="47"/>
      <c r="C9" s="47"/>
      <c r="D9" s="47" t="str">
        <v>Keep mandatory dates separate from project targets. Implement approved changes and retest safely.</v>
      </c>
      <c r="E9" s="47"/>
      <c r="F9" s="47"/>
      <c r="H9" s="46" t="str">
        <v>TBD</v>
      </c>
    </row>
    <row r="10" ht="40" customHeight="1">
      <c r="A10" s="47" t="str">
        <v>Adopt</v>
      </c>
      <c r="B10" s="47"/>
      <c r="C10" s="47"/>
      <c r="D10" s="47" t="str">
        <v>Obtain actual technical, compliance and operating decisions; transfer open work and recurring duties.</v>
      </c>
      <c r="E10" s="47"/>
      <c r="F10" s="47"/>
      <c r="H10" s="46" t="str">
        <v>TBC</v>
      </c>
    </row>
    <row r="11">
      <c r="A11" s="47"/>
      <c r="B11" s="47"/>
      <c r="C11" s="47"/>
      <c r="D11" s="47"/>
      <c r="E11" s="47"/>
      <c r="F11" s="47"/>
      <c r="H11" s="46" t="str">
        <v>PENDING</v>
      </c>
    </row>
    <row r="12" ht="28" customHeight="1">
      <c r="A12" s="45" t="str">
        <v>Planning record counts</v>
      </c>
      <c r="B12" s="45"/>
      <c r="C12" s="45"/>
      <c r="D12" s="45"/>
      <c r="E12" s="45"/>
      <c r="F12" s="45"/>
      <c r="H12" s="46" t="str">
        <v>PENDING CLIENT RECORDS</v>
      </c>
    </row>
    <row r="13" ht="32" customHeight="1">
      <c r="A13" s="47" t="inlineStr">
        <is>
          <t xml:space="preserve">State and sector applicability records</t>
        </is>
      </c>
      <c r="B13" s="47"/>
      <c r="C13" s="47"/>
      <c r="D13" s="47"/>
      <c r="E13" s="47" t="n">
        <v>200</v>
      </c>
      <c r="F13" s="47"/>
      <c r="H13" s="46" t="str">
        <v>UNKNOWN</v>
      </c>
    </row>
    <row r="14" ht="32" customHeight="1">
      <c r="A14" s="47" t="str">
        <v>Open or incomplete decision records</v>
      </c>
      <c r="B14" s="47"/>
      <c r="C14" s="47"/>
      <c r="D14" s="47"/>
      <c r="E14" s="47" t="n">
        <f>COUNTIF(Applicability!Q5:Q204,"Incomplete")+COUNTBLANK(Applicability!Q5:Q204)</f>
        <v>200</v>
      </c>
      <c r="F14" s="47"/>
      <c r="H14" s="46" t="str">
        <v>N/A</v>
      </c>
    </row>
    <row r="15" ht="32" customHeight="1">
      <c r="A15" s="47" t="str">
        <v>Proposed project tasks</v>
      </c>
      <c r="B15" s="47"/>
      <c r="C15" s="47"/>
      <c r="D15" s="47"/>
      <c r="E15" s="47" t="n">
        <v>88</v>
      </c>
      <c r="F15" s="47"/>
      <c r="H15" s="46" t="str">
        <v>NA</v>
      </c>
    </row>
    <row r="16" ht="32" customHeight="1">
      <c r="A16" s="47" t="str">
        <v>Proposed control procedures</v>
      </c>
      <c r="B16" s="47"/>
      <c r="C16" s="47"/>
      <c r="D16" s="47"/>
      <c r="E16" s="47" t="n">
        <v>99</v>
      </c>
      <c r="F16" s="47"/>
      <c r="H16" s="46" t="str">
        <v>TO BE DETERMINED</v>
      </c>
    </row>
    <row r="17" ht="32" customHeight="1">
      <c r="A17" s="47" t="inlineStr">
        <is>
          <t xml:space="preserve">Sources in the register</t>
        </is>
      </c>
      <c r="B17" s="47"/>
      <c r="C17" s="47"/>
      <c r="D17" s="47"/>
      <c r="E17" s="47" t="n">
        <v>113</v>
      </c>
      <c r="F17" s="47"/>
      <c r="H17" s="46" t="str">
        <v>NOT RECORDED</v>
      </c>
    </row>
    <row r="18" ht="32" customHeight="1">
      <c r="A18" s="47" t="inlineStr">
        <is>
          <t xml:space="preserve">Open questions to resolve</t>
        </is>
      </c>
      <c r="B18" s="47"/>
      <c r="C18" s="47"/>
      <c r="D18" s="47"/>
      <c r="E18" s="47" t="n">
        <v>8</v>
      </c>
      <c r="F18" s="47"/>
      <c r="H18" s="46" t="str">
        <v>NOT AVAILABLE</v>
      </c>
    </row>
    <row r="19">
      <c r="A19" s="47"/>
      <c r="B19" s="47"/>
      <c r="C19" s="47"/>
      <c r="D19" s="47"/>
      <c r="E19" s="47"/>
      <c r="F19" s="47"/>
      <c r="H19" s="46" t="str">
        <v>NEEDS CLARIFICATION</v>
      </c>
    </row>
    <row r="20" ht="30" customHeight="1">
      <c r="A20" s="45" t="inlineStr">
        <is>
          <t xml:space="preserve">Project sign off</t>
        </is>
      </c>
      <c r="B20" s="45"/>
      <c r="C20" s="45"/>
      <c r="D20" s="45"/>
      <c r="E20" s="45"/>
      <c r="F20" s="45"/>
      <c r="H20" s="46" t="str">
        <v>UNRESOLVED</v>
      </c>
    </row>
    <row r="21" ht="40" customHeight="1">
      <c r="A21" s="47" t="str">
        <v>Facility and legal entity</v>
      </c>
      <c r="B21" s="47"/>
      <c r="C21" s="47"/>
      <c r="D21" s="48" t="str">
        <v>Unresolved</v>
      </c>
      <c r="E21" s="48"/>
      <c r="F21" s="48"/>
      <c r="H21" s="46" t="str">
        <v>PENDING EVIDENCE</v>
      </c>
    </row>
    <row r="22" ht="40" customHeight="1">
      <c r="A22" s="47" t="str">
        <v>Operating owner and approval date</v>
      </c>
      <c r="B22" s="47"/>
      <c r="C22" s="47"/>
      <c r="D22" s="48" t="str">
        <v>Unresolved</v>
      </c>
      <c r="E22" s="48"/>
      <c r="F22" s="48"/>
      <c r="H22" s="46" t="str">
        <v>AWAITING EVIDENCE</v>
      </c>
    </row>
    <row r="23" ht="40" customHeight="1">
      <c r="A23" s="47" t="str">
        <v>Technical reviewer and approval date</v>
      </c>
      <c r="B23" s="47"/>
      <c r="C23" s="47"/>
      <c r="D23" s="48" t="str">
        <v>Unresolved</v>
      </c>
      <c r="E23" s="48"/>
      <c r="F23" s="48"/>
    </row>
    <row r="24" ht="40" customHeight="1">
      <c r="A24" s="47" t="str">
        <v>Compliance owner and approval date</v>
      </c>
      <c r="B24" s="47"/>
      <c r="C24" s="47"/>
      <c r="D24" s="48" t="str">
        <v>Unresolved</v>
      </c>
      <c r="E24" s="48"/>
      <c r="F24" s="48"/>
    </row>
    <row r="25" ht="40" customHeight="1">
      <c r="A25" s="47" t="str">
        <v>Project manager and controlled location</v>
      </c>
      <c r="B25" s="47"/>
      <c r="C25" s="47"/>
      <c r="D25" s="48" t="str">
        <v>Unresolved</v>
      </c>
      <c r="E25" s="48"/>
      <c r="F25" s="48"/>
    </row>
    <row r="26" ht="40" customHeight="1">
      <c r="A26" s="47" t="str">
        <v>Unresolved limits and deferred work</v>
      </c>
      <c r="B26" s="47"/>
      <c r="C26" s="47"/>
      <c r="D26" s="48" t="str">
        <v>Unresolved</v>
      </c>
      <c r="E26" s="48"/>
      <c r="F26" s="48"/>
    </row>
    <row r="27">
      <c r="A27" s="47" t="inlineStr">
        <is>
          <t xml:space="preserve">Questions about this workbook: call (800) 868-8189 or write to info@evestigate.com. The initial consultation is free.</t>
        </is>
      </c>
      <c r="B27" s="47"/>
      <c r="C27" s="47"/>
      <c r="D27" s="47"/>
      <c r="E27" s="47"/>
      <c r="F27" s="47"/>
    </row>
    <row r="28" ht="38" customHeight="1">
      <c r="A28" s="49" t="inlineStr">
        <is>
          <t xml:space="preserve">State research gives one starting source per state; State depth is the checklist for confirming each sector’s rule. Add a row in Applicability for each obligation that applies to a facility.</t>
        </is>
      </c>
      <c r="B28" s="49"/>
      <c r="C28" s="49"/>
      <c r="D28" s="49"/>
      <c r="E28" s="49"/>
      <c r="F28" s="49"/>
    </row>
    <row r="29" ht="38" customHeight="1">
      <c r="A29" s="49"/>
      <c r="B29" s="49"/>
      <c r="C29" s="49"/>
      <c r="D29" s="49"/>
      <c r="E29" s="49"/>
      <c r="F29" s="49"/>
    </row>
    <row r="30">
      <c r="A30" s="47" t="inlineStr">
        <is>
          <t xml:space="preserve">© 2026 Global Digital Forensics, Inc. All rights reserved.</t>
        </is>
      </c>
      <c r="B30" s="47"/>
      <c r="C30" s="47"/>
      <c r="D30" s="47"/>
      <c r="E30" s="47"/>
      <c r="F30" s="47"/>
    </row>
  </sheetData>
  <sheetProtection sheet="1" objects="1" scenarios="1" autoFilter="0" selectLockedCells="0" selectUnlockedCells="0" formatRows="0"/>
  <mergeCells>
    <mergeCell ref="A1:F1"/>
    <mergeCell ref="A2:F2"/>
    <mergeCell ref="A3:C3"/>
    <mergeCell ref="D3:F3"/>
    <mergeCell ref="A4:F4"/>
    <mergeCell ref="A5:C5"/>
    <mergeCell ref="D5:F5"/>
    <mergeCell ref="A6:C6"/>
    <mergeCell ref="D6:F6"/>
    <mergeCell ref="A7:C7"/>
    <mergeCell ref="D7:F7"/>
    <mergeCell ref="A8:C8"/>
    <mergeCell ref="D8:F8"/>
    <mergeCell ref="A9:C9"/>
    <mergeCell ref="D9:F9"/>
    <mergeCell ref="A10:C10"/>
    <mergeCell ref="D10:F10"/>
    <mergeCell ref="A12:F12"/>
    <mergeCell ref="A13:D13"/>
    <mergeCell ref="E13:F13"/>
    <mergeCell ref="A14:D14"/>
    <mergeCell ref="E14:F14"/>
    <mergeCell ref="A15:D15"/>
    <mergeCell ref="E15:F15"/>
    <mergeCell ref="A16:D16"/>
    <mergeCell ref="E16:F16"/>
    <mergeCell ref="A17:D17"/>
    <mergeCell ref="E17:F17"/>
    <mergeCell ref="A18:D18"/>
    <mergeCell ref="E18:F18"/>
    <mergeCell ref="A20:F20"/>
    <mergeCell ref="A21:C21"/>
    <mergeCell ref="D21:F21"/>
    <mergeCell ref="A22:C22"/>
    <mergeCell ref="D22:F22"/>
    <mergeCell ref="A23:C23"/>
    <mergeCell ref="D23:F23"/>
    <mergeCell ref="A24:C24"/>
    <mergeCell ref="D24:F24"/>
    <mergeCell ref="A25:C25"/>
    <mergeCell ref="D25:F25"/>
    <mergeCell ref="A26:C26"/>
    <mergeCell ref="D26:F26"/>
    <mergeCell ref="A28:F29"/>
  </mergeCells>
  <hyperlinks>
    <hyperlink ref="A3" location="'Preparation'!A1" display="Open Preparation"/>
    <hyperlink ref="D3" location="'Uncertainty'!A1" display="Open Uncertainty"/>
  </hyperlinks>
  <printOptions headings="0" gridLines="0"/>
  <pageMargins left="0.35" right="0.35" top="0.45" bottom="0.45" header="0.2" footer="0.2"/>
  <pageSetup paperSize="1" orientation="portrait" fitToWidth="0" fitToHeight="0" scale="85" pageOrder="downThenOver"/>
  <headerFooter>
    <oddFooter>&amp;LGlobal Digital Forensics | QA 2026-10-17&amp;C&amp;A&amp;RPage &amp;P of &amp;N</oddFooter>
  </headerFooter>
  <rowBreaks count="1" manualBreakCount="1">
    <brk id="19" min="0" max="16383" man="1"/>
  </rowBreaks>
</worksheet>
</file>

<file path=xl/worksheets/sheet2.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3" hidden="0" customWidth="1"/>
    <col min="2" max="2" width="24" hidden="0" customWidth="1"/>
    <col min="3" max="3" width="18" hidden="0" customWidth="1"/>
    <col min="4" max="4" width="62" hidden="0" customWidth="1"/>
    <col min="5" max="5" width="24" hidden="0" customWidth="1"/>
    <col min="6" max="6" width="22" hidden="0" customWidth="1"/>
    <col min="7" max="7" width="55" hidden="0" customWidth="1"/>
    <col min="8" max="8" width="64" hidden="0" customWidth="1"/>
    <col min="9" max="9" width="24" hidden="0" customWidth="1"/>
    <col min="10" max="10" width="16" hidden="0" customWidth="1"/>
    <col min="11" max="11" width="19" hidden="0" customWidth="1"/>
    <col min="12" max="12" width="30" hidden="0" customWidth="1"/>
    <col min="13" max="13" width="50" hidden="0" customWidth="1"/>
    <col min="14" max="14" width="18" hidden="0" customWidth="1"/>
    <col min="15" max="15" width="36" hidden="0" customWidth="1"/>
    <col min="16" max="16" width="54" hidden="0" customWidth="1"/>
  </cols>
  <sheetData>
    <row r="1" ht="32" customHeight="1">
      <c r="A1" s="42" t="str">
        <v>Work plan</v>
      </c>
      <c r="B1" s="42"/>
      <c r="C1" s="42"/>
      <c r="D1" s="42"/>
      <c r="E1" s="42"/>
      <c r="F1" s="42"/>
      <c r="G1" s="47"/>
      <c r="H1" s="47"/>
      <c r="I1" s="47"/>
      <c r="J1" s="47"/>
      <c r="K1" s="47"/>
      <c r="L1" s="47"/>
      <c r="M1" s="47"/>
      <c r="N1" s="47"/>
      <c r="O1" s="47"/>
      <c r="P1" s="47"/>
    </row>
    <row r="2" ht="55" customHeight="1">
      <c r="A2" s="43" t="inlineStr">
        <is>
          <t xml:space="preserve">Populate people and dates after access and operating windows are known. The rows are proposed work, not legal audit intervals.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row>
    <row r="3" ht="24" customHeight="1">
      <c r="A3" s="50" t="str">
        <v>Open source register</v>
      </c>
      <c r="B3" s="50"/>
      <c r="C3" s="47"/>
      <c r="D3" s="47"/>
      <c r="E3" s="47"/>
      <c r="F3" s="47"/>
      <c r="G3" s="47"/>
      <c r="H3" s="47"/>
      <c r="I3" s="47"/>
      <c r="J3" s="47"/>
      <c r="K3" s="47"/>
      <c r="L3" s="47"/>
      <c r="M3" s="47"/>
      <c r="N3" s="47"/>
      <c r="O3" s="47"/>
      <c r="P3" s="47"/>
    </row>
    <row r="4" ht="40" customHeight="1">
      <c r="A4" s="51" t="str">
        <v>Task ID</v>
      </c>
      <c r="B4" s="51" t="str">
        <v>Sector</v>
      </c>
      <c r="C4" s="51" t="str">
        <v>Stage</v>
      </c>
      <c r="D4" s="51" t="str">
        <v>Task description</v>
      </c>
      <c r="E4" s="51" t="str">
        <v>Accountable role</v>
      </c>
      <c r="F4" s="51" t="str">
        <v>Predecessor IDs</v>
      </c>
      <c r="G4" s="51" t="str">
        <v>Required work product</v>
      </c>
      <c r="H4" s="51" t="str">
        <v>Acceptance test</v>
      </c>
      <c r="I4" s="51" t="str">
        <v>Assigned person</v>
      </c>
      <c r="J4" s="51" t="str">
        <v>Due date</v>
      </c>
      <c r="K4" s="51" t="str">
        <v>Status</v>
      </c>
      <c r="L4" s="51" t="str">
        <v>Completion evidence IDs</v>
      </c>
      <c r="M4" s="51" t="str">
        <v>Decision or constraint</v>
      </c>
      <c r="N4" s="51" t="str">
        <v>Completion date</v>
      </c>
      <c r="O4" s="51" t="str">
        <v>Completion reviewer / date / disposition</v>
      </c>
      <c r="P4" s="51" t="inlineStr">
        <is>
          <t xml:space="preserve">Documentation follow up</t>
        </is>
      </c>
    </row>
    <row r="5" ht="40" customHeight="1">
      <c r="A5" s="52" t="str">
        <v>W-01</v>
      </c>
      <c r="B5" s="52" t="str">
        <v>Water and wastewater</v>
      </c>
      <c r="C5" s="52" t="str">
        <v>Scope</v>
      </c>
      <c r="D5" s="52" t="str">
        <v>Identify entity sites ownership permits contracts and critical services</v>
      </c>
      <c r="E5" s="52" t="str">
        <v>Project manager</v>
      </c>
      <c r="F5" s="52" t="str"/>
      <c r="G5" s="52" t="str">
        <v>Facility boundary and operating owner</v>
      </c>
      <c r="H5" s="52" t="str">
        <v>Every target has an owner and the scope excludes unapproved assets</v>
      </c>
      <c r="I5" s="53"/>
      <c r="J5" s="54"/>
      <c r="K5" s="53" t="str">
        <v>Not started</v>
      </c>
      <c r="L5" s="53"/>
      <c r="M5" s="53"/>
      <c r="N5" s="54"/>
      <c r="O5" s="53"/>
      <c r="P5" s="55" t="str">
        <f>IF(OR(EXACT(K5,"Not started"),EXACT(K5,"In progress"),EXACT(K5,"Blocked"),EXACT(K5,"Complete"),EXACT(K5,"Not authorized")),IF(K5="Complete",IF(LEN(IF(AND(LEN(UPPER(TRIM(CLEAN(SUBSTITUTE(I5,CHAR(160)," ")))))&gt;0,LEFT(UPPER(TRIM(I5)),10)&lt;&gt;"UNRESOLVED",ISERROR(MATCH(UPPER(TRIM(CLEAN(SUBSTITUTE(I5,CHAR(160)," ")))),Start!$H$6:$H$22,0))),"","Assigned owner missing; ")&amp;IF(AND(LEN(UPPER(TRIM(CLEAN(SUBSTITUTE(L5,CHAR(160)," ")))))&gt;0,LEFT(UPPER(TRIM(L5)),10)&lt;&gt;"UNRESOLVED",ISERROR(MATCH(UPPER(TRIM(CLEAN(SUBSTITUTE(L5,CHAR(160)," ")))),Start!$H$6:$H$22,0))),"","Completion evidence missing; ")&amp;IF(AND(ISNUMBER(N5),N5&gt;0,N5&lt;TODAY()+1),"","Completion date missing/invalid; ")&amp;IF(AND(LEN(UPPER(TRIM(CLEAN(SUBSTITUTE(O5,CHAR(160)," ")))))&gt;0,LEFT(UPPER(TRIM(O5)),10)&lt;&gt;"UNRESOLVED",ISERROR(MATCH(UPPER(TRIM(CLEAN(SUBSTITUTE(O5,CHAR(160)," ")))),Start!$H$6:$H$22,0))),"","Completion review missing; ")&amp;"")=0,"Documentation recorded; review required",IF(AND(LEN(UPPER(TRIM(CLEAN(SUBSTITUTE(I5,CHAR(160)," ")))))&gt;0,LEFT(UPPER(TRIM(I5)),10)&lt;&gt;"UNRESOLVED",ISERROR(MATCH(UPPER(TRIM(CLEAN(SUBSTITUTE(I5,CHAR(160)," ")))),Start!$H$6:$H$22,0))),"","Assigned owner missing; ")&amp;IF(AND(LEN(UPPER(TRIM(CLEAN(SUBSTITUTE(L5,CHAR(160)," ")))))&gt;0,LEFT(UPPER(TRIM(L5)),10)&lt;&gt;"UNRESOLVED",ISERROR(MATCH(UPPER(TRIM(CLEAN(SUBSTITUTE(L5,CHAR(160)," ")))),Start!$H$6:$H$22,0))),"","Completion evidence missing; ")&amp;IF(AND(ISNUMBER(N5),N5&gt;0,N5&lt;TODAY()+1),"","Completion date missing/invalid; ")&amp;IF(AND(LEN(UPPER(TRIM(CLEAN(SUBSTITUTE(O5,CHAR(160)," ")))))&gt;0,LEFT(UPPER(TRIM(O5)),10)&lt;&gt;"UNRESOLVED",ISERROR(MATCH(UPPER(TRIM(CLEAN(SUBSTITUTE(O5,CHAR(160)," ")))),Start!$H$6:$H$22,0))),"","Completion review missing; ")&amp;""),IF(OR(K5="Blocked",K5="Not authorized"),IF(LEN(IF(AND(LEN(UPPER(TRIM(CLEAN(SUBSTITUTE(I5,CHAR(160)," ")))))&gt;0,LEFT(UPPER(TRIM(I5)),10)&lt;&gt;"UNRESOLVED",ISERROR(MATCH(UPPER(TRIM(CLEAN(SUBSTITUTE(I5,CHAR(160)," ")))),Start!$H$6:$H$22,0))),"","Assigned owner missing; ")&amp;IF(AND(LEN(UPPER(TRIM(CLEAN(SUBSTITUTE(M5,CHAR(160)," ")))))&gt;0,LEFT(UPPER(TRIM(M5)),10)&lt;&gt;"UNRESOLVED",ISERROR(MATCH(UPPER(TRIM(CLEAN(SUBSTITUTE(M5,CHAR(160)," ")))),Start!$H$6:$H$22,0))),"","Constraint/next action missing; ")&amp;"")=0,"Documentation recorded; review required",IF(AND(LEN(UPPER(TRIM(CLEAN(SUBSTITUTE(I5,CHAR(160)," ")))))&gt;0,LEFT(UPPER(TRIM(I5)),10)&lt;&gt;"UNRESOLVED",ISERROR(MATCH(UPPER(TRIM(CLEAN(SUBSTITUTE(I5,CHAR(160)," ")))),Start!$H$6:$H$22,0))),"","Assigned owner missing; ")&amp;IF(AND(LEN(UPPER(TRIM(CLEAN(SUBSTITUTE(M5,CHAR(160)," ")))))&gt;0,LEFT(UPPER(TRIM(M5)),10)&lt;&gt;"UNRESOLVED",ISERROR(MATCH(UPPER(TRIM(CLEAN(SUBSTITUTE(M5,CHAR(160)," ")))),Start!$H$6:$H$22,0))),"","Constraint/next action missing; ")&amp;""),"Work pending")),"Invalid status; use a listed value")</f>
        <v>Work pending</v>
      </c>
    </row>
    <row r="6" ht="40" customHeight="1">
      <c r="A6" s="56" t="str">
        <v>W-02</v>
      </c>
      <c r="B6" s="56" t="str">
        <v>Water and wastewater</v>
      </c>
      <c r="C6" s="56" t="str">
        <v>Scope</v>
      </c>
      <c r="D6" s="56" t="str">
        <v>Retrieve controlling instruments and decide applicability</v>
      </c>
      <c r="E6" s="56" t="str">
        <v>Compliance owner</v>
      </c>
      <c r="F6" s="56" t="str">
        <v>W-01</v>
      </c>
      <c r="G6" s="56" t="str">
        <v>Signed obligation register with versions exceptions and dates</v>
      </c>
      <c r="H6" s="56" t="inlineStr">
        <is>
          <t xml:space="preserve">Each missing instrument or fact has a named owner</t>
        </is>
      </c>
      <c r="I6" s="53"/>
      <c r="J6" s="54"/>
      <c r="K6" s="53" t="str">
        <v>Not started</v>
      </c>
      <c r="L6" s="53"/>
      <c r="M6" s="53"/>
      <c r="N6" s="54"/>
      <c r="O6" s="53"/>
      <c r="P6" s="55" t="str">
        <f>IF(OR(EXACT(K6,"Not started"),EXACT(K6,"In progress"),EXACT(K6,"Blocked"),EXACT(K6,"Complete"),EXACT(K6,"Not authorized")),IF(K6="Complete",IF(LEN(IF(AND(LEN(UPPER(TRIM(CLEAN(SUBSTITUTE(I6,CHAR(160)," ")))))&gt;0,LEFT(UPPER(TRIM(I6)),10)&lt;&gt;"UNRESOLVED",ISERROR(MATCH(UPPER(TRIM(CLEAN(SUBSTITUTE(I6,CHAR(160)," ")))),Start!$H$6:$H$22,0))),"","Assigned owner missing; ")&amp;IF(AND(LEN(UPPER(TRIM(CLEAN(SUBSTITUTE(L6,CHAR(160)," ")))))&gt;0,LEFT(UPPER(TRIM(L6)),10)&lt;&gt;"UNRESOLVED",ISERROR(MATCH(UPPER(TRIM(CLEAN(SUBSTITUTE(L6,CHAR(160)," ")))),Start!$H$6:$H$22,0))),"","Completion evidence missing; ")&amp;IF(AND(ISNUMBER(N6),N6&gt;0,N6&lt;TODAY()+1),"","Completion date missing/invalid; ")&amp;IF(AND(LEN(UPPER(TRIM(CLEAN(SUBSTITUTE(O6,CHAR(160)," ")))))&gt;0,LEFT(UPPER(TRIM(O6)),10)&lt;&gt;"UNRESOLVED",ISERROR(MATCH(UPPER(TRIM(CLEAN(SUBSTITUTE(O6,CHAR(160)," ")))),Start!$H$6:$H$22,0))),"","Completion review missing; ")&amp;"")=0,"Documentation recorded; review required",IF(AND(LEN(UPPER(TRIM(CLEAN(SUBSTITUTE(I6,CHAR(160)," ")))))&gt;0,LEFT(UPPER(TRIM(I6)),10)&lt;&gt;"UNRESOLVED",ISERROR(MATCH(UPPER(TRIM(CLEAN(SUBSTITUTE(I6,CHAR(160)," ")))),Start!$H$6:$H$22,0))),"","Assigned owner missing; ")&amp;IF(AND(LEN(UPPER(TRIM(CLEAN(SUBSTITUTE(L6,CHAR(160)," ")))))&gt;0,LEFT(UPPER(TRIM(L6)),10)&lt;&gt;"UNRESOLVED",ISERROR(MATCH(UPPER(TRIM(CLEAN(SUBSTITUTE(L6,CHAR(160)," ")))),Start!$H$6:$H$22,0))),"","Completion evidence missing; ")&amp;IF(AND(ISNUMBER(N6),N6&gt;0,N6&lt;TODAY()+1),"","Completion date missing/invalid; ")&amp;IF(AND(LEN(UPPER(TRIM(CLEAN(SUBSTITUTE(O6,CHAR(160)," ")))))&gt;0,LEFT(UPPER(TRIM(O6)),10)&lt;&gt;"UNRESOLVED",ISERROR(MATCH(UPPER(TRIM(CLEAN(SUBSTITUTE(O6,CHAR(160)," ")))),Start!$H$6:$H$22,0))),"","Completion review missing; ")&amp;""),IF(OR(K6="Blocked",K6="Not authorized"),IF(LEN(IF(AND(LEN(UPPER(TRIM(CLEAN(SUBSTITUTE(I6,CHAR(160)," ")))))&gt;0,LEFT(UPPER(TRIM(I6)),10)&lt;&gt;"UNRESOLVED",ISERROR(MATCH(UPPER(TRIM(CLEAN(SUBSTITUTE(I6,CHAR(160)," ")))),Start!$H$6:$H$22,0))),"","Assigned owner missing; ")&amp;IF(AND(LEN(UPPER(TRIM(CLEAN(SUBSTITUTE(M6,CHAR(160)," ")))))&gt;0,LEFT(UPPER(TRIM(M6)),10)&lt;&gt;"UNRESOLVED",ISERROR(MATCH(UPPER(TRIM(CLEAN(SUBSTITUTE(M6,CHAR(160)," ")))),Start!$H$6:$H$22,0))),"","Constraint/next action missing; ")&amp;"")=0,"Documentation recorded; review required",IF(AND(LEN(UPPER(TRIM(CLEAN(SUBSTITUTE(I6,CHAR(160)," ")))))&gt;0,LEFT(UPPER(TRIM(I6)),10)&lt;&gt;"UNRESOLVED",ISERROR(MATCH(UPPER(TRIM(CLEAN(SUBSTITUTE(I6,CHAR(160)," ")))),Start!$H$6:$H$22,0))),"","Assigned owner missing; ")&amp;IF(AND(LEN(UPPER(TRIM(CLEAN(SUBSTITUTE(M6,CHAR(160)," ")))))&gt;0,LEFT(UPPER(TRIM(M6)),10)&lt;&gt;"UNRESOLVED",ISERROR(MATCH(UPPER(TRIM(CLEAN(SUBSTITUTE(M6,CHAR(160)," ")))),Start!$H$6:$H$22,0))),"","Constraint/next action missing; ")&amp;""),"Work pending")),"Invalid status; use a listed value")</f>
        <v>Work pending</v>
      </c>
    </row>
    <row r="7" ht="34" customHeight="1">
      <c r="A7" s="52" t="str">
        <v>W-03</v>
      </c>
      <c r="B7" s="52" t="str">
        <v>Water and wastewater</v>
      </c>
      <c r="C7" s="52" t="str">
        <v>Scope</v>
      </c>
      <c r="D7" s="52" t="str">
        <v>Approve objectives audience exclusions and resources</v>
      </c>
      <c r="E7" s="52" t="str">
        <v>Sponsor</v>
      </c>
      <c r="F7" s="52" t="str">
        <v>W-02</v>
      </c>
      <c r="G7" s="52" t="str">
        <v>Engagement charter and named decision authorities</v>
      </c>
      <c r="H7" s="52" t="str">
        <v>Sponsor and operating owner approve their respective decisions</v>
      </c>
      <c r="I7" s="53"/>
      <c r="J7" s="54"/>
      <c r="K7" s="53" t="str">
        <v>Not started</v>
      </c>
      <c r="L7" s="53"/>
      <c r="M7" s="53"/>
      <c r="N7" s="54"/>
      <c r="O7" s="53"/>
      <c r="P7" s="55" t="str">
        <f>IF(OR(EXACT(K7,"Not started"),EXACT(K7,"In progress"),EXACT(K7,"Blocked"),EXACT(K7,"Complete"),EXACT(K7,"Not authorized")),IF(K7="Complete",IF(LEN(IF(AND(LEN(UPPER(TRIM(CLEAN(SUBSTITUTE(I7,CHAR(160)," ")))))&gt;0,LEFT(UPPER(TRIM(I7)),10)&lt;&gt;"UNRESOLVED",ISERROR(MATCH(UPPER(TRIM(CLEAN(SUBSTITUTE(I7,CHAR(160)," ")))),Start!$H$6:$H$22,0))),"","Assigned owner missing; ")&amp;IF(AND(LEN(UPPER(TRIM(CLEAN(SUBSTITUTE(L7,CHAR(160)," ")))))&gt;0,LEFT(UPPER(TRIM(L7)),10)&lt;&gt;"UNRESOLVED",ISERROR(MATCH(UPPER(TRIM(CLEAN(SUBSTITUTE(L7,CHAR(160)," ")))),Start!$H$6:$H$22,0))),"","Completion evidence missing; ")&amp;IF(AND(ISNUMBER(N7),N7&gt;0,N7&lt;TODAY()+1),"","Completion date missing/invalid; ")&amp;IF(AND(LEN(UPPER(TRIM(CLEAN(SUBSTITUTE(O7,CHAR(160)," ")))))&gt;0,LEFT(UPPER(TRIM(O7)),10)&lt;&gt;"UNRESOLVED",ISERROR(MATCH(UPPER(TRIM(CLEAN(SUBSTITUTE(O7,CHAR(160)," ")))),Start!$H$6:$H$22,0))),"","Completion review missing; ")&amp;"")=0,"Documentation recorded; review required",IF(AND(LEN(UPPER(TRIM(CLEAN(SUBSTITUTE(I7,CHAR(160)," ")))))&gt;0,LEFT(UPPER(TRIM(I7)),10)&lt;&gt;"UNRESOLVED",ISERROR(MATCH(UPPER(TRIM(CLEAN(SUBSTITUTE(I7,CHAR(160)," ")))),Start!$H$6:$H$22,0))),"","Assigned owner missing; ")&amp;IF(AND(LEN(UPPER(TRIM(CLEAN(SUBSTITUTE(L7,CHAR(160)," ")))))&gt;0,LEFT(UPPER(TRIM(L7)),10)&lt;&gt;"UNRESOLVED",ISERROR(MATCH(UPPER(TRIM(CLEAN(SUBSTITUTE(L7,CHAR(160)," ")))),Start!$H$6:$H$22,0))),"","Completion evidence missing; ")&amp;IF(AND(ISNUMBER(N7),N7&gt;0,N7&lt;TODAY()+1),"","Completion date missing/invalid; ")&amp;IF(AND(LEN(UPPER(TRIM(CLEAN(SUBSTITUTE(O7,CHAR(160)," ")))))&gt;0,LEFT(UPPER(TRIM(O7)),10)&lt;&gt;"UNRESOLVED",ISERROR(MATCH(UPPER(TRIM(CLEAN(SUBSTITUTE(O7,CHAR(160)," ")))),Start!$H$6:$H$22,0))),"","Completion review missing; ")&amp;""),IF(OR(K7="Blocked",K7="Not authorized"),IF(LEN(IF(AND(LEN(UPPER(TRIM(CLEAN(SUBSTITUTE(I7,CHAR(160)," ")))))&gt;0,LEFT(UPPER(TRIM(I7)),10)&lt;&gt;"UNRESOLVED",ISERROR(MATCH(UPPER(TRIM(CLEAN(SUBSTITUTE(I7,CHAR(160)," ")))),Start!$H$6:$H$22,0))),"","Assigned owner missing; ")&amp;IF(AND(LEN(UPPER(TRIM(CLEAN(SUBSTITUTE(M7,CHAR(160)," ")))))&gt;0,LEFT(UPPER(TRIM(M7)),10)&lt;&gt;"UNRESOLVED",ISERROR(MATCH(UPPER(TRIM(CLEAN(SUBSTITUTE(M7,CHAR(160)," ")))),Start!$H$6:$H$22,0))),"","Constraint/next action missing; ")&amp;"")=0,"Documentation recorded; review required",IF(AND(LEN(UPPER(TRIM(CLEAN(SUBSTITUTE(I7,CHAR(160)," ")))))&gt;0,LEFT(UPPER(TRIM(I7)),10)&lt;&gt;"UNRESOLVED",ISERROR(MATCH(UPPER(TRIM(CLEAN(SUBSTITUTE(I7,CHAR(160)," ")))),Start!$H$6:$H$22,0))),"","Assigned owner missing; ")&amp;IF(AND(LEN(UPPER(TRIM(CLEAN(SUBSTITUTE(M7,CHAR(160)," ")))))&gt;0,LEFT(UPPER(TRIM(M7)),10)&lt;&gt;"UNRESOLVED",ISERROR(MATCH(UPPER(TRIM(CLEAN(SUBSTITUTE(M7,CHAR(160)," ")))),Start!$H$6:$H$22,0))),"","Constraint/next action missing; ")&amp;""),"Work pending")),"Invalid status; use a listed value")</f>
        <v>Work pending</v>
      </c>
    </row>
    <row r="8" ht="40" customHeight="1">
      <c r="A8" s="56" t="str">
        <v>W-04</v>
      </c>
      <c r="B8" s="56" t="str">
        <v>Water and wastewater</v>
      </c>
      <c r="C8" s="56" t="str">
        <v>Readiness</v>
      </c>
      <c r="D8" s="56" t="str">
        <v>Request existing engineering control and regulatory records</v>
      </c>
      <c r="E8" s="56" t="str">
        <v>Technical lead</v>
      </c>
      <c r="F8" s="56" t="str">
        <v>W-03</v>
      </c>
      <c r="G8" s="56" t="str">
        <v>Evidence request list with period owner due date and secure channel</v>
      </c>
      <c r="H8" s="56" t="str">
        <v>Sensitive records have an approved transfer or supervised review route</v>
      </c>
      <c r="I8" s="53"/>
      <c r="J8" s="54"/>
      <c r="K8" s="53" t="str">
        <v>Not started</v>
      </c>
      <c r="L8" s="53"/>
      <c r="M8" s="53"/>
      <c r="N8" s="54"/>
      <c r="O8" s="53"/>
      <c r="P8" s="55" t="str">
        <f>IF(OR(EXACT(K8,"Not started"),EXACT(K8,"In progress"),EXACT(K8,"Blocked"),EXACT(K8,"Complete"),EXACT(K8,"Not authorized")),IF(K8="Complete",IF(LEN(IF(AND(LEN(UPPER(TRIM(CLEAN(SUBSTITUTE(I8,CHAR(160)," ")))))&gt;0,LEFT(UPPER(TRIM(I8)),10)&lt;&gt;"UNRESOLVED",ISERROR(MATCH(UPPER(TRIM(CLEAN(SUBSTITUTE(I8,CHAR(160)," ")))),Start!$H$6:$H$22,0))),"","Assigned owner missing; ")&amp;IF(AND(LEN(UPPER(TRIM(CLEAN(SUBSTITUTE(L8,CHAR(160)," ")))))&gt;0,LEFT(UPPER(TRIM(L8)),10)&lt;&gt;"UNRESOLVED",ISERROR(MATCH(UPPER(TRIM(CLEAN(SUBSTITUTE(L8,CHAR(160)," ")))),Start!$H$6:$H$22,0))),"","Completion evidence missing; ")&amp;IF(AND(ISNUMBER(N8),N8&gt;0,N8&lt;TODAY()+1),"","Completion date missing/invalid; ")&amp;IF(AND(LEN(UPPER(TRIM(CLEAN(SUBSTITUTE(O8,CHAR(160)," ")))))&gt;0,LEFT(UPPER(TRIM(O8)),10)&lt;&gt;"UNRESOLVED",ISERROR(MATCH(UPPER(TRIM(CLEAN(SUBSTITUTE(O8,CHAR(160)," ")))),Start!$H$6:$H$22,0))),"","Completion review missing; ")&amp;"")=0,"Documentation recorded; review required",IF(AND(LEN(UPPER(TRIM(CLEAN(SUBSTITUTE(I8,CHAR(160)," ")))))&gt;0,LEFT(UPPER(TRIM(I8)),10)&lt;&gt;"UNRESOLVED",ISERROR(MATCH(UPPER(TRIM(CLEAN(SUBSTITUTE(I8,CHAR(160)," ")))),Start!$H$6:$H$22,0))),"","Assigned owner missing; ")&amp;IF(AND(LEN(UPPER(TRIM(CLEAN(SUBSTITUTE(L8,CHAR(160)," ")))))&gt;0,LEFT(UPPER(TRIM(L8)),10)&lt;&gt;"UNRESOLVED",ISERROR(MATCH(UPPER(TRIM(CLEAN(SUBSTITUTE(L8,CHAR(160)," ")))),Start!$H$6:$H$22,0))),"","Completion evidence missing; ")&amp;IF(AND(ISNUMBER(N8),N8&gt;0,N8&lt;TODAY()+1),"","Completion date missing/invalid; ")&amp;IF(AND(LEN(UPPER(TRIM(CLEAN(SUBSTITUTE(O8,CHAR(160)," ")))))&gt;0,LEFT(UPPER(TRIM(O8)),10)&lt;&gt;"UNRESOLVED",ISERROR(MATCH(UPPER(TRIM(CLEAN(SUBSTITUTE(O8,CHAR(160)," ")))),Start!$H$6:$H$22,0))),"","Completion review missing; ")&amp;""),IF(OR(K8="Blocked",K8="Not authorized"),IF(LEN(IF(AND(LEN(UPPER(TRIM(CLEAN(SUBSTITUTE(I8,CHAR(160)," ")))))&gt;0,LEFT(UPPER(TRIM(I8)),10)&lt;&gt;"UNRESOLVED",ISERROR(MATCH(UPPER(TRIM(CLEAN(SUBSTITUTE(I8,CHAR(160)," ")))),Start!$H$6:$H$22,0))),"","Assigned owner missing; ")&amp;IF(AND(LEN(UPPER(TRIM(CLEAN(SUBSTITUTE(M8,CHAR(160)," ")))))&gt;0,LEFT(UPPER(TRIM(M8)),10)&lt;&gt;"UNRESOLVED",ISERROR(MATCH(UPPER(TRIM(CLEAN(SUBSTITUTE(M8,CHAR(160)," ")))),Start!$H$6:$H$22,0))),"","Constraint/next action missing; ")&amp;"")=0,"Documentation recorded; review required",IF(AND(LEN(UPPER(TRIM(CLEAN(SUBSTITUTE(I8,CHAR(160)," ")))))&gt;0,LEFT(UPPER(TRIM(I8)),10)&lt;&gt;"UNRESOLVED",ISERROR(MATCH(UPPER(TRIM(CLEAN(SUBSTITUTE(I8,CHAR(160)," ")))),Start!$H$6:$H$22,0))),"","Assigned owner missing; ")&amp;IF(AND(LEN(UPPER(TRIM(CLEAN(SUBSTITUTE(M8,CHAR(160)," ")))))&gt;0,LEFT(UPPER(TRIM(M8)),10)&lt;&gt;"UNRESOLVED",ISERROR(MATCH(UPPER(TRIM(CLEAN(SUBSTITUTE(M8,CHAR(160)," ")))),Start!$H$6:$H$22,0))),"","Constraint/next action missing; ")&amp;""),"Work pending")),"Invalid status; use a listed value")</f>
        <v>Work pending</v>
      </c>
    </row>
    <row r="9" ht="40" customHeight="1">
      <c r="A9" s="52" t="str">
        <v>W-05</v>
      </c>
      <c r="B9" s="52" t="str">
        <v>Water and wastewater</v>
      </c>
      <c r="C9" s="52" t="str">
        <v>Readiness</v>
      </c>
      <c r="D9" s="52" t="str">
        <v>Interview operations engineering IT recovery and suppliers</v>
      </c>
      <c r="E9" s="52" t="str">
        <v>Technical lead</v>
      </c>
      <c r="F9" s="52" t="str">
        <v>W-04</v>
      </c>
      <c r="G9" s="52" t="str">
        <v>Dated interview records and discrepancy list</v>
      </c>
      <c r="H9" s="52" t="str">
        <v>Statements are identified as statements rather than tested facts</v>
      </c>
      <c r="I9" s="53"/>
      <c r="J9" s="54"/>
      <c r="K9" s="53" t="str">
        <v>Not started</v>
      </c>
      <c r="L9" s="53"/>
      <c r="M9" s="53"/>
      <c r="N9" s="54"/>
      <c r="O9" s="53"/>
      <c r="P9" s="55" t="str">
        <f>IF(OR(EXACT(K9,"Not started"),EXACT(K9,"In progress"),EXACT(K9,"Blocked"),EXACT(K9,"Complete"),EXACT(K9,"Not authorized")),IF(K9="Complete",IF(LEN(IF(AND(LEN(UPPER(TRIM(CLEAN(SUBSTITUTE(I9,CHAR(160)," ")))))&gt;0,LEFT(UPPER(TRIM(I9)),10)&lt;&gt;"UNRESOLVED",ISERROR(MATCH(UPPER(TRIM(CLEAN(SUBSTITUTE(I9,CHAR(160)," ")))),Start!$H$6:$H$22,0))),"","Assigned owner missing; ")&amp;IF(AND(LEN(UPPER(TRIM(CLEAN(SUBSTITUTE(L9,CHAR(160)," ")))))&gt;0,LEFT(UPPER(TRIM(L9)),10)&lt;&gt;"UNRESOLVED",ISERROR(MATCH(UPPER(TRIM(CLEAN(SUBSTITUTE(L9,CHAR(160)," ")))),Start!$H$6:$H$22,0))),"","Completion evidence missing; ")&amp;IF(AND(ISNUMBER(N9),N9&gt;0,N9&lt;TODAY()+1),"","Completion date missing/invalid; ")&amp;IF(AND(LEN(UPPER(TRIM(CLEAN(SUBSTITUTE(O9,CHAR(160)," ")))))&gt;0,LEFT(UPPER(TRIM(O9)),10)&lt;&gt;"UNRESOLVED",ISERROR(MATCH(UPPER(TRIM(CLEAN(SUBSTITUTE(O9,CHAR(160)," ")))),Start!$H$6:$H$22,0))),"","Completion review missing; ")&amp;"")=0,"Documentation recorded; review required",IF(AND(LEN(UPPER(TRIM(CLEAN(SUBSTITUTE(I9,CHAR(160)," ")))))&gt;0,LEFT(UPPER(TRIM(I9)),10)&lt;&gt;"UNRESOLVED",ISERROR(MATCH(UPPER(TRIM(CLEAN(SUBSTITUTE(I9,CHAR(160)," ")))),Start!$H$6:$H$22,0))),"","Assigned owner missing; ")&amp;IF(AND(LEN(UPPER(TRIM(CLEAN(SUBSTITUTE(L9,CHAR(160)," ")))))&gt;0,LEFT(UPPER(TRIM(L9)),10)&lt;&gt;"UNRESOLVED",ISERROR(MATCH(UPPER(TRIM(CLEAN(SUBSTITUTE(L9,CHAR(160)," ")))),Start!$H$6:$H$22,0))),"","Completion evidence missing; ")&amp;IF(AND(ISNUMBER(N9),N9&gt;0,N9&lt;TODAY()+1),"","Completion date missing/invalid; ")&amp;IF(AND(LEN(UPPER(TRIM(CLEAN(SUBSTITUTE(O9,CHAR(160)," ")))))&gt;0,LEFT(UPPER(TRIM(O9)),10)&lt;&gt;"UNRESOLVED",ISERROR(MATCH(UPPER(TRIM(CLEAN(SUBSTITUTE(O9,CHAR(160)," ")))),Start!$H$6:$H$22,0))),"","Completion review missing; ")&amp;""),IF(OR(K9="Blocked",K9="Not authorized"),IF(LEN(IF(AND(LEN(UPPER(TRIM(CLEAN(SUBSTITUTE(I9,CHAR(160)," ")))))&gt;0,LEFT(UPPER(TRIM(I9)),10)&lt;&gt;"UNRESOLVED",ISERROR(MATCH(UPPER(TRIM(CLEAN(SUBSTITUTE(I9,CHAR(160)," ")))),Start!$H$6:$H$22,0))),"","Assigned owner missing; ")&amp;IF(AND(LEN(UPPER(TRIM(CLEAN(SUBSTITUTE(M9,CHAR(160)," ")))))&gt;0,LEFT(UPPER(TRIM(M9)),10)&lt;&gt;"UNRESOLVED",ISERROR(MATCH(UPPER(TRIM(CLEAN(SUBSTITUTE(M9,CHAR(160)," ")))),Start!$H$6:$H$22,0))),"","Constraint/next action missing; ")&amp;"")=0,"Documentation recorded; review required",IF(AND(LEN(UPPER(TRIM(CLEAN(SUBSTITUTE(I9,CHAR(160)," ")))))&gt;0,LEFT(UPPER(TRIM(I9)),10)&lt;&gt;"UNRESOLVED",ISERROR(MATCH(UPPER(TRIM(CLEAN(SUBSTITUTE(I9,CHAR(160)," ")))),Start!$H$6:$H$22,0))),"","Assigned owner missing; ")&amp;IF(AND(LEN(UPPER(TRIM(CLEAN(SUBSTITUTE(M9,CHAR(160)," ")))))&gt;0,LEFT(UPPER(TRIM(M9)),10)&lt;&gt;"UNRESOLVED",ISERROR(MATCH(UPPER(TRIM(CLEAN(SUBSTITUTE(M9,CHAR(160)," ")))),Start!$H$6:$H$22,0))),"","Constraint/next action missing; ")&amp;""),"Work pending")),"Invalid status; use a listed value")</f>
        <v>Work pending</v>
      </c>
    </row>
    <row r="10" ht="40" customHeight="1">
      <c r="A10" s="56" t="str">
        <v>W-06</v>
      </c>
      <c r="B10" s="56" t="str">
        <v>Water and wastewater</v>
      </c>
      <c r="C10" s="56" t="str">
        <v>Readiness</v>
      </c>
      <c r="D10" s="56" t="str">
        <v>Approve site safety access collection device and stop conditions</v>
      </c>
      <c r="E10" s="56" t="str">
        <v>Operating owner</v>
      </c>
      <c r="F10" s="56" t="str">
        <v>W-05</v>
      </c>
      <c r="G10" s="56" t="str">
        <v>Safety briefing and method authorization</v>
      </c>
      <c r="H10" s="56" t="str">
        <v>Each field activity has a defined baseline stop authority and recovery owner</v>
      </c>
      <c r="I10" s="53"/>
      <c r="J10" s="54"/>
      <c r="K10" s="53" t="str">
        <v>Not started</v>
      </c>
      <c r="L10" s="53"/>
      <c r="M10" s="53"/>
      <c r="N10" s="54"/>
      <c r="O10" s="53"/>
      <c r="P10" s="55" t="str">
        <f>IF(OR(EXACT(K10,"Not started"),EXACT(K10,"In progress"),EXACT(K10,"Blocked"),EXACT(K10,"Complete"),EXACT(K10,"Not authorized")),IF(K10="Complete",IF(LEN(IF(AND(LEN(UPPER(TRIM(CLEAN(SUBSTITUTE(I10,CHAR(160)," ")))))&gt;0,LEFT(UPPER(TRIM(I10)),10)&lt;&gt;"UNRESOLVED",ISERROR(MATCH(UPPER(TRIM(CLEAN(SUBSTITUTE(I10,CHAR(160)," ")))),Start!$H$6:$H$22,0))),"","Assigned owner missing; ")&amp;IF(AND(LEN(UPPER(TRIM(CLEAN(SUBSTITUTE(L10,CHAR(160)," ")))))&gt;0,LEFT(UPPER(TRIM(L10)),10)&lt;&gt;"UNRESOLVED",ISERROR(MATCH(UPPER(TRIM(CLEAN(SUBSTITUTE(L10,CHAR(160)," ")))),Start!$H$6:$H$22,0))),"","Completion evidence missing; ")&amp;IF(AND(ISNUMBER(N10),N10&gt;0,N10&lt;TODAY()+1),"","Completion date missing/invalid; ")&amp;IF(AND(LEN(UPPER(TRIM(CLEAN(SUBSTITUTE(O10,CHAR(160)," ")))))&gt;0,LEFT(UPPER(TRIM(O10)),10)&lt;&gt;"UNRESOLVED",ISERROR(MATCH(UPPER(TRIM(CLEAN(SUBSTITUTE(O10,CHAR(160)," ")))),Start!$H$6:$H$22,0))),"","Completion review missing; ")&amp;"")=0,"Documentation recorded; review required",IF(AND(LEN(UPPER(TRIM(CLEAN(SUBSTITUTE(I10,CHAR(160)," ")))))&gt;0,LEFT(UPPER(TRIM(I10)),10)&lt;&gt;"UNRESOLVED",ISERROR(MATCH(UPPER(TRIM(CLEAN(SUBSTITUTE(I10,CHAR(160)," ")))),Start!$H$6:$H$22,0))),"","Assigned owner missing; ")&amp;IF(AND(LEN(UPPER(TRIM(CLEAN(SUBSTITUTE(L10,CHAR(160)," ")))))&gt;0,LEFT(UPPER(TRIM(L10)),10)&lt;&gt;"UNRESOLVED",ISERROR(MATCH(UPPER(TRIM(CLEAN(SUBSTITUTE(L10,CHAR(160)," ")))),Start!$H$6:$H$22,0))),"","Completion evidence missing; ")&amp;IF(AND(ISNUMBER(N10),N10&gt;0,N10&lt;TODAY()+1),"","Completion date missing/invalid; ")&amp;IF(AND(LEN(UPPER(TRIM(CLEAN(SUBSTITUTE(O10,CHAR(160)," ")))))&gt;0,LEFT(UPPER(TRIM(O10)),10)&lt;&gt;"UNRESOLVED",ISERROR(MATCH(UPPER(TRIM(CLEAN(SUBSTITUTE(O10,CHAR(160)," ")))),Start!$H$6:$H$22,0))),"","Completion review missing; ")&amp;""),IF(OR(K10="Blocked",K10="Not authorized"),IF(LEN(IF(AND(LEN(UPPER(TRIM(CLEAN(SUBSTITUTE(I10,CHAR(160)," ")))))&gt;0,LEFT(UPPER(TRIM(I10)),10)&lt;&gt;"UNRESOLVED",ISERROR(MATCH(UPPER(TRIM(CLEAN(SUBSTITUTE(I10,CHAR(160)," ")))),Start!$H$6:$H$22,0))),"","Assigned owner missing; ")&amp;IF(AND(LEN(UPPER(TRIM(CLEAN(SUBSTITUTE(M10,CHAR(160)," ")))))&gt;0,LEFT(UPPER(TRIM(M10)),10)&lt;&gt;"UNRESOLVED",ISERROR(MATCH(UPPER(TRIM(CLEAN(SUBSTITUTE(M10,CHAR(160)," ")))),Start!$H$6:$H$22,0))),"","Constraint/next action missing; ")&amp;"")=0,"Documentation recorded; review required",IF(AND(LEN(UPPER(TRIM(CLEAN(SUBSTITUTE(I10,CHAR(160)," ")))))&gt;0,LEFT(UPPER(TRIM(I10)),10)&lt;&gt;"UNRESOLVED",ISERROR(MATCH(UPPER(TRIM(CLEAN(SUBSTITUTE(I10,CHAR(160)," ")))),Start!$H$6:$H$22,0))),"","Assigned owner missing; ")&amp;IF(AND(LEN(UPPER(TRIM(CLEAN(SUBSTITUTE(M10,CHAR(160)," ")))))&gt;0,LEFT(UPPER(TRIM(M10)),10)&lt;&gt;"UNRESOLVED",ISERROR(MATCH(UPPER(TRIM(CLEAN(SUBSTITUTE(M10,CHAR(160)," ")))),Start!$H$6:$H$22,0))),"","Constraint/next action missing; ")&amp;""),"Work pending")),"Invalid status; use a listed value")</f>
        <v>Work pending</v>
      </c>
    </row>
    <row r="11" ht="34" customHeight="1">
      <c r="A11" s="52" t="str">
        <v>W-07</v>
      </c>
      <c r="B11" s="52" t="str">
        <v>Water and wastewater</v>
      </c>
      <c r="C11" s="52" t="str">
        <v>Examination</v>
      </c>
      <c r="D11" s="52" t="str">
        <v>Reconcile asset inventory and process dependencies</v>
      </c>
      <c r="E11" s="52" t="str">
        <v>Field technician</v>
      </c>
      <c r="F11" s="52" t="str">
        <v>W-06</v>
      </c>
      <c r="G11" s="52" t="str">
        <v>Scoped inventory and validated dependency map</v>
      </c>
      <c r="H11" s="52" t="inlineStr">
        <is>
          <t xml:space="preserve">Unknown assets and high consequence omissions remain visible</t>
        </is>
      </c>
      <c r="I11" s="53"/>
      <c r="J11" s="54"/>
      <c r="K11" s="53" t="str">
        <v>Not started</v>
      </c>
      <c r="L11" s="53"/>
      <c r="M11" s="53"/>
      <c r="N11" s="54"/>
      <c r="O11" s="53"/>
      <c r="P11" s="55" t="str">
        <f>IF(OR(EXACT(K11,"Not started"),EXACT(K11,"In progress"),EXACT(K11,"Blocked"),EXACT(K11,"Complete"),EXACT(K11,"Not authorized")),IF(K11="Complete",IF(LEN(IF(AND(LEN(UPPER(TRIM(CLEAN(SUBSTITUTE(I11,CHAR(160)," ")))))&gt;0,LEFT(UPPER(TRIM(I11)),10)&lt;&gt;"UNRESOLVED",ISERROR(MATCH(UPPER(TRIM(CLEAN(SUBSTITUTE(I11,CHAR(160)," ")))),Start!$H$6:$H$22,0))),"","Assigned owner missing; ")&amp;IF(AND(LEN(UPPER(TRIM(CLEAN(SUBSTITUTE(L11,CHAR(160)," ")))))&gt;0,LEFT(UPPER(TRIM(L11)),10)&lt;&gt;"UNRESOLVED",ISERROR(MATCH(UPPER(TRIM(CLEAN(SUBSTITUTE(L11,CHAR(160)," ")))),Start!$H$6:$H$22,0))),"","Completion evidence missing; ")&amp;IF(AND(ISNUMBER(N11),N11&gt;0,N11&lt;TODAY()+1),"","Completion date missing/invalid; ")&amp;IF(AND(LEN(UPPER(TRIM(CLEAN(SUBSTITUTE(O11,CHAR(160)," ")))))&gt;0,LEFT(UPPER(TRIM(O11)),10)&lt;&gt;"UNRESOLVED",ISERROR(MATCH(UPPER(TRIM(CLEAN(SUBSTITUTE(O11,CHAR(160)," ")))),Start!$H$6:$H$22,0))),"","Completion review missing; ")&amp;"")=0,"Documentation recorded; review required",IF(AND(LEN(UPPER(TRIM(CLEAN(SUBSTITUTE(I11,CHAR(160)," ")))))&gt;0,LEFT(UPPER(TRIM(I11)),10)&lt;&gt;"UNRESOLVED",ISERROR(MATCH(UPPER(TRIM(CLEAN(SUBSTITUTE(I11,CHAR(160)," ")))),Start!$H$6:$H$22,0))),"","Assigned owner missing; ")&amp;IF(AND(LEN(UPPER(TRIM(CLEAN(SUBSTITUTE(L11,CHAR(160)," ")))))&gt;0,LEFT(UPPER(TRIM(L11)),10)&lt;&gt;"UNRESOLVED",ISERROR(MATCH(UPPER(TRIM(CLEAN(SUBSTITUTE(L11,CHAR(160)," ")))),Start!$H$6:$H$22,0))),"","Completion evidence missing; ")&amp;IF(AND(ISNUMBER(N11),N11&gt;0,N11&lt;TODAY()+1),"","Completion date missing/invalid; ")&amp;IF(AND(LEN(UPPER(TRIM(CLEAN(SUBSTITUTE(O11,CHAR(160)," ")))))&gt;0,LEFT(UPPER(TRIM(O11)),10)&lt;&gt;"UNRESOLVED",ISERROR(MATCH(UPPER(TRIM(CLEAN(SUBSTITUTE(O11,CHAR(160)," ")))),Start!$H$6:$H$22,0))),"","Completion review missing; ")&amp;""),IF(OR(K11="Blocked",K11="Not authorized"),IF(LEN(IF(AND(LEN(UPPER(TRIM(CLEAN(SUBSTITUTE(I11,CHAR(160)," ")))))&gt;0,LEFT(UPPER(TRIM(I11)),10)&lt;&gt;"UNRESOLVED",ISERROR(MATCH(UPPER(TRIM(CLEAN(SUBSTITUTE(I11,CHAR(160)," ")))),Start!$H$6:$H$22,0))),"","Assigned owner missing; ")&amp;IF(AND(LEN(UPPER(TRIM(CLEAN(SUBSTITUTE(M11,CHAR(160)," ")))))&gt;0,LEFT(UPPER(TRIM(M11)),10)&lt;&gt;"UNRESOLVED",ISERROR(MATCH(UPPER(TRIM(CLEAN(SUBSTITUTE(M11,CHAR(160)," ")))),Start!$H$6:$H$22,0))),"","Constraint/next action missing; ")&amp;"")=0,"Documentation recorded; review required",IF(AND(LEN(UPPER(TRIM(CLEAN(SUBSTITUTE(I11,CHAR(160)," ")))))&gt;0,LEFT(UPPER(TRIM(I11)),10)&lt;&gt;"UNRESOLVED",ISERROR(MATCH(UPPER(TRIM(CLEAN(SUBSTITUTE(I11,CHAR(160)," ")))),Start!$H$6:$H$22,0))),"","Assigned owner missing; ")&amp;IF(AND(LEN(UPPER(TRIM(CLEAN(SUBSTITUTE(M11,CHAR(160)," ")))))&gt;0,LEFT(UPPER(TRIM(M11)),10)&lt;&gt;"UNRESOLVED",ISERROR(MATCH(UPPER(TRIM(CLEAN(SUBSTITUTE(M11,CHAR(160)," ")))),Start!$H$6:$H$22,0))),"","Constraint/next action missing; ")&amp;""),"Work pending")),"Invalid status; use a listed value")</f>
        <v>Work pending</v>
      </c>
    </row>
    <row r="12" ht="40" customHeight="1">
      <c r="A12" s="56" t="str">
        <v>W-08</v>
      </c>
      <c r="B12" s="56" t="str">
        <v>Water and wastewater</v>
      </c>
      <c r="C12" s="56" t="str">
        <v>Examination</v>
      </c>
      <c r="D12" s="56" t="str">
        <v>Review zones paths firewall policies and remote support</v>
      </c>
      <c r="E12" s="56" t="str">
        <v>Technical lead</v>
      </c>
      <c r="F12" s="56" t="str">
        <v>W-07</v>
      </c>
      <c r="G12" s="56" t="str">
        <v>Dated path register and access samples</v>
      </c>
      <c r="H12" s="56" t="inlineStr">
        <is>
          <t xml:space="preserve">Configuration findings map policy paths; approved validation tests live reachability</t>
        </is>
      </c>
      <c r="I12" s="53"/>
      <c r="J12" s="54"/>
      <c r="K12" s="53" t="str">
        <v>Not started</v>
      </c>
      <c r="L12" s="53"/>
      <c r="M12" s="53"/>
      <c r="N12" s="54"/>
      <c r="O12" s="53"/>
      <c r="P12" s="55" t="str">
        <f>IF(OR(EXACT(K12,"Not started"),EXACT(K12,"In progress"),EXACT(K12,"Blocked"),EXACT(K12,"Complete"),EXACT(K12,"Not authorized")),IF(K12="Complete",IF(LEN(IF(AND(LEN(UPPER(TRIM(CLEAN(SUBSTITUTE(I12,CHAR(160)," ")))))&gt;0,LEFT(UPPER(TRIM(I12)),10)&lt;&gt;"UNRESOLVED",ISERROR(MATCH(UPPER(TRIM(CLEAN(SUBSTITUTE(I12,CHAR(160)," ")))),Start!$H$6:$H$22,0))),"","Assigned owner missing; ")&amp;IF(AND(LEN(UPPER(TRIM(CLEAN(SUBSTITUTE(L12,CHAR(160)," ")))))&gt;0,LEFT(UPPER(TRIM(L12)),10)&lt;&gt;"UNRESOLVED",ISERROR(MATCH(UPPER(TRIM(CLEAN(SUBSTITUTE(L12,CHAR(160)," ")))),Start!$H$6:$H$22,0))),"","Completion evidence missing; ")&amp;IF(AND(ISNUMBER(N12),N12&gt;0,N12&lt;TODAY()+1),"","Completion date missing/invalid; ")&amp;IF(AND(LEN(UPPER(TRIM(CLEAN(SUBSTITUTE(O12,CHAR(160)," ")))))&gt;0,LEFT(UPPER(TRIM(O12)),10)&lt;&gt;"UNRESOLVED",ISERROR(MATCH(UPPER(TRIM(CLEAN(SUBSTITUTE(O12,CHAR(160)," ")))),Start!$H$6:$H$22,0))),"","Completion review missing; ")&amp;"")=0,"Documentation recorded; review required",IF(AND(LEN(UPPER(TRIM(CLEAN(SUBSTITUTE(I12,CHAR(160)," ")))))&gt;0,LEFT(UPPER(TRIM(I12)),10)&lt;&gt;"UNRESOLVED",ISERROR(MATCH(UPPER(TRIM(CLEAN(SUBSTITUTE(I12,CHAR(160)," ")))),Start!$H$6:$H$22,0))),"","Assigned owner missing; ")&amp;IF(AND(LEN(UPPER(TRIM(CLEAN(SUBSTITUTE(L12,CHAR(160)," ")))))&gt;0,LEFT(UPPER(TRIM(L12)),10)&lt;&gt;"UNRESOLVED",ISERROR(MATCH(UPPER(TRIM(CLEAN(SUBSTITUTE(L12,CHAR(160)," ")))),Start!$H$6:$H$22,0))),"","Completion evidence missing; ")&amp;IF(AND(ISNUMBER(N12),N12&gt;0,N12&lt;TODAY()+1),"","Completion date missing/invalid; ")&amp;IF(AND(LEN(UPPER(TRIM(CLEAN(SUBSTITUTE(O12,CHAR(160)," ")))))&gt;0,LEFT(UPPER(TRIM(O12)),10)&lt;&gt;"UNRESOLVED",ISERROR(MATCH(UPPER(TRIM(CLEAN(SUBSTITUTE(O12,CHAR(160)," ")))),Start!$H$6:$H$22,0))),"","Completion review missing; ")&amp;""),IF(OR(K12="Blocked",K12="Not authorized"),IF(LEN(IF(AND(LEN(UPPER(TRIM(CLEAN(SUBSTITUTE(I12,CHAR(160)," ")))))&gt;0,LEFT(UPPER(TRIM(I12)),10)&lt;&gt;"UNRESOLVED",ISERROR(MATCH(UPPER(TRIM(CLEAN(SUBSTITUTE(I12,CHAR(160)," ")))),Start!$H$6:$H$22,0))),"","Assigned owner missing; ")&amp;IF(AND(LEN(UPPER(TRIM(CLEAN(SUBSTITUTE(M12,CHAR(160)," ")))))&gt;0,LEFT(UPPER(TRIM(M12)),10)&lt;&gt;"UNRESOLVED",ISERROR(MATCH(UPPER(TRIM(CLEAN(SUBSTITUTE(M12,CHAR(160)," ")))),Start!$H$6:$H$22,0))),"","Constraint/next action missing; ")&amp;"")=0,"Documentation recorded; review required",IF(AND(LEN(UPPER(TRIM(CLEAN(SUBSTITUTE(I12,CHAR(160)," ")))))&gt;0,LEFT(UPPER(TRIM(I12)),10)&lt;&gt;"UNRESOLVED",ISERROR(MATCH(UPPER(TRIM(CLEAN(SUBSTITUTE(I12,CHAR(160)," ")))),Start!$H$6:$H$22,0))),"","Assigned owner missing; ")&amp;IF(AND(LEN(UPPER(TRIM(CLEAN(SUBSTITUTE(M12,CHAR(160)," ")))))&gt;0,LEFT(UPPER(TRIM(M12)),10)&lt;&gt;"UNRESOLVED",ISERROR(MATCH(UPPER(TRIM(CLEAN(SUBSTITUTE(M12,CHAR(160)," ")))),Start!$H$6:$H$22,0))),"","Constraint/next action missing; ")&amp;""),"Work pending")),"Invalid status; use a listed value")</f>
        <v>Work pending</v>
      </c>
    </row>
    <row r="13" ht="34" customHeight="1">
      <c r="A13" s="52" t="str">
        <v>W-09</v>
      </c>
      <c r="B13" s="52" t="str">
        <v>Water and wastewater</v>
      </c>
      <c r="C13" s="52" t="str">
        <v>Examination</v>
      </c>
      <c r="D13" s="52" t="str">
        <v>Review privileged service vendor and emergency accounts</v>
      </c>
      <c r="E13" s="52" t="str">
        <v>Technical lead</v>
      </c>
      <c r="F13" s="52" t="str">
        <v>W-07</v>
      </c>
      <c r="G13" s="52" t="str">
        <v>Approval review revocation and exception samples</v>
      </c>
      <c r="H13" s="52" t="str">
        <v>No credentials are copied into workbook or public forms</v>
      </c>
      <c r="I13" s="53"/>
      <c r="J13" s="54"/>
      <c r="K13" s="53" t="str">
        <v>Not started</v>
      </c>
      <c r="L13" s="53"/>
      <c r="M13" s="53"/>
      <c r="N13" s="54"/>
      <c r="O13" s="53"/>
      <c r="P13" s="55" t="str">
        <f>IF(OR(EXACT(K13,"Not started"),EXACT(K13,"In progress"),EXACT(K13,"Blocked"),EXACT(K13,"Complete"),EXACT(K13,"Not authorized")),IF(K13="Complete",IF(LEN(IF(AND(LEN(UPPER(TRIM(CLEAN(SUBSTITUTE(I13,CHAR(160)," ")))))&gt;0,LEFT(UPPER(TRIM(I13)),10)&lt;&gt;"UNRESOLVED",ISERROR(MATCH(UPPER(TRIM(CLEAN(SUBSTITUTE(I13,CHAR(160)," ")))),Start!$H$6:$H$22,0))),"","Assigned owner missing; ")&amp;IF(AND(LEN(UPPER(TRIM(CLEAN(SUBSTITUTE(L13,CHAR(160)," ")))))&gt;0,LEFT(UPPER(TRIM(L13)),10)&lt;&gt;"UNRESOLVED",ISERROR(MATCH(UPPER(TRIM(CLEAN(SUBSTITUTE(L13,CHAR(160)," ")))),Start!$H$6:$H$22,0))),"","Completion evidence missing; ")&amp;IF(AND(ISNUMBER(N13),N13&gt;0,N13&lt;TODAY()+1),"","Completion date missing/invalid; ")&amp;IF(AND(LEN(UPPER(TRIM(CLEAN(SUBSTITUTE(O13,CHAR(160)," ")))))&gt;0,LEFT(UPPER(TRIM(O13)),10)&lt;&gt;"UNRESOLVED",ISERROR(MATCH(UPPER(TRIM(CLEAN(SUBSTITUTE(O13,CHAR(160)," ")))),Start!$H$6:$H$22,0))),"","Completion review missing; ")&amp;"")=0,"Documentation recorded; review required",IF(AND(LEN(UPPER(TRIM(CLEAN(SUBSTITUTE(I13,CHAR(160)," ")))))&gt;0,LEFT(UPPER(TRIM(I13)),10)&lt;&gt;"UNRESOLVED",ISERROR(MATCH(UPPER(TRIM(CLEAN(SUBSTITUTE(I13,CHAR(160)," ")))),Start!$H$6:$H$22,0))),"","Assigned owner missing; ")&amp;IF(AND(LEN(UPPER(TRIM(CLEAN(SUBSTITUTE(L13,CHAR(160)," ")))))&gt;0,LEFT(UPPER(TRIM(L13)),10)&lt;&gt;"UNRESOLVED",ISERROR(MATCH(UPPER(TRIM(CLEAN(SUBSTITUTE(L13,CHAR(160)," ")))),Start!$H$6:$H$22,0))),"","Completion evidence missing; ")&amp;IF(AND(ISNUMBER(N13),N13&gt;0,N13&lt;TODAY()+1),"","Completion date missing/invalid; ")&amp;IF(AND(LEN(UPPER(TRIM(CLEAN(SUBSTITUTE(O13,CHAR(160)," ")))))&gt;0,LEFT(UPPER(TRIM(O13)),10)&lt;&gt;"UNRESOLVED",ISERROR(MATCH(UPPER(TRIM(CLEAN(SUBSTITUTE(O13,CHAR(160)," ")))),Start!$H$6:$H$22,0))),"","Completion review missing; ")&amp;""),IF(OR(K13="Blocked",K13="Not authorized"),IF(LEN(IF(AND(LEN(UPPER(TRIM(CLEAN(SUBSTITUTE(I13,CHAR(160)," ")))))&gt;0,LEFT(UPPER(TRIM(I13)),10)&lt;&gt;"UNRESOLVED",ISERROR(MATCH(UPPER(TRIM(CLEAN(SUBSTITUTE(I13,CHAR(160)," ")))),Start!$H$6:$H$22,0))),"","Assigned owner missing; ")&amp;IF(AND(LEN(UPPER(TRIM(CLEAN(SUBSTITUTE(M13,CHAR(160)," ")))))&gt;0,LEFT(UPPER(TRIM(M13)),10)&lt;&gt;"UNRESOLVED",ISERROR(MATCH(UPPER(TRIM(CLEAN(SUBSTITUTE(M13,CHAR(160)," ")))),Start!$H$6:$H$22,0))),"","Constraint/next action missing; ")&amp;"")=0,"Documentation recorded; review required",IF(AND(LEN(UPPER(TRIM(CLEAN(SUBSTITUTE(I13,CHAR(160)," ")))))&gt;0,LEFT(UPPER(TRIM(I13)),10)&lt;&gt;"UNRESOLVED",ISERROR(MATCH(UPPER(TRIM(CLEAN(SUBSTITUTE(I13,CHAR(160)," ")))),Start!$H$6:$H$22,0))),"","Assigned owner missing; ")&amp;IF(AND(LEN(UPPER(TRIM(CLEAN(SUBSTITUTE(M13,CHAR(160)," ")))))&gt;0,LEFT(UPPER(TRIM(M13)),10)&lt;&gt;"UNRESOLVED",ISERROR(MATCH(UPPER(TRIM(CLEAN(SUBSTITUTE(M13,CHAR(160)," ")))),Start!$H$6:$H$22,0))),"","Constraint/next action missing; ")&amp;""),"Work pending")),"Invalid status; use a listed value")</f>
        <v>Work pending</v>
      </c>
    </row>
    <row r="14" ht="40" customHeight="1">
      <c r="A14" s="56" t="str">
        <v>W-10</v>
      </c>
      <c r="B14" s="56" t="str">
        <v>Water and wastewater</v>
      </c>
      <c r="C14" s="56" t="str">
        <v>Examination</v>
      </c>
      <c r="D14" s="56" t="str">
        <v>Review installed versions advisories support and change decisions</v>
      </c>
      <c r="E14" s="56" t="str">
        <v>Engineering owner</v>
      </c>
      <c r="F14" s="56" t="str">
        <v>W-07</v>
      </c>
      <c r="G14" s="56" t="str">
        <v>Version evidence and supported vulnerability statements</v>
      </c>
      <c r="H14" s="56" t="str">
        <v>Version matches suspected conditions and validated findings are separated</v>
      </c>
      <c r="I14" s="53"/>
      <c r="J14" s="54"/>
      <c r="K14" s="53" t="str">
        <v>Not started</v>
      </c>
      <c r="L14" s="53"/>
      <c r="M14" s="53"/>
      <c r="N14" s="54"/>
      <c r="O14" s="53"/>
      <c r="P14" s="55" t="str">
        <f>IF(OR(EXACT(K14,"Not started"),EXACT(K14,"In progress"),EXACT(K14,"Blocked"),EXACT(K14,"Complete"),EXACT(K14,"Not authorized")),IF(K14="Complete",IF(LEN(IF(AND(LEN(UPPER(TRIM(CLEAN(SUBSTITUTE(I14,CHAR(160)," ")))))&gt;0,LEFT(UPPER(TRIM(I14)),10)&lt;&gt;"UNRESOLVED",ISERROR(MATCH(UPPER(TRIM(CLEAN(SUBSTITUTE(I14,CHAR(160)," ")))),Start!$H$6:$H$22,0))),"","Assigned owner missing; ")&amp;IF(AND(LEN(UPPER(TRIM(CLEAN(SUBSTITUTE(L14,CHAR(160)," ")))))&gt;0,LEFT(UPPER(TRIM(L14)),10)&lt;&gt;"UNRESOLVED",ISERROR(MATCH(UPPER(TRIM(CLEAN(SUBSTITUTE(L14,CHAR(160)," ")))),Start!$H$6:$H$22,0))),"","Completion evidence missing; ")&amp;IF(AND(ISNUMBER(N14),N14&gt;0,N14&lt;TODAY()+1),"","Completion date missing/invalid; ")&amp;IF(AND(LEN(UPPER(TRIM(CLEAN(SUBSTITUTE(O14,CHAR(160)," ")))))&gt;0,LEFT(UPPER(TRIM(O14)),10)&lt;&gt;"UNRESOLVED",ISERROR(MATCH(UPPER(TRIM(CLEAN(SUBSTITUTE(O14,CHAR(160)," ")))),Start!$H$6:$H$22,0))),"","Completion review missing; ")&amp;"")=0,"Documentation recorded; review required",IF(AND(LEN(UPPER(TRIM(CLEAN(SUBSTITUTE(I14,CHAR(160)," ")))))&gt;0,LEFT(UPPER(TRIM(I14)),10)&lt;&gt;"UNRESOLVED",ISERROR(MATCH(UPPER(TRIM(CLEAN(SUBSTITUTE(I14,CHAR(160)," ")))),Start!$H$6:$H$22,0))),"","Assigned owner missing; ")&amp;IF(AND(LEN(UPPER(TRIM(CLEAN(SUBSTITUTE(L14,CHAR(160)," ")))))&gt;0,LEFT(UPPER(TRIM(L14)),10)&lt;&gt;"UNRESOLVED",ISERROR(MATCH(UPPER(TRIM(CLEAN(SUBSTITUTE(L14,CHAR(160)," ")))),Start!$H$6:$H$22,0))),"","Completion evidence missing; ")&amp;IF(AND(ISNUMBER(N14),N14&gt;0,N14&lt;TODAY()+1),"","Completion date missing/invalid; ")&amp;IF(AND(LEN(UPPER(TRIM(CLEAN(SUBSTITUTE(O14,CHAR(160)," ")))))&gt;0,LEFT(UPPER(TRIM(O14)),10)&lt;&gt;"UNRESOLVED",ISERROR(MATCH(UPPER(TRIM(CLEAN(SUBSTITUTE(O14,CHAR(160)," ")))),Start!$H$6:$H$22,0))),"","Completion review missing; ")&amp;""),IF(OR(K14="Blocked",K14="Not authorized"),IF(LEN(IF(AND(LEN(UPPER(TRIM(CLEAN(SUBSTITUTE(I14,CHAR(160)," ")))))&gt;0,LEFT(UPPER(TRIM(I14)),10)&lt;&gt;"UNRESOLVED",ISERROR(MATCH(UPPER(TRIM(CLEAN(SUBSTITUTE(I14,CHAR(160)," ")))),Start!$H$6:$H$22,0))),"","Assigned owner missing; ")&amp;IF(AND(LEN(UPPER(TRIM(CLEAN(SUBSTITUTE(M14,CHAR(160)," ")))))&gt;0,LEFT(UPPER(TRIM(M14)),10)&lt;&gt;"UNRESOLVED",ISERROR(MATCH(UPPER(TRIM(CLEAN(SUBSTITUTE(M14,CHAR(160)," ")))),Start!$H$6:$H$22,0))),"","Constraint/next action missing; ")&amp;"")=0,"Documentation recorded; review required",IF(AND(LEN(UPPER(TRIM(CLEAN(SUBSTITUTE(I14,CHAR(160)," ")))))&gt;0,LEFT(UPPER(TRIM(I14)),10)&lt;&gt;"UNRESOLVED",ISERROR(MATCH(UPPER(TRIM(CLEAN(SUBSTITUTE(I14,CHAR(160)," ")))),Start!$H$6:$H$22,0))),"","Assigned owner missing; ")&amp;IF(AND(LEN(UPPER(TRIM(CLEAN(SUBSTITUTE(M14,CHAR(160)," ")))))&gt;0,LEFT(UPPER(TRIM(M14)),10)&lt;&gt;"UNRESOLVED",ISERROR(MATCH(UPPER(TRIM(CLEAN(SUBSTITUTE(M14,CHAR(160)," ")))),Start!$H$6:$H$22,0))),"","Constraint/next action missing; ")&amp;""),"Work pending")),"Invalid status; use a listed value")</f>
        <v>Work pending</v>
      </c>
    </row>
    <row r="15" ht="40" customHeight="1">
      <c r="A15" s="52" t="str">
        <v>W-11</v>
      </c>
      <c r="B15" s="52" t="str">
        <v>Water and wastewater</v>
      </c>
      <c r="C15" s="52" t="str">
        <v>Examination</v>
      </c>
      <c r="D15" s="52" t="str">
        <v>Trace monitoring time sources and evidence integrity</v>
      </c>
      <c r="E15" s="52" t="str">
        <v>Evidence custodian</v>
      </c>
      <c r="F15" s="52" t="str">
        <v>W-08</v>
      </c>
      <c r="G15" s="52" t="str">
        <v>Event sample source period offsets access and integrity record</v>
      </c>
      <c r="H15" s="52" t="str">
        <v>Original timestamps and collection limitations are preserved</v>
      </c>
      <c r="I15" s="53"/>
      <c r="J15" s="54"/>
      <c r="K15" s="53" t="str">
        <v>Not started</v>
      </c>
      <c r="L15" s="53"/>
      <c r="M15" s="53"/>
      <c r="N15" s="54"/>
      <c r="O15" s="53"/>
      <c r="P15" s="55" t="str">
        <f>IF(OR(EXACT(K15,"Not started"),EXACT(K15,"In progress"),EXACT(K15,"Blocked"),EXACT(K15,"Complete"),EXACT(K15,"Not authorized")),IF(K15="Complete",IF(LEN(IF(AND(LEN(UPPER(TRIM(CLEAN(SUBSTITUTE(I15,CHAR(160)," ")))))&gt;0,LEFT(UPPER(TRIM(I15)),10)&lt;&gt;"UNRESOLVED",ISERROR(MATCH(UPPER(TRIM(CLEAN(SUBSTITUTE(I15,CHAR(160)," ")))),Start!$H$6:$H$22,0))),"","Assigned owner missing; ")&amp;IF(AND(LEN(UPPER(TRIM(CLEAN(SUBSTITUTE(L15,CHAR(160)," ")))))&gt;0,LEFT(UPPER(TRIM(L15)),10)&lt;&gt;"UNRESOLVED",ISERROR(MATCH(UPPER(TRIM(CLEAN(SUBSTITUTE(L15,CHAR(160)," ")))),Start!$H$6:$H$22,0))),"","Completion evidence missing; ")&amp;IF(AND(ISNUMBER(N15),N15&gt;0,N15&lt;TODAY()+1),"","Completion date missing/invalid; ")&amp;IF(AND(LEN(UPPER(TRIM(CLEAN(SUBSTITUTE(O15,CHAR(160)," ")))))&gt;0,LEFT(UPPER(TRIM(O15)),10)&lt;&gt;"UNRESOLVED",ISERROR(MATCH(UPPER(TRIM(CLEAN(SUBSTITUTE(O15,CHAR(160)," ")))),Start!$H$6:$H$22,0))),"","Completion review missing; ")&amp;"")=0,"Documentation recorded; review required",IF(AND(LEN(UPPER(TRIM(CLEAN(SUBSTITUTE(I15,CHAR(160)," ")))))&gt;0,LEFT(UPPER(TRIM(I15)),10)&lt;&gt;"UNRESOLVED",ISERROR(MATCH(UPPER(TRIM(CLEAN(SUBSTITUTE(I15,CHAR(160)," ")))),Start!$H$6:$H$22,0))),"","Assigned owner missing; ")&amp;IF(AND(LEN(UPPER(TRIM(CLEAN(SUBSTITUTE(L15,CHAR(160)," ")))))&gt;0,LEFT(UPPER(TRIM(L15)),10)&lt;&gt;"UNRESOLVED",ISERROR(MATCH(UPPER(TRIM(CLEAN(SUBSTITUTE(L15,CHAR(160)," ")))),Start!$H$6:$H$22,0))),"","Completion evidence missing; ")&amp;IF(AND(ISNUMBER(N15),N15&gt;0,N15&lt;TODAY()+1),"","Completion date missing/invalid; ")&amp;IF(AND(LEN(UPPER(TRIM(CLEAN(SUBSTITUTE(O15,CHAR(160)," ")))))&gt;0,LEFT(UPPER(TRIM(O15)),10)&lt;&gt;"UNRESOLVED",ISERROR(MATCH(UPPER(TRIM(CLEAN(SUBSTITUTE(O15,CHAR(160)," ")))),Start!$H$6:$H$22,0))),"","Completion review missing; ")&amp;""),IF(OR(K15="Blocked",K15="Not authorized"),IF(LEN(IF(AND(LEN(UPPER(TRIM(CLEAN(SUBSTITUTE(I15,CHAR(160)," ")))))&gt;0,LEFT(UPPER(TRIM(I15)),10)&lt;&gt;"UNRESOLVED",ISERROR(MATCH(UPPER(TRIM(CLEAN(SUBSTITUTE(I15,CHAR(160)," ")))),Start!$H$6:$H$22,0))),"","Assigned owner missing; ")&amp;IF(AND(LEN(UPPER(TRIM(CLEAN(SUBSTITUTE(M15,CHAR(160)," ")))))&gt;0,LEFT(UPPER(TRIM(M15)),10)&lt;&gt;"UNRESOLVED",ISERROR(MATCH(UPPER(TRIM(CLEAN(SUBSTITUTE(M15,CHAR(160)," ")))),Start!$H$6:$H$22,0))),"","Constraint/next action missing; ")&amp;"")=0,"Documentation recorded; review required",IF(AND(LEN(UPPER(TRIM(CLEAN(SUBSTITUTE(I15,CHAR(160)," ")))))&gt;0,LEFT(UPPER(TRIM(I15)),10)&lt;&gt;"UNRESOLVED",ISERROR(MATCH(UPPER(TRIM(CLEAN(SUBSTITUTE(I15,CHAR(160)," ")))),Start!$H$6:$H$22,0))),"","Assigned owner missing; ")&amp;IF(AND(LEN(UPPER(TRIM(CLEAN(SUBSTITUTE(M15,CHAR(160)," ")))))&gt;0,LEFT(UPPER(TRIM(M15)),10)&lt;&gt;"UNRESOLVED",ISERROR(MATCH(UPPER(TRIM(CLEAN(SUBSTITUTE(M15,CHAR(160)," ")))),Start!$H$6:$H$22,0))),"","Constraint/next action missing; ")&amp;""),"Work pending")),"Invalid status; use a listed value")</f>
        <v>Work pending</v>
      </c>
    </row>
    <row r="16" ht="40" customHeight="1">
      <c r="A16" s="56" t="str">
        <v>W-12</v>
      </c>
      <c r="B16" s="56" t="str">
        <v>Water and wastewater</v>
      </c>
      <c r="C16" s="56" t="str">
        <v>Examination</v>
      </c>
      <c r="D16" s="56" t="str">
        <v>Review backups restoration dependencies and continuity objectives</v>
      </c>
      <c r="E16" s="56" t="str">
        <v>Recovery owner</v>
      </c>
      <c r="F16" s="56" t="str">
        <v>W-07</v>
      </c>
      <c r="G16" s="56" t="str">
        <v>Recovery chain and prior restoration evidence</v>
      </c>
      <c r="H16" s="56" t="inlineStr">
        <is>
          <t xml:space="preserve">Restore evidence is where we look for service restoration</t>
        </is>
      </c>
      <c r="I16" s="53"/>
      <c r="J16" s="54"/>
      <c r="K16" s="53" t="str">
        <v>Not started</v>
      </c>
      <c r="L16" s="53"/>
      <c r="M16" s="53"/>
      <c r="N16" s="54"/>
      <c r="O16" s="53"/>
      <c r="P16" s="55" t="str">
        <f>IF(OR(EXACT(K16,"Not started"),EXACT(K16,"In progress"),EXACT(K16,"Blocked"),EXACT(K16,"Complete"),EXACT(K16,"Not authorized")),IF(K16="Complete",IF(LEN(IF(AND(LEN(UPPER(TRIM(CLEAN(SUBSTITUTE(I16,CHAR(160)," ")))))&gt;0,LEFT(UPPER(TRIM(I16)),10)&lt;&gt;"UNRESOLVED",ISERROR(MATCH(UPPER(TRIM(CLEAN(SUBSTITUTE(I16,CHAR(160)," ")))),Start!$H$6:$H$22,0))),"","Assigned owner missing; ")&amp;IF(AND(LEN(UPPER(TRIM(CLEAN(SUBSTITUTE(L16,CHAR(160)," ")))))&gt;0,LEFT(UPPER(TRIM(L16)),10)&lt;&gt;"UNRESOLVED",ISERROR(MATCH(UPPER(TRIM(CLEAN(SUBSTITUTE(L16,CHAR(160)," ")))),Start!$H$6:$H$22,0))),"","Completion evidence missing; ")&amp;IF(AND(ISNUMBER(N16),N16&gt;0,N16&lt;TODAY()+1),"","Completion date missing/invalid; ")&amp;IF(AND(LEN(UPPER(TRIM(CLEAN(SUBSTITUTE(O16,CHAR(160)," ")))))&gt;0,LEFT(UPPER(TRIM(O16)),10)&lt;&gt;"UNRESOLVED",ISERROR(MATCH(UPPER(TRIM(CLEAN(SUBSTITUTE(O16,CHAR(160)," ")))),Start!$H$6:$H$22,0))),"","Completion review missing; ")&amp;"")=0,"Documentation recorded; review required",IF(AND(LEN(UPPER(TRIM(CLEAN(SUBSTITUTE(I16,CHAR(160)," ")))))&gt;0,LEFT(UPPER(TRIM(I16)),10)&lt;&gt;"UNRESOLVED",ISERROR(MATCH(UPPER(TRIM(CLEAN(SUBSTITUTE(I16,CHAR(160)," ")))),Start!$H$6:$H$22,0))),"","Assigned owner missing; ")&amp;IF(AND(LEN(UPPER(TRIM(CLEAN(SUBSTITUTE(L16,CHAR(160)," ")))))&gt;0,LEFT(UPPER(TRIM(L16)),10)&lt;&gt;"UNRESOLVED",ISERROR(MATCH(UPPER(TRIM(CLEAN(SUBSTITUTE(L16,CHAR(160)," ")))),Start!$H$6:$H$22,0))),"","Completion evidence missing; ")&amp;IF(AND(ISNUMBER(N16),N16&gt;0,N16&lt;TODAY()+1),"","Completion date missing/invalid; ")&amp;IF(AND(LEN(UPPER(TRIM(CLEAN(SUBSTITUTE(O16,CHAR(160)," ")))))&gt;0,LEFT(UPPER(TRIM(O16)),10)&lt;&gt;"UNRESOLVED",ISERROR(MATCH(UPPER(TRIM(CLEAN(SUBSTITUTE(O16,CHAR(160)," ")))),Start!$H$6:$H$22,0))),"","Completion review missing; ")&amp;""),IF(OR(K16="Blocked",K16="Not authorized"),IF(LEN(IF(AND(LEN(UPPER(TRIM(CLEAN(SUBSTITUTE(I16,CHAR(160)," ")))))&gt;0,LEFT(UPPER(TRIM(I16)),10)&lt;&gt;"UNRESOLVED",ISERROR(MATCH(UPPER(TRIM(CLEAN(SUBSTITUTE(I16,CHAR(160)," ")))),Start!$H$6:$H$22,0))),"","Assigned owner missing; ")&amp;IF(AND(LEN(UPPER(TRIM(CLEAN(SUBSTITUTE(M16,CHAR(160)," ")))))&gt;0,LEFT(UPPER(TRIM(M16)),10)&lt;&gt;"UNRESOLVED",ISERROR(MATCH(UPPER(TRIM(CLEAN(SUBSTITUTE(M16,CHAR(160)," ")))),Start!$H$6:$H$22,0))),"","Constraint/next action missing; ")&amp;"")=0,"Documentation recorded; review required",IF(AND(LEN(UPPER(TRIM(CLEAN(SUBSTITUTE(I16,CHAR(160)," ")))))&gt;0,LEFT(UPPER(TRIM(I16)),10)&lt;&gt;"UNRESOLVED",ISERROR(MATCH(UPPER(TRIM(CLEAN(SUBSTITUTE(I16,CHAR(160)," ")))),Start!$H$6:$H$22,0))),"","Assigned owner missing; ")&amp;IF(AND(LEN(UPPER(TRIM(CLEAN(SUBSTITUTE(M16,CHAR(160)," ")))))&gt;0,LEFT(UPPER(TRIM(M16)),10)&lt;&gt;"UNRESOLVED",ISERROR(MATCH(UPPER(TRIM(CLEAN(SUBSTITUTE(M16,CHAR(160)," ")))),Start!$H$6:$H$22,0))),"","Constraint/next action missing; ")&amp;""),"Work pending")),"Invalid status; use a listed value")</f>
        <v>Work pending</v>
      </c>
    </row>
    <row r="17" ht="40" customHeight="1">
      <c r="A17" s="52" t="str">
        <v>W-13</v>
      </c>
      <c r="B17" s="52" t="str">
        <v>Water and wastewater</v>
      </c>
      <c r="C17" s="52" t="str">
        <v>Validation</v>
      </c>
      <c r="D17" s="52" t="str">
        <v>Authorize exact activity targets method window and safeguards</v>
      </c>
      <c r="E17" s="52" t="str">
        <v>Operating owner</v>
      </c>
      <c r="F17" s="52" t="str">
        <v>W-08, W-09, W-10, W-11, W-12</v>
      </c>
      <c r="G17" s="52" t="str">
        <v>Signed activity permit and readiness record</v>
      </c>
      <c r="H17" s="52" t="str">
        <v>No live work starts on an unsigned or expanded target set</v>
      </c>
      <c r="I17" s="53"/>
      <c r="J17" s="54"/>
      <c r="K17" s="53" t="str">
        <v>Not started</v>
      </c>
      <c r="L17" s="53"/>
      <c r="M17" s="53"/>
      <c r="N17" s="54"/>
      <c r="O17" s="53"/>
      <c r="P17" s="55" t="str">
        <f>IF(OR(EXACT(K17,"Not started"),EXACT(K17,"In progress"),EXACT(K17,"Blocked"),EXACT(K17,"Complete"),EXACT(K17,"Not authorized")),IF(K17="Complete",IF(LEN(IF(AND(LEN(UPPER(TRIM(CLEAN(SUBSTITUTE(I17,CHAR(160)," ")))))&gt;0,LEFT(UPPER(TRIM(I17)),10)&lt;&gt;"UNRESOLVED",ISERROR(MATCH(UPPER(TRIM(CLEAN(SUBSTITUTE(I17,CHAR(160)," ")))),Start!$H$6:$H$22,0))),"","Assigned owner missing; ")&amp;IF(AND(LEN(UPPER(TRIM(CLEAN(SUBSTITUTE(L17,CHAR(160)," ")))))&gt;0,LEFT(UPPER(TRIM(L17)),10)&lt;&gt;"UNRESOLVED",ISERROR(MATCH(UPPER(TRIM(CLEAN(SUBSTITUTE(L17,CHAR(160)," ")))),Start!$H$6:$H$22,0))),"","Completion evidence missing; ")&amp;IF(AND(ISNUMBER(N17),N17&gt;0,N17&lt;TODAY()+1),"","Completion date missing/invalid; ")&amp;IF(AND(LEN(UPPER(TRIM(CLEAN(SUBSTITUTE(O17,CHAR(160)," ")))))&gt;0,LEFT(UPPER(TRIM(O17)),10)&lt;&gt;"UNRESOLVED",ISERROR(MATCH(UPPER(TRIM(CLEAN(SUBSTITUTE(O17,CHAR(160)," ")))),Start!$H$6:$H$22,0))),"","Completion review missing; ")&amp;"")=0,"Documentation recorded; review required",IF(AND(LEN(UPPER(TRIM(CLEAN(SUBSTITUTE(I17,CHAR(160)," ")))))&gt;0,LEFT(UPPER(TRIM(I17)),10)&lt;&gt;"UNRESOLVED",ISERROR(MATCH(UPPER(TRIM(CLEAN(SUBSTITUTE(I17,CHAR(160)," ")))),Start!$H$6:$H$22,0))),"","Assigned owner missing; ")&amp;IF(AND(LEN(UPPER(TRIM(CLEAN(SUBSTITUTE(L17,CHAR(160)," ")))))&gt;0,LEFT(UPPER(TRIM(L17)),10)&lt;&gt;"UNRESOLVED",ISERROR(MATCH(UPPER(TRIM(CLEAN(SUBSTITUTE(L17,CHAR(160)," ")))),Start!$H$6:$H$22,0))),"","Completion evidence missing; ")&amp;IF(AND(ISNUMBER(N17),N17&gt;0,N17&lt;TODAY()+1),"","Completion date missing/invalid; ")&amp;IF(AND(LEN(UPPER(TRIM(CLEAN(SUBSTITUTE(O17,CHAR(160)," ")))))&gt;0,LEFT(UPPER(TRIM(O17)),10)&lt;&gt;"UNRESOLVED",ISERROR(MATCH(UPPER(TRIM(CLEAN(SUBSTITUTE(O17,CHAR(160)," ")))),Start!$H$6:$H$22,0))),"","Completion review missing; ")&amp;""),IF(OR(K17="Blocked",K17="Not authorized"),IF(LEN(IF(AND(LEN(UPPER(TRIM(CLEAN(SUBSTITUTE(I17,CHAR(160)," ")))))&gt;0,LEFT(UPPER(TRIM(I17)),10)&lt;&gt;"UNRESOLVED",ISERROR(MATCH(UPPER(TRIM(CLEAN(SUBSTITUTE(I17,CHAR(160)," ")))),Start!$H$6:$H$22,0))),"","Assigned owner missing; ")&amp;IF(AND(LEN(UPPER(TRIM(CLEAN(SUBSTITUTE(M17,CHAR(160)," ")))))&gt;0,LEFT(UPPER(TRIM(M17)),10)&lt;&gt;"UNRESOLVED",ISERROR(MATCH(UPPER(TRIM(CLEAN(SUBSTITUTE(M17,CHAR(160)," ")))),Start!$H$6:$H$22,0))),"","Constraint/next action missing; ")&amp;"")=0,"Documentation recorded; review required",IF(AND(LEN(UPPER(TRIM(CLEAN(SUBSTITUTE(I17,CHAR(160)," ")))))&gt;0,LEFT(UPPER(TRIM(I17)),10)&lt;&gt;"UNRESOLVED",ISERROR(MATCH(UPPER(TRIM(CLEAN(SUBSTITUTE(I17,CHAR(160)," ")))),Start!$H$6:$H$22,0))),"","Assigned owner missing; ")&amp;IF(AND(LEN(UPPER(TRIM(CLEAN(SUBSTITUTE(M17,CHAR(160)," ")))))&gt;0,LEFT(UPPER(TRIM(M17)),10)&lt;&gt;"UNRESOLVED",ISERROR(MATCH(UPPER(TRIM(CLEAN(SUBSTITUTE(M17,CHAR(160)," ")))),Start!$H$6:$H$22,0))),"","Constraint/next action missing; ")&amp;""),"Work pending")),"Invalid status; use a listed value")</f>
        <v>Work pending</v>
      </c>
    </row>
    <row r="18" ht="34" customHeight="1">
      <c r="A18" s="56" t="str">
        <v>W-14</v>
      </c>
      <c r="B18" s="56" t="str">
        <v>Water and wastewater</v>
      </c>
      <c r="C18" s="56" t="str">
        <v>Validation</v>
      </c>
      <c r="D18" s="56" t="str">
        <v>Perform permitted validation or document constraint</v>
      </c>
      <c r="E18" s="56" t="str">
        <v>Technical lead</v>
      </c>
      <c r="F18" s="56" t="str">
        <v>W-13</v>
      </c>
      <c r="G18" s="56" t="str">
        <v>Activity log baseline results stop and recovery record</v>
      </c>
      <c r="H18" s="56" t="inlineStr">
        <is>
          <t xml:space="preserve">Operations accepts the postwork process state</t>
        </is>
      </c>
      <c r="I18" s="53"/>
      <c r="J18" s="54"/>
      <c r="K18" s="53" t="str">
        <v>Not started</v>
      </c>
      <c r="L18" s="53"/>
      <c r="M18" s="53"/>
      <c r="N18" s="54"/>
      <c r="O18" s="53"/>
      <c r="P18" s="55" t="str">
        <f>IF(OR(EXACT(K18,"Not started"),EXACT(K18,"In progress"),EXACT(K18,"Blocked"),EXACT(K18,"Complete"),EXACT(K18,"Not authorized")),IF(K18="Complete",IF(LEN(IF(AND(LEN(UPPER(TRIM(CLEAN(SUBSTITUTE(I18,CHAR(160)," ")))))&gt;0,LEFT(UPPER(TRIM(I18)),10)&lt;&gt;"UNRESOLVED",ISERROR(MATCH(UPPER(TRIM(CLEAN(SUBSTITUTE(I18,CHAR(160)," ")))),Start!$H$6:$H$22,0))),"","Assigned owner missing; ")&amp;IF(AND(LEN(UPPER(TRIM(CLEAN(SUBSTITUTE(L18,CHAR(160)," ")))))&gt;0,LEFT(UPPER(TRIM(L18)),10)&lt;&gt;"UNRESOLVED",ISERROR(MATCH(UPPER(TRIM(CLEAN(SUBSTITUTE(L18,CHAR(160)," ")))),Start!$H$6:$H$22,0))),"","Completion evidence missing; ")&amp;IF(AND(ISNUMBER(N18),N18&gt;0,N18&lt;TODAY()+1),"","Completion date missing/invalid; ")&amp;IF(AND(LEN(UPPER(TRIM(CLEAN(SUBSTITUTE(O18,CHAR(160)," ")))))&gt;0,LEFT(UPPER(TRIM(O18)),10)&lt;&gt;"UNRESOLVED",ISERROR(MATCH(UPPER(TRIM(CLEAN(SUBSTITUTE(O18,CHAR(160)," ")))),Start!$H$6:$H$22,0))),"","Completion review missing; ")&amp;"")=0,"Documentation recorded; review required",IF(AND(LEN(UPPER(TRIM(CLEAN(SUBSTITUTE(I18,CHAR(160)," ")))))&gt;0,LEFT(UPPER(TRIM(I18)),10)&lt;&gt;"UNRESOLVED",ISERROR(MATCH(UPPER(TRIM(CLEAN(SUBSTITUTE(I18,CHAR(160)," ")))),Start!$H$6:$H$22,0))),"","Assigned owner missing; ")&amp;IF(AND(LEN(UPPER(TRIM(CLEAN(SUBSTITUTE(L18,CHAR(160)," ")))))&gt;0,LEFT(UPPER(TRIM(L18)),10)&lt;&gt;"UNRESOLVED",ISERROR(MATCH(UPPER(TRIM(CLEAN(SUBSTITUTE(L18,CHAR(160)," ")))),Start!$H$6:$H$22,0))),"","Completion evidence missing; ")&amp;IF(AND(ISNUMBER(N18),N18&gt;0,N18&lt;TODAY()+1),"","Completion date missing/invalid; ")&amp;IF(AND(LEN(UPPER(TRIM(CLEAN(SUBSTITUTE(O18,CHAR(160)," ")))))&gt;0,LEFT(UPPER(TRIM(O18)),10)&lt;&gt;"UNRESOLVED",ISERROR(MATCH(UPPER(TRIM(CLEAN(SUBSTITUTE(O18,CHAR(160)," ")))),Start!$H$6:$H$22,0))),"","Completion review missing; ")&amp;""),IF(OR(K18="Blocked",K18="Not authorized"),IF(LEN(IF(AND(LEN(UPPER(TRIM(CLEAN(SUBSTITUTE(I18,CHAR(160)," ")))))&gt;0,LEFT(UPPER(TRIM(I18)),10)&lt;&gt;"UNRESOLVED",ISERROR(MATCH(UPPER(TRIM(CLEAN(SUBSTITUTE(I18,CHAR(160)," ")))),Start!$H$6:$H$22,0))),"","Assigned owner missing; ")&amp;IF(AND(LEN(UPPER(TRIM(CLEAN(SUBSTITUTE(M18,CHAR(160)," ")))))&gt;0,LEFT(UPPER(TRIM(M18)),10)&lt;&gt;"UNRESOLVED",ISERROR(MATCH(UPPER(TRIM(CLEAN(SUBSTITUTE(M18,CHAR(160)," ")))),Start!$H$6:$H$22,0))),"","Constraint/next action missing; ")&amp;"")=0,"Documentation recorded; review required",IF(AND(LEN(UPPER(TRIM(CLEAN(SUBSTITUTE(I18,CHAR(160)," ")))))&gt;0,LEFT(UPPER(TRIM(I18)),10)&lt;&gt;"UNRESOLVED",ISERROR(MATCH(UPPER(TRIM(CLEAN(SUBSTITUTE(I18,CHAR(160)," ")))),Start!$H$6:$H$22,0))),"","Assigned owner missing; ")&amp;IF(AND(LEN(UPPER(TRIM(CLEAN(SUBSTITUTE(M18,CHAR(160)," ")))))&gt;0,LEFT(UPPER(TRIM(M18)),10)&lt;&gt;"UNRESOLVED",ISERROR(MATCH(UPPER(TRIM(CLEAN(SUBSTITUTE(M18,CHAR(160)," ")))),Start!$H$6:$H$22,0))),"","Constraint/next action missing; ")&amp;""),"Work pending")),"Invalid status; use a listed value")</f>
        <v>Work pending</v>
      </c>
    </row>
    <row r="19" ht="40" customHeight="1">
      <c r="A19" s="52" t="str">
        <v>W-15</v>
      </c>
      <c r="B19" s="52" t="str">
        <v>Water and wastewater</v>
      </c>
      <c r="C19" s="52" t="str">
        <v>Reporting</v>
      </c>
      <c r="D19" s="52" t="str">
        <v>Reconcile observations criteria evidence and consequence assumptions</v>
      </c>
      <c r="E19" s="52" t="str">
        <v>Quality reviewer</v>
      </c>
      <c r="F19" s="52" t="str">
        <v>W-14</v>
      </c>
      <c r="G19" s="52" t="str">
        <v>Reviewed findings with evidence IDs and limitations</v>
      </c>
      <c r="H19" s="52" t="str">
        <v>No unsupported legal or technical conclusion remains</v>
      </c>
      <c r="I19" s="53"/>
      <c r="J19" s="54"/>
      <c r="K19" s="53" t="str">
        <v>Not started</v>
      </c>
      <c r="L19" s="53"/>
      <c r="M19" s="53"/>
      <c r="N19" s="54"/>
      <c r="O19" s="53"/>
      <c r="P19" s="55" t="str">
        <f>IF(OR(EXACT(K19,"Not started"),EXACT(K19,"In progress"),EXACT(K19,"Blocked"),EXACT(K19,"Complete"),EXACT(K19,"Not authorized")),IF(K19="Complete",IF(LEN(IF(AND(LEN(UPPER(TRIM(CLEAN(SUBSTITUTE(I19,CHAR(160)," ")))))&gt;0,LEFT(UPPER(TRIM(I19)),10)&lt;&gt;"UNRESOLVED",ISERROR(MATCH(UPPER(TRIM(CLEAN(SUBSTITUTE(I19,CHAR(160)," ")))),Start!$H$6:$H$22,0))),"","Assigned owner missing; ")&amp;IF(AND(LEN(UPPER(TRIM(CLEAN(SUBSTITUTE(L19,CHAR(160)," ")))))&gt;0,LEFT(UPPER(TRIM(L19)),10)&lt;&gt;"UNRESOLVED",ISERROR(MATCH(UPPER(TRIM(CLEAN(SUBSTITUTE(L19,CHAR(160)," ")))),Start!$H$6:$H$22,0))),"","Completion evidence missing; ")&amp;IF(AND(ISNUMBER(N19),N19&gt;0,N19&lt;TODAY()+1),"","Completion date missing/invalid; ")&amp;IF(AND(LEN(UPPER(TRIM(CLEAN(SUBSTITUTE(O19,CHAR(160)," ")))))&gt;0,LEFT(UPPER(TRIM(O19)),10)&lt;&gt;"UNRESOLVED",ISERROR(MATCH(UPPER(TRIM(CLEAN(SUBSTITUTE(O19,CHAR(160)," ")))),Start!$H$6:$H$22,0))),"","Completion review missing; ")&amp;"")=0,"Documentation recorded; review required",IF(AND(LEN(UPPER(TRIM(CLEAN(SUBSTITUTE(I19,CHAR(160)," ")))))&gt;0,LEFT(UPPER(TRIM(I19)),10)&lt;&gt;"UNRESOLVED",ISERROR(MATCH(UPPER(TRIM(CLEAN(SUBSTITUTE(I19,CHAR(160)," ")))),Start!$H$6:$H$22,0))),"","Assigned owner missing; ")&amp;IF(AND(LEN(UPPER(TRIM(CLEAN(SUBSTITUTE(L19,CHAR(160)," ")))))&gt;0,LEFT(UPPER(TRIM(L19)),10)&lt;&gt;"UNRESOLVED",ISERROR(MATCH(UPPER(TRIM(CLEAN(SUBSTITUTE(L19,CHAR(160)," ")))),Start!$H$6:$H$22,0))),"","Completion evidence missing; ")&amp;IF(AND(ISNUMBER(N19),N19&gt;0,N19&lt;TODAY()+1),"","Completion date missing/invalid; ")&amp;IF(AND(LEN(UPPER(TRIM(CLEAN(SUBSTITUTE(O19,CHAR(160)," ")))))&gt;0,LEFT(UPPER(TRIM(O19)),10)&lt;&gt;"UNRESOLVED",ISERROR(MATCH(UPPER(TRIM(CLEAN(SUBSTITUTE(O19,CHAR(160)," ")))),Start!$H$6:$H$22,0))),"","Completion review missing; ")&amp;""),IF(OR(K19="Blocked",K19="Not authorized"),IF(LEN(IF(AND(LEN(UPPER(TRIM(CLEAN(SUBSTITUTE(I19,CHAR(160)," ")))))&gt;0,LEFT(UPPER(TRIM(I19)),10)&lt;&gt;"UNRESOLVED",ISERROR(MATCH(UPPER(TRIM(CLEAN(SUBSTITUTE(I19,CHAR(160)," ")))),Start!$H$6:$H$22,0))),"","Assigned owner missing; ")&amp;IF(AND(LEN(UPPER(TRIM(CLEAN(SUBSTITUTE(M19,CHAR(160)," ")))))&gt;0,LEFT(UPPER(TRIM(M19)),10)&lt;&gt;"UNRESOLVED",ISERROR(MATCH(UPPER(TRIM(CLEAN(SUBSTITUTE(M19,CHAR(160)," ")))),Start!$H$6:$H$22,0))),"","Constraint/next action missing; ")&amp;"")=0,"Documentation recorded; review required",IF(AND(LEN(UPPER(TRIM(CLEAN(SUBSTITUTE(I19,CHAR(160)," ")))))&gt;0,LEFT(UPPER(TRIM(I19)),10)&lt;&gt;"UNRESOLVED",ISERROR(MATCH(UPPER(TRIM(CLEAN(SUBSTITUTE(I19,CHAR(160)," ")))),Start!$H$6:$H$22,0))),"","Assigned owner missing; ")&amp;IF(AND(LEN(UPPER(TRIM(CLEAN(SUBSTITUTE(M19,CHAR(160)," ")))))&gt;0,LEFT(UPPER(TRIM(M19)),10)&lt;&gt;"UNRESOLVED",ISERROR(MATCH(UPPER(TRIM(CLEAN(SUBSTITUTE(M19,CHAR(160)," ")))),Start!$H$6:$H$22,0))),"","Constraint/next action missing; ")&amp;""),"Work pending")),"Invalid status; use a listed value")</f>
        <v>Work pending</v>
      </c>
    </row>
    <row r="20" ht="40" customHeight="1">
      <c r="A20" s="56" t="str">
        <v>W-16</v>
      </c>
      <c r="B20" s="56" t="str">
        <v>Water and wastewater</v>
      </c>
      <c r="C20" s="56" t="str">
        <v>Reporting</v>
      </c>
      <c r="D20" s="56" t="str">
        <v>Confirm sector and site notification and recurring calendars</v>
      </c>
      <c r="E20" s="56" t="str">
        <v>Compliance owner</v>
      </c>
      <c r="F20" s="56" t="str">
        <v>W-02, W-15</v>
      </c>
      <c r="G20" s="56" t="inlineStr">
        <is>
          <t xml:space="preserve">Trigger specific calendar and verified channels</t>
        </is>
      </c>
      <c r="H20" s="56" t="inlineStr">
        <is>
          <t xml:space="preserve">Each regime keeps its own clock start, recipients and definitions</t>
        </is>
      </c>
      <c r="I20" s="53"/>
      <c r="J20" s="54"/>
      <c r="K20" s="53" t="str">
        <v>Not started</v>
      </c>
      <c r="L20" s="53"/>
      <c r="M20" s="53"/>
      <c r="N20" s="54"/>
      <c r="O20" s="53"/>
      <c r="P20" s="55" t="str">
        <f>IF(OR(EXACT(K20,"Not started"),EXACT(K20,"In progress"),EXACT(K20,"Blocked"),EXACT(K20,"Complete"),EXACT(K20,"Not authorized")),IF(K20="Complete",IF(LEN(IF(AND(LEN(UPPER(TRIM(CLEAN(SUBSTITUTE(I20,CHAR(160)," ")))))&gt;0,LEFT(UPPER(TRIM(I20)),10)&lt;&gt;"UNRESOLVED",ISERROR(MATCH(UPPER(TRIM(CLEAN(SUBSTITUTE(I20,CHAR(160)," ")))),Start!$H$6:$H$22,0))),"","Assigned owner missing; ")&amp;IF(AND(LEN(UPPER(TRIM(CLEAN(SUBSTITUTE(L20,CHAR(160)," ")))))&gt;0,LEFT(UPPER(TRIM(L20)),10)&lt;&gt;"UNRESOLVED",ISERROR(MATCH(UPPER(TRIM(CLEAN(SUBSTITUTE(L20,CHAR(160)," ")))),Start!$H$6:$H$22,0))),"","Completion evidence missing; ")&amp;IF(AND(ISNUMBER(N20),N20&gt;0,N20&lt;TODAY()+1),"","Completion date missing/invalid; ")&amp;IF(AND(LEN(UPPER(TRIM(CLEAN(SUBSTITUTE(O20,CHAR(160)," ")))))&gt;0,LEFT(UPPER(TRIM(O20)),10)&lt;&gt;"UNRESOLVED",ISERROR(MATCH(UPPER(TRIM(CLEAN(SUBSTITUTE(O20,CHAR(160)," ")))),Start!$H$6:$H$22,0))),"","Completion review missing; ")&amp;"")=0,"Documentation recorded; review required",IF(AND(LEN(UPPER(TRIM(CLEAN(SUBSTITUTE(I20,CHAR(160)," ")))))&gt;0,LEFT(UPPER(TRIM(I20)),10)&lt;&gt;"UNRESOLVED",ISERROR(MATCH(UPPER(TRIM(CLEAN(SUBSTITUTE(I20,CHAR(160)," ")))),Start!$H$6:$H$22,0))),"","Assigned owner missing; ")&amp;IF(AND(LEN(UPPER(TRIM(CLEAN(SUBSTITUTE(L20,CHAR(160)," ")))))&gt;0,LEFT(UPPER(TRIM(L20)),10)&lt;&gt;"UNRESOLVED",ISERROR(MATCH(UPPER(TRIM(CLEAN(SUBSTITUTE(L20,CHAR(160)," ")))),Start!$H$6:$H$22,0))),"","Completion evidence missing; ")&amp;IF(AND(ISNUMBER(N20),N20&gt;0,N20&lt;TODAY()+1),"","Completion date missing/invalid; ")&amp;IF(AND(LEN(UPPER(TRIM(CLEAN(SUBSTITUTE(O20,CHAR(160)," ")))))&gt;0,LEFT(UPPER(TRIM(O20)),10)&lt;&gt;"UNRESOLVED",ISERROR(MATCH(UPPER(TRIM(CLEAN(SUBSTITUTE(O20,CHAR(160)," ")))),Start!$H$6:$H$22,0))),"","Completion review missing; ")&amp;""),IF(OR(K20="Blocked",K20="Not authorized"),IF(LEN(IF(AND(LEN(UPPER(TRIM(CLEAN(SUBSTITUTE(I20,CHAR(160)," ")))))&gt;0,LEFT(UPPER(TRIM(I20)),10)&lt;&gt;"UNRESOLVED",ISERROR(MATCH(UPPER(TRIM(CLEAN(SUBSTITUTE(I20,CHAR(160)," ")))),Start!$H$6:$H$22,0))),"","Assigned owner missing; ")&amp;IF(AND(LEN(UPPER(TRIM(CLEAN(SUBSTITUTE(M20,CHAR(160)," ")))))&gt;0,LEFT(UPPER(TRIM(M20)),10)&lt;&gt;"UNRESOLVED",ISERROR(MATCH(UPPER(TRIM(CLEAN(SUBSTITUTE(M20,CHAR(160)," ")))),Start!$H$6:$H$22,0))),"","Constraint/next action missing; ")&amp;"")=0,"Documentation recorded; review required",IF(AND(LEN(UPPER(TRIM(CLEAN(SUBSTITUTE(I20,CHAR(160)," ")))))&gt;0,LEFT(UPPER(TRIM(I20)),10)&lt;&gt;"UNRESOLVED",ISERROR(MATCH(UPPER(TRIM(CLEAN(SUBSTITUTE(I20,CHAR(160)," ")))),Start!$H$6:$H$22,0))),"","Assigned owner missing; ")&amp;IF(AND(LEN(UPPER(TRIM(CLEAN(SUBSTITUTE(M20,CHAR(160)," ")))))&gt;0,LEFT(UPPER(TRIM(M20)),10)&lt;&gt;"UNRESOLVED",ISERROR(MATCH(UPPER(TRIM(CLEAN(SUBSTITUTE(M20,CHAR(160)," ")))),Start!$H$6:$H$22,0))),"","Constraint/next action missing; ")&amp;""),"Work pending")),"Invalid status; use a listed value")</f>
        <v>Work pending</v>
      </c>
    </row>
    <row r="21" ht="40" customHeight="1">
      <c r="A21" s="52" t="str">
        <v>W-17</v>
      </c>
      <c r="B21" s="52" t="str">
        <v>Water and wastewater</v>
      </c>
      <c r="C21" s="52" t="str">
        <v>Reporting</v>
      </c>
      <c r="D21" s="52" t="str">
        <v>Exercise continuity reporting and supplier coordination</v>
      </c>
      <c r="E21" s="52" t="str">
        <v>Project manager</v>
      </c>
      <c r="F21" s="52" t="str">
        <v>W-16</v>
      </c>
      <c r="G21" s="52" t="str">
        <v>Tabletop record with decisions gaps owners and due dates</v>
      </c>
      <c r="H21" s="52" t="str">
        <v>Exercise is not represented as a live recovery test</v>
      </c>
      <c r="I21" s="53"/>
      <c r="J21" s="54"/>
      <c r="K21" s="53" t="str">
        <v>Not started</v>
      </c>
      <c r="L21" s="53"/>
      <c r="M21" s="53"/>
      <c r="N21" s="54"/>
      <c r="O21" s="53"/>
      <c r="P21" s="55" t="str">
        <f>IF(OR(EXACT(K21,"Not started"),EXACT(K21,"In progress"),EXACT(K21,"Blocked"),EXACT(K21,"Complete"),EXACT(K21,"Not authorized")),IF(K21="Complete",IF(LEN(IF(AND(LEN(UPPER(TRIM(CLEAN(SUBSTITUTE(I21,CHAR(160)," ")))))&gt;0,LEFT(UPPER(TRIM(I21)),10)&lt;&gt;"UNRESOLVED",ISERROR(MATCH(UPPER(TRIM(CLEAN(SUBSTITUTE(I21,CHAR(160)," ")))),Start!$H$6:$H$22,0))),"","Assigned owner missing; ")&amp;IF(AND(LEN(UPPER(TRIM(CLEAN(SUBSTITUTE(L21,CHAR(160)," ")))))&gt;0,LEFT(UPPER(TRIM(L21)),10)&lt;&gt;"UNRESOLVED",ISERROR(MATCH(UPPER(TRIM(CLEAN(SUBSTITUTE(L21,CHAR(160)," ")))),Start!$H$6:$H$22,0))),"","Completion evidence missing; ")&amp;IF(AND(ISNUMBER(N21),N21&gt;0,N21&lt;TODAY()+1),"","Completion date missing/invalid; ")&amp;IF(AND(LEN(UPPER(TRIM(CLEAN(SUBSTITUTE(O21,CHAR(160)," ")))))&gt;0,LEFT(UPPER(TRIM(O21)),10)&lt;&gt;"UNRESOLVED",ISERROR(MATCH(UPPER(TRIM(CLEAN(SUBSTITUTE(O21,CHAR(160)," ")))),Start!$H$6:$H$22,0))),"","Completion review missing; ")&amp;"")=0,"Documentation recorded; review required",IF(AND(LEN(UPPER(TRIM(CLEAN(SUBSTITUTE(I21,CHAR(160)," ")))))&gt;0,LEFT(UPPER(TRIM(I21)),10)&lt;&gt;"UNRESOLVED",ISERROR(MATCH(UPPER(TRIM(CLEAN(SUBSTITUTE(I21,CHAR(160)," ")))),Start!$H$6:$H$22,0))),"","Assigned owner missing; ")&amp;IF(AND(LEN(UPPER(TRIM(CLEAN(SUBSTITUTE(L21,CHAR(160)," ")))))&gt;0,LEFT(UPPER(TRIM(L21)),10)&lt;&gt;"UNRESOLVED",ISERROR(MATCH(UPPER(TRIM(CLEAN(SUBSTITUTE(L21,CHAR(160)," ")))),Start!$H$6:$H$22,0))),"","Completion evidence missing; ")&amp;IF(AND(ISNUMBER(N21),N21&gt;0,N21&lt;TODAY()+1),"","Completion date missing/invalid; ")&amp;IF(AND(LEN(UPPER(TRIM(CLEAN(SUBSTITUTE(O21,CHAR(160)," ")))))&gt;0,LEFT(UPPER(TRIM(O21)),10)&lt;&gt;"UNRESOLVED",ISERROR(MATCH(UPPER(TRIM(CLEAN(SUBSTITUTE(O21,CHAR(160)," ")))),Start!$H$6:$H$22,0))),"","Completion review missing; ")&amp;""),IF(OR(K21="Blocked",K21="Not authorized"),IF(LEN(IF(AND(LEN(UPPER(TRIM(CLEAN(SUBSTITUTE(I21,CHAR(160)," ")))))&gt;0,LEFT(UPPER(TRIM(I21)),10)&lt;&gt;"UNRESOLVED",ISERROR(MATCH(UPPER(TRIM(CLEAN(SUBSTITUTE(I21,CHAR(160)," ")))),Start!$H$6:$H$22,0))),"","Assigned owner missing; ")&amp;IF(AND(LEN(UPPER(TRIM(CLEAN(SUBSTITUTE(M21,CHAR(160)," ")))))&gt;0,LEFT(UPPER(TRIM(M21)),10)&lt;&gt;"UNRESOLVED",ISERROR(MATCH(UPPER(TRIM(CLEAN(SUBSTITUTE(M21,CHAR(160)," ")))),Start!$H$6:$H$22,0))),"","Constraint/next action missing; ")&amp;"")=0,"Documentation recorded; review required",IF(AND(LEN(UPPER(TRIM(CLEAN(SUBSTITUTE(I21,CHAR(160)," ")))))&gt;0,LEFT(UPPER(TRIM(I21)),10)&lt;&gt;"UNRESOLVED",ISERROR(MATCH(UPPER(TRIM(CLEAN(SUBSTITUTE(I21,CHAR(160)," ")))),Start!$H$6:$H$22,0))),"","Assigned owner missing; ")&amp;IF(AND(LEN(UPPER(TRIM(CLEAN(SUBSTITUTE(M21,CHAR(160)," ")))))&gt;0,LEFT(UPPER(TRIM(M21)),10)&lt;&gt;"UNRESOLVED",ISERROR(MATCH(UPPER(TRIM(CLEAN(SUBSTITUTE(M21,CHAR(160)," ")))),Start!$H$6:$H$22,0))),"","Constraint/next action missing; ")&amp;""),"Work pending")),"Invalid status; use a listed value")</f>
        <v>Work pending</v>
      </c>
    </row>
    <row r="22" ht="40" customHeight="1">
      <c r="A22" s="56" t="str">
        <v>W-18</v>
      </c>
      <c r="B22" s="56" t="str">
        <v>Water and wastewater</v>
      </c>
      <c r="C22" s="56" t="str">
        <v>Decision</v>
      </c>
      <c r="D22" s="56" t="str">
        <v>Assign corrective owners funding dates and residual risk authority</v>
      </c>
      <c r="E22" s="56" t="str">
        <v>Sponsor</v>
      </c>
      <c r="F22" s="56" t="str">
        <v>W-15, W-17</v>
      </c>
      <c r="G22" s="56" t="str">
        <v>Corrective action and risk decision register</v>
      </c>
      <c r="H22" s="56" t="str">
        <v>Risk acceptance cannot waive a mandatory duty</v>
      </c>
      <c r="I22" s="53"/>
      <c r="J22" s="54"/>
      <c r="K22" s="53" t="str">
        <v>Not started</v>
      </c>
      <c r="L22" s="53"/>
      <c r="M22" s="53"/>
      <c r="N22" s="54"/>
      <c r="O22" s="53"/>
      <c r="P22" s="55" t="str">
        <f>IF(OR(EXACT(K22,"Not started"),EXACT(K22,"In progress"),EXACT(K22,"Blocked"),EXACT(K22,"Complete"),EXACT(K22,"Not authorized")),IF(K22="Complete",IF(LEN(IF(AND(LEN(UPPER(TRIM(CLEAN(SUBSTITUTE(I22,CHAR(160)," ")))))&gt;0,LEFT(UPPER(TRIM(I22)),10)&lt;&gt;"UNRESOLVED",ISERROR(MATCH(UPPER(TRIM(CLEAN(SUBSTITUTE(I22,CHAR(160)," ")))),Start!$H$6:$H$22,0))),"","Assigned owner missing; ")&amp;IF(AND(LEN(UPPER(TRIM(CLEAN(SUBSTITUTE(L22,CHAR(160)," ")))))&gt;0,LEFT(UPPER(TRIM(L22)),10)&lt;&gt;"UNRESOLVED",ISERROR(MATCH(UPPER(TRIM(CLEAN(SUBSTITUTE(L22,CHAR(160)," ")))),Start!$H$6:$H$22,0))),"","Completion evidence missing; ")&amp;IF(AND(ISNUMBER(N22),N22&gt;0,N22&lt;TODAY()+1),"","Completion date missing/invalid; ")&amp;IF(AND(LEN(UPPER(TRIM(CLEAN(SUBSTITUTE(O22,CHAR(160)," ")))))&gt;0,LEFT(UPPER(TRIM(O22)),10)&lt;&gt;"UNRESOLVED",ISERROR(MATCH(UPPER(TRIM(CLEAN(SUBSTITUTE(O22,CHAR(160)," ")))),Start!$H$6:$H$22,0))),"","Completion review missing; ")&amp;"")=0,"Documentation recorded; review required",IF(AND(LEN(UPPER(TRIM(CLEAN(SUBSTITUTE(I22,CHAR(160)," ")))))&gt;0,LEFT(UPPER(TRIM(I22)),10)&lt;&gt;"UNRESOLVED",ISERROR(MATCH(UPPER(TRIM(CLEAN(SUBSTITUTE(I22,CHAR(160)," ")))),Start!$H$6:$H$22,0))),"","Assigned owner missing; ")&amp;IF(AND(LEN(UPPER(TRIM(CLEAN(SUBSTITUTE(L22,CHAR(160)," ")))))&gt;0,LEFT(UPPER(TRIM(L22)),10)&lt;&gt;"UNRESOLVED",ISERROR(MATCH(UPPER(TRIM(CLEAN(SUBSTITUTE(L22,CHAR(160)," ")))),Start!$H$6:$H$22,0))),"","Completion evidence missing; ")&amp;IF(AND(ISNUMBER(N22),N22&gt;0,N22&lt;TODAY()+1),"","Completion date missing/invalid; ")&amp;IF(AND(LEN(UPPER(TRIM(CLEAN(SUBSTITUTE(O22,CHAR(160)," ")))))&gt;0,LEFT(UPPER(TRIM(O22)),10)&lt;&gt;"UNRESOLVED",ISERROR(MATCH(UPPER(TRIM(CLEAN(SUBSTITUTE(O22,CHAR(160)," ")))),Start!$H$6:$H$22,0))),"","Completion review missing; ")&amp;""),IF(OR(K22="Blocked",K22="Not authorized"),IF(LEN(IF(AND(LEN(UPPER(TRIM(CLEAN(SUBSTITUTE(I22,CHAR(160)," ")))))&gt;0,LEFT(UPPER(TRIM(I22)),10)&lt;&gt;"UNRESOLVED",ISERROR(MATCH(UPPER(TRIM(CLEAN(SUBSTITUTE(I22,CHAR(160)," ")))),Start!$H$6:$H$22,0))),"","Assigned owner missing; ")&amp;IF(AND(LEN(UPPER(TRIM(CLEAN(SUBSTITUTE(M22,CHAR(160)," ")))))&gt;0,LEFT(UPPER(TRIM(M22)),10)&lt;&gt;"UNRESOLVED",ISERROR(MATCH(UPPER(TRIM(CLEAN(SUBSTITUTE(M22,CHAR(160)," ")))),Start!$H$6:$H$22,0))),"","Constraint/next action missing; ")&amp;"")=0,"Documentation recorded; review required",IF(AND(LEN(UPPER(TRIM(CLEAN(SUBSTITUTE(I22,CHAR(160)," ")))))&gt;0,LEFT(UPPER(TRIM(I22)),10)&lt;&gt;"UNRESOLVED",ISERROR(MATCH(UPPER(TRIM(CLEAN(SUBSTITUTE(I22,CHAR(160)," ")))),Start!$H$6:$H$22,0))),"","Assigned owner missing; ")&amp;IF(AND(LEN(UPPER(TRIM(CLEAN(SUBSTITUTE(M22,CHAR(160)," ")))))&gt;0,LEFT(UPPER(TRIM(M22)),10)&lt;&gt;"UNRESOLVED",ISERROR(MATCH(UPPER(TRIM(CLEAN(SUBSTITUTE(M22,CHAR(160)," ")))),Start!$H$6:$H$22,0))),"","Constraint/next action missing; ")&amp;""),"Work pending")),"Invalid status; use a listed value")</f>
        <v>Work pending</v>
      </c>
    </row>
    <row r="23" ht="40" customHeight="1">
      <c r="A23" s="52" t="str">
        <v>W-19</v>
      </c>
      <c r="B23" s="52" t="str">
        <v>Water and wastewater</v>
      </c>
      <c r="C23" s="52" t="str">
        <v>Verification</v>
      </c>
      <c r="D23" s="52" t="str">
        <v>Collect implementation evidence for approved changes</v>
      </c>
      <c r="E23" s="52" t="str">
        <v>Engineering owner</v>
      </c>
      <c r="F23" s="52" t="str">
        <v>W-18</v>
      </c>
      <c r="G23" s="52" t="str">
        <v>Change records and implemented evidence</v>
      </c>
      <c r="H23" s="52" t="str">
        <v>Recommendation implementation and verification states remain distinct</v>
      </c>
      <c r="I23" s="53"/>
      <c r="J23" s="54"/>
      <c r="K23" s="53" t="str">
        <v>Not started</v>
      </c>
      <c r="L23" s="53"/>
      <c r="M23" s="53"/>
      <c r="N23" s="54"/>
      <c r="O23" s="53"/>
      <c r="P23" s="55" t="str">
        <f>IF(OR(EXACT(K23,"Not started"),EXACT(K23,"In progress"),EXACT(K23,"Blocked"),EXACT(K23,"Complete"),EXACT(K23,"Not authorized")),IF(K23="Complete",IF(LEN(IF(AND(LEN(UPPER(TRIM(CLEAN(SUBSTITUTE(I23,CHAR(160)," ")))))&gt;0,LEFT(UPPER(TRIM(I23)),10)&lt;&gt;"UNRESOLVED",ISERROR(MATCH(UPPER(TRIM(CLEAN(SUBSTITUTE(I23,CHAR(160)," ")))),Start!$H$6:$H$22,0))),"","Assigned owner missing; ")&amp;IF(AND(LEN(UPPER(TRIM(CLEAN(SUBSTITUTE(L23,CHAR(160)," ")))))&gt;0,LEFT(UPPER(TRIM(L23)),10)&lt;&gt;"UNRESOLVED",ISERROR(MATCH(UPPER(TRIM(CLEAN(SUBSTITUTE(L23,CHAR(160)," ")))),Start!$H$6:$H$22,0))),"","Completion evidence missing; ")&amp;IF(AND(ISNUMBER(N23),N23&gt;0,N23&lt;TODAY()+1),"","Completion date missing/invalid; ")&amp;IF(AND(LEN(UPPER(TRIM(CLEAN(SUBSTITUTE(O23,CHAR(160)," ")))))&gt;0,LEFT(UPPER(TRIM(O23)),10)&lt;&gt;"UNRESOLVED",ISERROR(MATCH(UPPER(TRIM(CLEAN(SUBSTITUTE(O23,CHAR(160)," ")))),Start!$H$6:$H$22,0))),"","Completion review missing; ")&amp;"")=0,"Documentation recorded; review required",IF(AND(LEN(UPPER(TRIM(CLEAN(SUBSTITUTE(I23,CHAR(160)," ")))))&gt;0,LEFT(UPPER(TRIM(I23)),10)&lt;&gt;"UNRESOLVED",ISERROR(MATCH(UPPER(TRIM(CLEAN(SUBSTITUTE(I23,CHAR(160)," ")))),Start!$H$6:$H$22,0))),"","Assigned owner missing; ")&amp;IF(AND(LEN(UPPER(TRIM(CLEAN(SUBSTITUTE(L23,CHAR(160)," ")))))&gt;0,LEFT(UPPER(TRIM(L23)),10)&lt;&gt;"UNRESOLVED",ISERROR(MATCH(UPPER(TRIM(CLEAN(SUBSTITUTE(L23,CHAR(160)," ")))),Start!$H$6:$H$22,0))),"","Completion evidence missing; ")&amp;IF(AND(ISNUMBER(N23),N23&gt;0,N23&lt;TODAY()+1),"","Completion date missing/invalid; ")&amp;IF(AND(LEN(UPPER(TRIM(CLEAN(SUBSTITUTE(O23,CHAR(160)," ")))))&gt;0,LEFT(UPPER(TRIM(O23)),10)&lt;&gt;"UNRESOLVED",ISERROR(MATCH(UPPER(TRIM(CLEAN(SUBSTITUTE(O23,CHAR(160)," ")))),Start!$H$6:$H$22,0))),"","Completion review missing; ")&amp;""),IF(OR(K23="Blocked",K23="Not authorized"),IF(LEN(IF(AND(LEN(UPPER(TRIM(CLEAN(SUBSTITUTE(I23,CHAR(160)," ")))))&gt;0,LEFT(UPPER(TRIM(I23)),10)&lt;&gt;"UNRESOLVED",ISERROR(MATCH(UPPER(TRIM(CLEAN(SUBSTITUTE(I23,CHAR(160)," ")))),Start!$H$6:$H$22,0))),"","Assigned owner missing; ")&amp;IF(AND(LEN(UPPER(TRIM(CLEAN(SUBSTITUTE(M23,CHAR(160)," ")))))&gt;0,LEFT(UPPER(TRIM(M23)),10)&lt;&gt;"UNRESOLVED",ISERROR(MATCH(UPPER(TRIM(CLEAN(SUBSTITUTE(M23,CHAR(160)," ")))),Start!$H$6:$H$22,0))),"","Constraint/next action missing; ")&amp;"")=0,"Documentation recorded; review required",IF(AND(LEN(UPPER(TRIM(CLEAN(SUBSTITUTE(I23,CHAR(160)," ")))))&gt;0,LEFT(UPPER(TRIM(I23)),10)&lt;&gt;"UNRESOLVED",ISERROR(MATCH(UPPER(TRIM(CLEAN(SUBSTITUTE(I23,CHAR(160)," ")))),Start!$H$6:$H$22,0))),"","Assigned owner missing; ")&amp;IF(AND(LEN(UPPER(TRIM(CLEAN(SUBSTITUTE(M23,CHAR(160)," ")))))&gt;0,LEFT(UPPER(TRIM(M23)),10)&lt;&gt;"UNRESOLVED",ISERROR(MATCH(UPPER(TRIM(CLEAN(SUBSTITUTE(M23,CHAR(160)," ")))),Start!$H$6:$H$22,0))),"","Constraint/next action missing; ")&amp;""),"Work pending")),"Invalid status; use a listed value")</f>
        <v>Work pending</v>
      </c>
    </row>
    <row r="24" ht="34" customHeight="1">
      <c r="A24" s="56" t="str">
        <v>W-20</v>
      </c>
      <c r="B24" s="56" t="str">
        <v>Water and wastewater</v>
      </c>
      <c r="C24" s="56" t="str">
        <v>Verification</v>
      </c>
      <c r="D24" s="56" t="str">
        <v>Retest changed controls using an approved method</v>
      </c>
      <c r="E24" s="56" t="str">
        <v>Quality reviewer</v>
      </c>
      <c r="F24" s="56" t="str">
        <v>W-19</v>
      </c>
      <c r="G24" s="56" t="str">
        <v>Retest evidence and verification decision</v>
      </c>
      <c r="H24" s="56" t="str">
        <v>Closure cites the tested result and remaining limits</v>
      </c>
      <c r="I24" s="53"/>
      <c r="J24" s="54"/>
      <c r="K24" s="53" t="str">
        <v>Not started</v>
      </c>
      <c r="L24" s="53"/>
      <c r="M24" s="53"/>
      <c r="N24" s="54"/>
      <c r="O24" s="53"/>
      <c r="P24" s="55" t="str">
        <f>IF(OR(EXACT(K24,"Not started"),EXACT(K24,"In progress"),EXACT(K24,"Blocked"),EXACT(K24,"Complete"),EXACT(K24,"Not authorized")),IF(K24="Complete",IF(LEN(IF(AND(LEN(UPPER(TRIM(CLEAN(SUBSTITUTE(I24,CHAR(160)," ")))))&gt;0,LEFT(UPPER(TRIM(I24)),10)&lt;&gt;"UNRESOLVED",ISERROR(MATCH(UPPER(TRIM(CLEAN(SUBSTITUTE(I24,CHAR(160)," ")))),Start!$H$6:$H$22,0))),"","Assigned owner missing; ")&amp;IF(AND(LEN(UPPER(TRIM(CLEAN(SUBSTITUTE(L24,CHAR(160)," ")))))&gt;0,LEFT(UPPER(TRIM(L24)),10)&lt;&gt;"UNRESOLVED",ISERROR(MATCH(UPPER(TRIM(CLEAN(SUBSTITUTE(L24,CHAR(160)," ")))),Start!$H$6:$H$22,0))),"","Completion evidence missing; ")&amp;IF(AND(ISNUMBER(N24),N24&gt;0,N24&lt;TODAY()+1),"","Completion date missing/invalid; ")&amp;IF(AND(LEN(UPPER(TRIM(CLEAN(SUBSTITUTE(O24,CHAR(160)," ")))))&gt;0,LEFT(UPPER(TRIM(O24)),10)&lt;&gt;"UNRESOLVED",ISERROR(MATCH(UPPER(TRIM(CLEAN(SUBSTITUTE(O24,CHAR(160)," ")))),Start!$H$6:$H$22,0))),"","Completion review missing; ")&amp;"")=0,"Documentation recorded; review required",IF(AND(LEN(UPPER(TRIM(CLEAN(SUBSTITUTE(I24,CHAR(160)," ")))))&gt;0,LEFT(UPPER(TRIM(I24)),10)&lt;&gt;"UNRESOLVED",ISERROR(MATCH(UPPER(TRIM(CLEAN(SUBSTITUTE(I24,CHAR(160)," ")))),Start!$H$6:$H$22,0))),"","Assigned owner missing; ")&amp;IF(AND(LEN(UPPER(TRIM(CLEAN(SUBSTITUTE(L24,CHAR(160)," ")))))&gt;0,LEFT(UPPER(TRIM(L24)),10)&lt;&gt;"UNRESOLVED",ISERROR(MATCH(UPPER(TRIM(CLEAN(SUBSTITUTE(L24,CHAR(160)," ")))),Start!$H$6:$H$22,0))),"","Completion evidence missing; ")&amp;IF(AND(ISNUMBER(N24),N24&gt;0,N24&lt;TODAY()+1),"","Completion date missing/invalid; ")&amp;IF(AND(LEN(UPPER(TRIM(CLEAN(SUBSTITUTE(O24,CHAR(160)," ")))))&gt;0,LEFT(UPPER(TRIM(O24)),10)&lt;&gt;"UNRESOLVED",ISERROR(MATCH(UPPER(TRIM(CLEAN(SUBSTITUTE(O24,CHAR(160)," ")))),Start!$H$6:$H$22,0))),"","Completion review missing; ")&amp;""),IF(OR(K24="Blocked",K24="Not authorized"),IF(LEN(IF(AND(LEN(UPPER(TRIM(CLEAN(SUBSTITUTE(I24,CHAR(160)," ")))))&gt;0,LEFT(UPPER(TRIM(I24)),10)&lt;&gt;"UNRESOLVED",ISERROR(MATCH(UPPER(TRIM(CLEAN(SUBSTITUTE(I24,CHAR(160)," ")))),Start!$H$6:$H$22,0))),"","Assigned owner missing; ")&amp;IF(AND(LEN(UPPER(TRIM(CLEAN(SUBSTITUTE(M24,CHAR(160)," ")))))&gt;0,LEFT(UPPER(TRIM(M24)),10)&lt;&gt;"UNRESOLVED",ISERROR(MATCH(UPPER(TRIM(CLEAN(SUBSTITUTE(M24,CHAR(160)," ")))),Start!$H$6:$H$22,0))),"","Constraint/next action missing; ")&amp;"")=0,"Documentation recorded; review required",IF(AND(LEN(UPPER(TRIM(CLEAN(SUBSTITUTE(I24,CHAR(160)," ")))))&gt;0,LEFT(UPPER(TRIM(I24)),10)&lt;&gt;"UNRESOLVED",ISERROR(MATCH(UPPER(TRIM(CLEAN(SUBSTITUTE(I24,CHAR(160)," ")))),Start!$H$6:$H$22,0))),"","Assigned owner missing; ")&amp;IF(AND(LEN(UPPER(TRIM(CLEAN(SUBSTITUTE(M24,CHAR(160)," ")))))&gt;0,LEFT(UPPER(TRIM(M24)),10)&lt;&gt;"UNRESOLVED",ISERROR(MATCH(UPPER(TRIM(CLEAN(SUBSTITUTE(M24,CHAR(160)," ")))),Start!$H$6:$H$22,0))),"","Constraint/next action missing; ")&amp;""),"Work pending")),"Invalid status; use a listed value")</f>
        <v>Work pending</v>
      </c>
    </row>
    <row r="25" ht="40" customHeight="1">
      <c r="A25" s="52" t="str">
        <v>W-21</v>
      </c>
      <c r="B25" s="52" t="str">
        <v>Water and wastewater</v>
      </c>
      <c r="C25" s="52" t="str">
        <v>Handover</v>
      </c>
      <c r="D25" s="52" t="str">
        <v>Transfer records contacts recurring reviews and open actions</v>
      </c>
      <c r="E25" s="52" t="str">
        <v>Project manager</v>
      </c>
      <c r="F25" s="52" t="str">
        <v>W-20</v>
      </c>
      <c r="G25" s="52" t="str">
        <v>Signed handover and retained record location</v>
      </c>
      <c r="H25" s="52" t="str">
        <v>Recipient verifies access and owns all open actions</v>
      </c>
      <c r="I25" s="53"/>
      <c r="J25" s="54"/>
      <c r="K25" s="53" t="str">
        <v>Not started</v>
      </c>
      <c r="L25" s="53"/>
      <c r="M25" s="53"/>
      <c r="N25" s="54"/>
      <c r="O25" s="53"/>
      <c r="P25" s="55" t="str">
        <f>IF(OR(EXACT(K25,"Not started"),EXACT(K25,"In progress"),EXACT(K25,"Blocked"),EXACT(K25,"Complete"),EXACT(K25,"Not authorized")),IF(K25="Complete",IF(LEN(IF(AND(LEN(UPPER(TRIM(CLEAN(SUBSTITUTE(I25,CHAR(160)," ")))))&gt;0,LEFT(UPPER(TRIM(I25)),10)&lt;&gt;"UNRESOLVED",ISERROR(MATCH(UPPER(TRIM(CLEAN(SUBSTITUTE(I25,CHAR(160)," ")))),Start!$H$6:$H$22,0))),"","Assigned owner missing; ")&amp;IF(AND(LEN(UPPER(TRIM(CLEAN(SUBSTITUTE(L25,CHAR(160)," ")))))&gt;0,LEFT(UPPER(TRIM(L25)),10)&lt;&gt;"UNRESOLVED",ISERROR(MATCH(UPPER(TRIM(CLEAN(SUBSTITUTE(L25,CHAR(160)," ")))),Start!$H$6:$H$22,0))),"","Completion evidence missing; ")&amp;IF(AND(ISNUMBER(N25),N25&gt;0,N25&lt;TODAY()+1),"","Completion date missing/invalid; ")&amp;IF(AND(LEN(UPPER(TRIM(CLEAN(SUBSTITUTE(O25,CHAR(160)," ")))))&gt;0,LEFT(UPPER(TRIM(O25)),10)&lt;&gt;"UNRESOLVED",ISERROR(MATCH(UPPER(TRIM(CLEAN(SUBSTITUTE(O25,CHAR(160)," ")))),Start!$H$6:$H$22,0))),"","Completion review missing; ")&amp;"")=0,"Documentation recorded; review required",IF(AND(LEN(UPPER(TRIM(CLEAN(SUBSTITUTE(I25,CHAR(160)," ")))))&gt;0,LEFT(UPPER(TRIM(I25)),10)&lt;&gt;"UNRESOLVED",ISERROR(MATCH(UPPER(TRIM(CLEAN(SUBSTITUTE(I25,CHAR(160)," ")))),Start!$H$6:$H$22,0))),"","Assigned owner missing; ")&amp;IF(AND(LEN(UPPER(TRIM(CLEAN(SUBSTITUTE(L25,CHAR(160)," ")))))&gt;0,LEFT(UPPER(TRIM(L25)),10)&lt;&gt;"UNRESOLVED",ISERROR(MATCH(UPPER(TRIM(CLEAN(SUBSTITUTE(L25,CHAR(160)," ")))),Start!$H$6:$H$22,0))),"","Completion evidence missing; ")&amp;IF(AND(ISNUMBER(N25),N25&gt;0,N25&lt;TODAY()+1),"","Completion date missing/invalid; ")&amp;IF(AND(LEN(UPPER(TRIM(CLEAN(SUBSTITUTE(O25,CHAR(160)," ")))))&gt;0,LEFT(UPPER(TRIM(O25)),10)&lt;&gt;"UNRESOLVED",ISERROR(MATCH(UPPER(TRIM(CLEAN(SUBSTITUTE(O25,CHAR(160)," ")))),Start!$H$6:$H$22,0))),"","Completion review missing; ")&amp;""),IF(OR(K25="Blocked",K25="Not authorized"),IF(LEN(IF(AND(LEN(UPPER(TRIM(CLEAN(SUBSTITUTE(I25,CHAR(160)," ")))))&gt;0,LEFT(UPPER(TRIM(I25)),10)&lt;&gt;"UNRESOLVED",ISERROR(MATCH(UPPER(TRIM(CLEAN(SUBSTITUTE(I25,CHAR(160)," ")))),Start!$H$6:$H$22,0))),"","Assigned owner missing; ")&amp;IF(AND(LEN(UPPER(TRIM(CLEAN(SUBSTITUTE(M25,CHAR(160)," ")))))&gt;0,LEFT(UPPER(TRIM(M25)),10)&lt;&gt;"UNRESOLVED",ISERROR(MATCH(UPPER(TRIM(CLEAN(SUBSTITUTE(M25,CHAR(160)," ")))),Start!$H$6:$H$22,0))),"","Constraint/next action missing; ")&amp;"")=0,"Documentation recorded; review required",IF(AND(LEN(UPPER(TRIM(CLEAN(SUBSTITUTE(I25,CHAR(160)," ")))))&gt;0,LEFT(UPPER(TRIM(I25)),10)&lt;&gt;"UNRESOLVED",ISERROR(MATCH(UPPER(TRIM(CLEAN(SUBSTITUTE(I25,CHAR(160)," ")))),Start!$H$6:$H$22,0))),"","Assigned owner missing; ")&amp;IF(AND(LEN(UPPER(TRIM(CLEAN(SUBSTITUTE(M25,CHAR(160)," ")))))&gt;0,LEFT(UPPER(TRIM(M25)),10)&lt;&gt;"UNRESOLVED",ISERROR(MATCH(UPPER(TRIM(CLEAN(SUBSTITUTE(M25,CHAR(160)," ")))),Start!$H$6:$H$22,0))),"","Constraint/next action missing; ")&amp;""),"Work pending")),"Invalid status; use a listed value")</f>
        <v>Work pending</v>
      </c>
    </row>
    <row r="26" ht="34" customHeight="1">
      <c r="A26" s="56" t="str">
        <v>W-22</v>
      </c>
      <c r="B26" s="56" t="str">
        <v>Water and wastewater</v>
      </c>
      <c r="C26" s="56" t="str">
        <v>Handover</v>
      </c>
      <c r="D26" s="56" t="str">
        <v>Obtain technical compliance and operating adoption decisions</v>
      </c>
      <c r="E26" s="56" t="str">
        <v>Sponsor</v>
      </c>
      <c r="F26" s="56" t="str">
        <v>W-21</v>
      </c>
      <c r="G26" s="56" t="str">
        <v>Named approvers dates authority and scope</v>
      </c>
      <c r="H26" s="56"/>
      <c r="I26" s="53"/>
      <c r="J26" s="54"/>
      <c r="K26" s="53" t="str">
        <v>Not started</v>
      </c>
      <c r="L26" s="53"/>
      <c r="M26" s="53"/>
      <c r="N26" s="54"/>
      <c r="O26" s="53"/>
      <c r="P26" s="55" t="str">
        <f>IF(OR(EXACT(K26,"Not started"),EXACT(K26,"In progress"),EXACT(K26,"Blocked"),EXACT(K26,"Complete"),EXACT(K26,"Not authorized")),IF(K26="Complete",IF(LEN(IF(AND(LEN(UPPER(TRIM(CLEAN(SUBSTITUTE(I26,CHAR(160)," ")))))&gt;0,LEFT(UPPER(TRIM(I26)),10)&lt;&gt;"UNRESOLVED",ISERROR(MATCH(UPPER(TRIM(CLEAN(SUBSTITUTE(I26,CHAR(160)," ")))),Start!$H$6:$H$22,0))),"","Assigned owner missing; ")&amp;IF(AND(LEN(UPPER(TRIM(CLEAN(SUBSTITUTE(L26,CHAR(160)," ")))))&gt;0,LEFT(UPPER(TRIM(L26)),10)&lt;&gt;"UNRESOLVED",ISERROR(MATCH(UPPER(TRIM(CLEAN(SUBSTITUTE(L26,CHAR(160)," ")))),Start!$H$6:$H$22,0))),"","Completion evidence missing; ")&amp;IF(AND(ISNUMBER(N26),N26&gt;0,N26&lt;TODAY()+1),"","Completion date missing/invalid; ")&amp;IF(AND(LEN(UPPER(TRIM(CLEAN(SUBSTITUTE(O26,CHAR(160)," ")))))&gt;0,LEFT(UPPER(TRIM(O26)),10)&lt;&gt;"UNRESOLVED",ISERROR(MATCH(UPPER(TRIM(CLEAN(SUBSTITUTE(O26,CHAR(160)," ")))),Start!$H$6:$H$22,0))),"","Completion review missing; ")&amp;"")=0,"Documentation recorded; review required",IF(AND(LEN(UPPER(TRIM(CLEAN(SUBSTITUTE(I26,CHAR(160)," ")))))&gt;0,LEFT(UPPER(TRIM(I26)),10)&lt;&gt;"UNRESOLVED",ISERROR(MATCH(UPPER(TRIM(CLEAN(SUBSTITUTE(I26,CHAR(160)," ")))),Start!$H$6:$H$22,0))),"","Assigned owner missing; ")&amp;IF(AND(LEN(UPPER(TRIM(CLEAN(SUBSTITUTE(L26,CHAR(160)," ")))))&gt;0,LEFT(UPPER(TRIM(L26)),10)&lt;&gt;"UNRESOLVED",ISERROR(MATCH(UPPER(TRIM(CLEAN(SUBSTITUTE(L26,CHAR(160)," ")))),Start!$H$6:$H$22,0))),"","Completion evidence missing; ")&amp;IF(AND(ISNUMBER(N26),N26&gt;0,N26&lt;TODAY()+1),"","Completion date missing/invalid; ")&amp;IF(AND(LEN(UPPER(TRIM(CLEAN(SUBSTITUTE(O26,CHAR(160)," ")))))&gt;0,LEFT(UPPER(TRIM(O26)),10)&lt;&gt;"UNRESOLVED",ISERROR(MATCH(UPPER(TRIM(CLEAN(SUBSTITUTE(O26,CHAR(160)," ")))),Start!$H$6:$H$22,0))),"","Completion review missing; ")&amp;""),IF(OR(K26="Blocked",K26="Not authorized"),IF(LEN(IF(AND(LEN(UPPER(TRIM(CLEAN(SUBSTITUTE(I26,CHAR(160)," ")))))&gt;0,LEFT(UPPER(TRIM(I26)),10)&lt;&gt;"UNRESOLVED",ISERROR(MATCH(UPPER(TRIM(CLEAN(SUBSTITUTE(I26,CHAR(160)," ")))),Start!$H$6:$H$22,0))),"","Assigned owner missing; ")&amp;IF(AND(LEN(UPPER(TRIM(CLEAN(SUBSTITUTE(M26,CHAR(160)," ")))))&gt;0,LEFT(UPPER(TRIM(M26)),10)&lt;&gt;"UNRESOLVED",ISERROR(MATCH(UPPER(TRIM(CLEAN(SUBSTITUTE(M26,CHAR(160)," ")))),Start!$H$6:$H$22,0))),"","Constraint/next action missing; ")&amp;"")=0,"Documentation recorded; review required",IF(AND(LEN(UPPER(TRIM(CLEAN(SUBSTITUTE(I26,CHAR(160)," ")))))&gt;0,LEFT(UPPER(TRIM(I26)),10)&lt;&gt;"UNRESOLVED",ISERROR(MATCH(UPPER(TRIM(CLEAN(SUBSTITUTE(I26,CHAR(160)," ")))),Start!$H$6:$H$22,0))),"","Assigned owner missing; ")&amp;IF(AND(LEN(UPPER(TRIM(CLEAN(SUBSTITUTE(M26,CHAR(160)," ")))))&gt;0,LEFT(UPPER(TRIM(M26)),10)&lt;&gt;"UNRESOLVED",ISERROR(MATCH(UPPER(TRIM(CLEAN(SUBSTITUTE(M26,CHAR(160)," ")))),Start!$H$6:$H$22,0))),"","Constraint/next action missing; ")&amp;""),"Work pending")),"Invalid status; use a listed value")</f>
        <v>Work pending</v>
      </c>
    </row>
    <row r="27" ht="40" customHeight="1">
      <c r="A27" s="52" t="str">
        <v>P-01</v>
      </c>
      <c r="B27" s="52" t="str">
        <v>Power and energy</v>
      </c>
      <c r="C27" s="52" t="str">
        <v>Scope</v>
      </c>
      <c r="D27" s="52" t="str">
        <v>Identify entity sites ownership permits contracts and critical services</v>
      </c>
      <c r="E27" s="52" t="str">
        <v>Project manager</v>
      </c>
      <c r="F27" s="52" t="str"/>
      <c r="G27" s="52" t="str">
        <v>Facility boundary and operating owner</v>
      </c>
      <c r="H27" s="52" t="str">
        <v>Every target has an owner and the scope excludes unapproved assets</v>
      </c>
      <c r="I27" s="53"/>
      <c r="J27" s="54"/>
      <c r="K27" s="53" t="str">
        <v>Not started</v>
      </c>
      <c r="L27" s="53"/>
      <c r="M27" s="53"/>
      <c r="N27" s="54"/>
      <c r="O27" s="53"/>
      <c r="P27" s="55" t="str">
        <f>IF(OR(EXACT(K27,"Not started"),EXACT(K27,"In progress"),EXACT(K27,"Blocked"),EXACT(K27,"Complete"),EXACT(K27,"Not authorized")),IF(K27="Complete",IF(LEN(IF(AND(LEN(UPPER(TRIM(CLEAN(SUBSTITUTE(I27,CHAR(160)," ")))))&gt;0,LEFT(UPPER(TRIM(I27)),10)&lt;&gt;"UNRESOLVED",ISERROR(MATCH(UPPER(TRIM(CLEAN(SUBSTITUTE(I27,CHAR(160)," ")))),Start!$H$6:$H$22,0))),"","Assigned owner missing; ")&amp;IF(AND(LEN(UPPER(TRIM(CLEAN(SUBSTITUTE(L27,CHAR(160)," ")))))&gt;0,LEFT(UPPER(TRIM(L27)),10)&lt;&gt;"UNRESOLVED",ISERROR(MATCH(UPPER(TRIM(CLEAN(SUBSTITUTE(L27,CHAR(160)," ")))),Start!$H$6:$H$22,0))),"","Completion evidence missing; ")&amp;IF(AND(ISNUMBER(N27),N27&gt;0,N27&lt;TODAY()+1),"","Completion date missing/invalid; ")&amp;IF(AND(LEN(UPPER(TRIM(CLEAN(SUBSTITUTE(O27,CHAR(160)," ")))))&gt;0,LEFT(UPPER(TRIM(O27)),10)&lt;&gt;"UNRESOLVED",ISERROR(MATCH(UPPER(TRIM(CLEAN(SUBSTITUTE(O27,CHAR(160)," ")))),Start!$H$6:$H$22,0))),"","Completion review missing; ")&amp;"")=0,"Documentation recorded; review required",IF(AND(LEN(UPPER(TRIM(CLEAN(SUBSTITUTE(I27,CHAR(160)," ")))))&gt;0,LEFT(UPPER(TRIM(I27)),10)&lt;&gt;"UNRESOLVED",ISERROR(MATCH(UPPER(TRIM(CLEAN(SUBSTITUTE(I27,CHAR(160)," ")))),Start!$H$6:$H$22,0))),"","Assigned owner missing; ")&amp;IF(AND(LEN(UPPER(TRIM(CLEAN(SUBSTITUTE(L27,CHAR(160)," ")))))&gt;0,LEFT(UPPER(TRIM(L27)),10)&lt;&gt;"UNRESOLVED",ISERROR(MATCH(UPPER(TRIM(CLEAN(SUBSTITUTE(L27,CHAR(160)," ")))),Start!$H$6:$H$22,0))),"","Completion evidence missing; ")&amp;IF(AND(ISNUMBER(N27),N27&gt;0,N27&lt;TODAY()+1),"","Completion date missing/invalid; ")&amp;IF(AND(LEN(UPPER(TRIM(CLEAN(SUBSTITUTE(O27,CHAR(160)," ")))))&gt;0,LEFT(UPPER(TRIM(O27)),10)&lt;&gt;"UNRESOLVED",ISERROR(MATCH(UPPER(TRIM(CLEAN(SUBSTITUTE(O27,CHAR(160)," ")))),Start!$H$6:$H$22,0))),"","Completion review missing; ")&amp;""),IF(OR(K27="Blocked",K27="Not authorized"),IF(LEN(IF(AND(LEN(UPPER(TRIM(CLEAN(SUBSTITUTE(I27,CHAR(160)," ")))))&gt;0,LEFT(UPPER(TRIM(I27)),10)&lt;&gt;"UNRESOLVED",ISERROR(MATCH(UPPER(TRIM(CLEAN(SUBSTITUTE(I27,CHAR(160)," ")))),Start!$H$6:$H$22,0))),"","Assigned owner missing; ")&amp;IF(AND(LEN(UPPER(TRIM(CLEAN(SUBSTITUTE(M27,CHAR(160)," ")))))&gt;0,LEFT(UPPER(TRIM(M27)),10)&lt;&gt;"UNRESOLVED",ISERROR(MATCH(UPPER(TRIM(CLEAN(SUBSTITUTE(M27,CHAR(160)," ")))),Start!$H$6:$H$22,0))),"","Constraint/next action missing; ")&amp;"")=0,"Documentation recorded; review required",IF(AND(LEN(UPPER(TRIM(CLEAN(SUBSTITUTE(I27,CHAR(160)," ")))))&gt;0,LEFT(UPPER(TRIM(I27)),10)&lt;&gt;"UNRESOLVED",ISERROR(MATCH(UPPER(TRIM(CLEAN(SUBSTITUTE(I27,CHAR(160)," ")))),Start!$H$6:$H$22,0))),"","Assigned owner missing; ")&amp;IF(AND(LEN(UPPER(TRIM(CLEAN(SUBSTITUTE(M27,CHAR(160)," ")))))&gt;0,LEFT(UPPER(TRIM(M27)),10)&lt;&gt;"UNRESOLVED",ISERROR(MATCH(UPPER(TRIM(CLEAN(SUBSTITUTE(M27,CHAR(160)," ")))),Start!$H$6:$H$22,0))),"","Constraint/next action missing; ")&amp;""),"Work pending")),"Invalid status; use a listed value")</f>
        <v>Work pending</v>
      </c>
    </row>
    <row r="28" ht="40" customHeight="1">
      <c r="A28" s="56" t="str">
        <v>P-02</v>
      </c>
      <c r="B28" s="56" t="str">
        <v>Power and energy</v>
      </c>
      <c r="C28" s="56" t="str">
        <v>Scope</v>
      </c>
      <c r="D28" s="56" t="str">
        <v>Retrieve controlling instruments and decide applicability</v>
      </c>
      <c r="E28" s="56" t="str">
        <v>Compliance owner</v>
      </c>
      <c r="F28" s="56" t="str">
        <v>P-01</v>
      </c>
      <c r="G28" s="56" t="str">
        <v>Signed obligation register with versions exceptions and dates</v>
      </c>
      <c r="H28" s="56" t="inlineStr">
        <is>
          <t xml:space="preserve">Each missing instrument or fact has a named owner</t>
        </is>
      </c>
      <c r="I28" s="53"/>
      <c r="J28" s="54"/>
      <c r="K28" s="53" t="str">
        <v>Not started</v>
      </c>
      <c r="L28" s="53"/>
      <c r="M28" s="53"/>
      <c r="N28" s="54"/>
      <c r="O28" s="53"/>
      <c r="P28" s="55" t="str">
        <f>IF(OR(EXACT(K28,"Not started"),EXACT(K28,"In progress"),EXACT(K28,"Blocked"),EXACT(K28,"Complete"),EXACT(K28,"Not authorized")),IF(K28="Complete",IF(LEN(IF(AND(LEN(UPPER(TRIM(CLEAN(SUBSTITUTE(I28,CHAR(160)," ")))))&gt;0,LEFT(UPPER(TRIM(I28)),10)&lt;&gt;"UNRESOLVED",ISERROR(MATCH(UPPER(TRIM(CLEAN(SUBSTITUTE(I28,CHAR(160)," ")))),Start!$H$6:$H$22,0))),"","Assigned owner missing; ")&amp;IF(AND(LEN(UPPER(TRIM(CLEAN(SUBSTITUTE(L28,CHAR(160)," ")))))&gt;0,LEFT(UPPER(TRIM(L28)),10)&lt;&gt;"UNRESOLVED",ISERROR(MATCH(UPPER(TRIM(CLEAN(SUBSTITUTE(L28,CHAR(160)," ")))),Start!$H$6:$H$22,0))),"","Completion evidence missing; ")&amp;IF(AND(ISNUMBER(N28),N28&gt;0,N28&lt;TODAY()+1),"","Completion date missing/invalid; ")&amp;IF(AND(LEN(UPPER(TRIM(CLEAN(SUBSTITUTE(O28,CHAR(160)," ")))))&gt;0,LEFT(UPPER(TRIM(O28)),10)&lt;&gt;"UNRESOLVED",ISERROR(MATCH(UPPER(TRIM(CLEAN(SUBSTITUTE(O28,CHAR(160)," ")))),Start!$H$6:$H$22,0))),"","Completion review missing; ")&amp;"")=0,"Documentation recorded; review required",IF(AND(LEN(UPPER(TRIM(CLEAN(SUBSTITUTE(I28,CHAR(160)," ")))))&gt;0,LEFT(UPPER(TRIM(I28)),10)&lt;&gt;"UNRESOLVED",ISERROR(MATCH(UPPER(TRIM(CLEAN(SUBSTITUTE(I28,CHAR(160)," ")))),Start!$H$6:$H$22,0))),"","Assigned owner missing; ")&amp;IF(AND(LEN(UPPER(TRIM(CLEAN(SUBSTITUTE(L28,CHAR(160)," ")))))&gt;0,LEFT(UPPER(TRIM(L28)),10)&lt;&gt;"UNRESOLVED",ISERROR(MATCH(UPPER(TRIM(CLEAN(SUBSTITUTE(L28,CHAR(160)," ")))),Start!$H$6:$H$22,0))),"","Completion evidence missing; ")&amp;IF(AND(ISNUMBER(N28),N28&gt;0,N28&lt;TODAY()+1),"","Completion date missing/invalid; ")&amp;IF(AND(LEN(UPPER(TRIM(CLEAN(SUBSTITUTE(O28,CHAR(160)," ")))))&gt;0,LEFT(UPPER(TRIM(O28)),10)&lt;&gt;"UNRESOLVED",ISERROR(MATCH(UPPER(TRIM(CLEAN(SUBSTITUTE(O28,CHAR(160)," ")))),Start!$H$6:$H$22,0))),"","Completion review missing; ")&amp;""),IF(OR(K28="Blocked",K28="Not authorized"),IF(LEN(IF(AND(LEN(UPPER(TRIM(CLEAN(SUBSTITUTE(I28,CHAR(160)," ")))))&gt;0,LEFT(UPPER(TRIM(I28)),10)&lt;&gt;"UNRESOLVED",ISERROR(MATCH(UPPER(TRIM(CLEAN(SUBSTITUTE(I28,CHAR(160)," ")))),Start!$H$6:$H$22,0))),"","Assigned owner missing; ")&amp;IF(AND(LEN(UPPER(TRIM(CLEAN(SUBSTITUTE(M28,CHAR(160)," ")))))&gt;0,LEFT(UPPER(TRIM(M28)),10)&lt;&gt;"UNRESOLVED",ISERROR(MATCH(UPPER(TRIM(CLEAN(SUBSTITUTE(M28,CHAR(160)," ")))),Start!$H$6:$H$22,0))),"","Constraint/next action missing; ")&amp;"")=0,"Documentation recorded; review required",IF(AND(LEN(UPPER(TRIM(CLEAN(SUBSTITUTE(I28,CHAR(160)," ")))))&gt;0,LEFT(UPPER(TRIM(I28)),10)&lt;&gt;"UNRESOLVED",ISERROR(MATCH(UPPER(TRIM(CLEAN(SUBSTITUTE(I28,CHAR(160)," ")))),Start!$H$6:$H$22,0))),"","Assigned owner missing; ")&amp;IF(AND(LEN(UPPER(TRIM(CLEAN(SUBSTITUTE(M28,CHAR(160)," ")))))&gt;0,LEFT(UPPER(TRIM(M28)),10)&lt;&gt;"UNRESOLVED",ISERROR(MATCH(UPPER(TRIM(CLEAN(SUBSTITUTE(M28,CHAR(160)," ")))),Start!$H$6:$H$22,0))),"","Constraint/next action missing; ")&amp;""),"Work pending")),"Invalid status; use a listed value")</f>
        <v>Work pending</v>
      </c>
    </row>
    <row r="29" ht="34" customHeight="1">
      <c r="A29" s="52" t="str">
        <v>P-03</v>
      </c>
      <c r="B29" s="52" t="str">
        <v>Power and energy</v>
      </c>
      <c r="C29" s="52" t="str">
        <v>Scope</v>
      </c>
      <c r="D29" s="52" t="str">
        <v>Approve objectives audience exclusions and resources</v>
      </c>
      <c r="E29" s="52" t="str">
        <v>Sponsor</v>
      </c>
      <c r="F29" s="52" t="str">
        <v>P-02</v>
      </c>
      <c r="G29" s="52" t="str">
        <v>Engagement charter and named decision authorities</v>
      </c>
      <c r="H29" s="52" t="str">
        <v>Sponsor and operating owner approve their respective decisions</v>
      </c>
      <c r="I29" s="53"/>
      <c r="J29" s="54"/>
      <c r="K29" s="53" t="str">
        <v>Not started</v>
      </c>
      <c r="L29" s="53"/>
      <c r="M29" s="53"/>
      <c r="N29" s="54"/>
      <c r="O29" s="53"/>
      <c r="P29" s="55" t="str">
        <f>IF(OR(EXACT(K29,"Not started"),EXACT(K29,"In progress"),EXACT(K29,"Blocked"),EXACT(K29,"Complete"),EXACT(K29,"Not authorized")),IF(K29="Complete",IF(LEN(IF(AND(LEN(UPPER(TRIM(CLEAN(SUBSTITUTE(I29,CHAR(160)," ")))))&gt;0,LEFT(UPPER(TRIM(I29)),10)&lt;&gt;"UNRESOLVED",ISERROR(MATCH(UPPER(TRIM(CLEAN(SUBSTITUTE(I29,CHAR(160)," ")))),Start!$H$6:$H$22,0))),"","Assigned owner missing; ")&amp;IF(AND(LEN(UPPER(TRIM(CLEAN(SUBSTITUTE(L29,CHAR(160)," ")))))&gt;0,LEFT(UPPER(TRIM(L29)),10)&lt;&gt;"UNRESOLVED",ISERROR(MATCH(UPPER(TRIM(CLEAN(SUBSTITUTE(L29,CHAR(160)," ")))),Start!$H$6:$H$22,0))),"","Completion evidence missing; ")&amp;IF(AND(ISNUMBER(N29),N29&gt;0,N29&lt;TODAY()+1),"","Completion date missing/invalid; ")&amp;IF(AND(LEN(UPPER(TRIM(CLEAN(SUBSTITUTE(O29,CHAR(160)," ")))))&gt;0,LEFT(UPPER(TRIM(O29)),10)&lt;&gt;"UNRESOLVED",ISERROR(MATCH(UPPER(TRIM(CLEAN(SUBSTITUTE(O29,CHAR(160)," ")))),Start!$H$6:$H$22,0))),"","Completion review missing; ")&amp;"")=0,"Documentation recorded; review required",IF(AND(LEN(UPPER(TRIM(CLEAN(SUBSTITUTE(I29,CHAR(160)," ")))))&gt;0,LEFT(UPPER(TRIM(I29)),10)&lt;&gt;"UNRESOLVED",ISERROR(MATCH(UPPER(TRIM(CLEAN(SUBSTITUTE(I29,CHAR(160)," ")))),Start!$H$6:$H$22,0))),"","Assigned owner missing; ")&amp;IF(AND(LEN(UPPER(TRIM(CLEAN(SUBSTITUTE(L29,CHAR(160)," ")))))&gt;0,LEFT(UPPER(TRIM(L29)),10)&lt;&gt;"UNRESOLVED",ISERROR(MATCH(UPPER(TRIM(CLEAN(SUBSTITUTE(L29,CHAR(160)," ")))),Start!$H$6:$H$22,0))),"","Completion evidence missing; ")&amp;IF(AND(ISNUMBER(N29),N29&gt;0,N29&lt;TODAY()+1),"","Completion date missing/invalid; ")&amp;IF(AND(LEN(UPPER(TRIM(CLEAN(SUBSTITUTE(O29,CHAR(160)," ")))))&gt;0,LEFT(UPPER(TRIM(O29)),10)&lt;&gt;"UNRESOLVED",ISERROR(MATCH(UPPER(TRIM(CLEAN(SUBSTITUTE(O29,CHAR(160)," ")))),Start!$H$6:$H$22,0))),"","Completion review missing; ")&amp;""),IF(OR(K29="Blocked",K29="Not authorized"),IF(LEN(IF(AND(LEN(UPPER(TRIM(CLEAN(SUBSTITUTE(I29,CHAR(160)," ")))))&gt;0,LEFT(UPPER(TRIM(I29)),10)&lt;&gt;"UNRESOLVED",ISERROR(MATCH(UPPER(TRIM(CLEAN(SUBSTITUTE(I29,CHAR(160)," ")))),Start!$H$6:$H$22,0))),"","Assigned owner missing; ")&amp;IF(AND(LEN(UPPER(TRIM(CLEAN(SUBSTITUTE(M29,CHAR(160)," ")))))&gt;0,LEFT(UPPER(TRIM(M29)),10)&lt;&gt;"UNRESOLVED",ISERROR(MATCH(UPPER(TRIM(CLEAN(SUBSTITUTE(M29,CHAR(160)," ")))),Start!$H$6:$H$22,0))),"","Constraint/next action missing; ")&amp;"")=0,"Documentation recorded; review required",IF(AND(LEN(UPPER(TRIM(CLEAN(SUBSTITUTE(I29,CHAR(160)," ")))))&gt;0,LEFT(UPPER(TRIM(I29)),10)&lt;&gt;"UNRESOLVED",ISERROR(MATCH(UPPER(TRIM(CLEAN(SUBSTITUTE(I29,CHAR(160)," ")))),Start!$H$6:$H$22,0))),"","Assigned owner missing; ")&amp;IF(AND(LEN(UPPER(TRIM(CLEAN(SUBSTITUTE(M29,CHAR(160)," ")))))&gt;0,LEFT(UPPER(TRIM(M29)),10)&lt;&gt;"UNRESOLVED",ISERROR(MATCH(UPPER(TRIM(CLEAN(SUBSTITUTE(M29,CHAR(160)," ")))),Start!$H$6:$H$22,0))),"","Constraint/next action missing; ")&amp;""),"Work pending")),"Invalid status; use a listed value")</f>
        <v>Work pending</v>
      </c>
    </row>
    <row r="30" ht="40" customHeight="1">
      <c r="A30" s="56" t="str">
        <v>P-04</v>
      </c>
      <c r="B30" s="56" t="str">
        <v>Power and energy</v>
      </c>
      <c r="C30" s="56" t="str">
        <v>Readiness</v>
      </c>
      <c r="D30" s="56" t="str">
        <v>Request existing engineering control and regulatory records</v>
      </c>
      <c r="E30" s="56" t="str">
        <v>Technical lead</v>
      </c>
      <c r="F30" s="56" t="str">
        <v>P-03</v>
      </c>
      <c r="G30" s="56" t="str">
        <v>Evidence request list with period owner due date and secure channel</v>
      </c>
      <c r="H30" s="56" t="str">
        <v>Sensitive records have an approved transfer or supervised review route</v>
      </c>
      <c r="I30" s="53"/>
      <c r="J30" s="54"/>
      <c r="K30" s="53" t="str">
        <v>Not started</v>
      </c>
      <c r="L30" s="53"/>
      <c r="M30" s="53"/>
      <c r="N30" s="54"/>
      <c r="O30" s="53"/>
      <c r="P30" s="55" t="str">
        <f>IF(OR(EXACT(K30,"Not started"),EXACT(K30,"In progress"),EXACT(K30,"Blocked"),EXACT(K30,"Complete"),EXACT(K30,"Not authorized")),IF(K30="Complete",IF(LEN(IF(AND(LEN(UPPER(TRIM(CLEAN(SUBSTITUTE(I30,CHAR(160)," ")))))&gt;0,LEFT(UPPER(TRIM(I30)),10)&lt;&gt;"UNRESOLVED",ISERROR(MATCH(UPPER(TRIM(CLEAN(SUBSTITUTE(I30,CHAR(160)," ")))),Start!$H$6:$H$22,0))),"","Assigned owner missing; ")&amp;IF(AND(LEN(UPPER(TRIM(CLEAN(SUBSTITUTE(L30,CHAR(160)," ")))))&gt;0,LEFT(UPPER(TRIM(L30)),10)&lt;&gt;"UNRESOLVED",ISERROR(MATCH(UPPER(TRIM(CLEAN(SUBSTITUTE(L30,CHAR(160)," ")))),Start!$H$6:$H$22,0))),"","Completion evidence missing; ")&amp;IF(AND(ISNUMBER(N30),N30&gt;0,N30&lt;TODAY()+1),"","Completion date missing/invalid; ")&amp;IF(AND(LEN(UPPER(TRIM(CLEAN(SUBSTITUTE(O30,CHAR(160)," ")))))&gt;0,LEFT(UPPER(TRIM(O30)),10)&lt;&gt;"UNRESOLVED",ISERROR(MATCH(UPPER(TRIM(CLEAN(SUBSTITUTE(O30,CHAR(160)," ")))),Start!$H$6:$H$22,0))),"","Completion review missing; ")&amp;"")=0,"Documentation recorded; review required",IF(AND(LEN(UPPER(TRIM(CLEAN(SUBSTITUTE(I30,CHAR(160)," ")))))&gt;0,LEFT(UPPER(TRIM(I30)),10)&lt;&gt;"UNRESOLVED",ISERROR(MATCH(UPPER(TRIM(CLEAN(SUBSTITUTE(I30,CHAR(160)," ")))),Start!$H$6:$H$22,0))),"","Assigned owner missing; ")&amp;IF(AND(LEN(UPPER(TRIM(CLEAN(SUBSTITUTE(L30,CHAR(160)," ")))))&gt;0,LEFT(UPPER(TRIM(L30)),10)&lt;&gt;"UNRESOLVED",ISERROR(MATCH(UPPER(TRIM(CLEAN(SUBSTITUTE(L30,CHAR(160)," ")))),Start!$H$6:$H$22,0))),"","Completion evidence missing; ")&amp;IF(AND(ISNUMBER(N30),N30&gt;0,N30&lt;TODAY()+1),"","Completion date missing/invalid; ")&amp;IF(AND(LEN(UPPER(TRIM(CLEAN(SUBSTITUTE(O30,CHAR(160)," ")))))&gt;0,LEFT(UPPER(TRIM(O30)),10)&lt;&gt;"UNRESOLVED",ISERROR(MATCH(UPPER(TRIM(CLEAN(SUBSTITUTE(O30,CHAR(160)," ")))),Start!$H$6:$H$22,0))),"","Completion review missing; ")&amp;""),IF(OR(K30="Blocked",K30="Not authorized"),IF(LEN(IF(AND(LEN(UPPER(TRIM(CLEAN(SUBSTITUTE(I30,CHAR(160)," ")))))&gt;0,LEFT(UPPER(TRIM(I30)),10)&lt;&gt;"UNRESOLVED",ISERROR(MATCH(UPPER(TRIM(CLEAN(SUBSTITUTE(I30,CHAR(160)," ")))),Start!$H$6:$H$22,0))),"","Assigned owner missing; ")&amp;IF(AND(LEN(UPPER(TRIM(CLEAN(SUBSTITUTE(M30,CHAR(160)," ")))))&gt;0,LEFT(UPPER(TRIM(M30)),10)&lt;&gt;"UNRESOLVED",ISERROR(MATCH(UPPER(TRIM(CLEAN(SUBSTITUTE(M30,CHAR(160)," ")))),Start!$H$6:$H$22,0))),"","Constraint/next action missing; ")&amp;"")=0,"Documentation recorded; review required",IF(AND(LEN(UPPER(TRIM(CLEAN(SUBSTITUTE(I30,CHAR(160)," ")))))&gt;0,LEFT(UPPER(TRIM(I30)),10)&lt;&gt;"UNRESOLVED",ISERROR(MATCH(UPPER(TRIM(CLEAN(SUBSTITUTE(I30,CHAR(160)," ")))),Start!$H$6:$H$22,0))),"","Assigned owner missing; ")&amp;IF(AND(LEN(UPPER(TRIM(CLEAN(SUBSTITUTE(M30,CHAR(160)," ")))))&gt;0,LEFT(UPPER(TRIM(M30)),10)&lt;&gt;"UNRESOLVED",ISERROR(MATCH(UPPER(TRIM(CLEAN(SUBSTITUTE(M30,CHAR(160)," ")))),Start!$H$6:$H$22,0))),"","Constraint/next action missing; ")&amp;""),"Work pending")),"Invalid status; use a listed value")</f>
        <v>Work pending</v>
      </c>
    </row>
    <row r="31" ht="40" customHeight="1">
      <c r="A31" s="52" t="str">
        <v>P-05</v>
      </c>
      <c r="B31" s="52" t="str">
        <v>Power and energy</v>
      </c>
      <c r="C31" s="52" t="str">
        <v>Readiness</v>
      </c>
      <c r="D31" s="52" t="str">
        <v>Interview operations engineering IT recovery and suppliers</v>
      </c>
      <c r="E31" s="52" t="str">
        <v>Technical lead</v>
      </c>
      <c r="F31" s="52" t="str">
        <v>P-04</v>
      </c>
      <c r="G31" s="52" t="str">
        <v>Dated interview records and discrepancy list</v>
      </c>
      <c r="H31" s="52" t="str">
        <v>Statements are identified as statements rather than tested facts</v>
      </c>
      <c r="I31" s="53"/>
      <c r="J31" s="54"/>
      <c r="K31" s="53" t="str">
        <v>Not started</v>
      </c>
      <c r="L31" s="53"/>
      <c r="M31" s="53"/>
      <c r="N31" s="54"/>
      <c r="O31" s="53"/>
      <c r="P31" s="55" t="str">
        <f>IF(OR(EXACT(K31,"Not started"),EXACT(K31,"In progress"),EXACT(K31,"Blocked"),EXACT(K31,"Complete"),EXACT(K31,"Not authorized")),IF(K31="Complete",IF(LEN(IF(AND(LEN(UPPER(TRIM(CLEAN(SUBSTITUTE(I31,CHAR(160)," ")))))&gt;0,LEFT(UPPER(TRIM(I31)),10)&lt;&gt;"UNRESOLVED",ISERROR(MATCH(UPPER(TRIM(CLEAN(SUBSTITUTE(I31,CHAR(160)," ")))),Start!$H$6:$H$22,0))),"","Assigned owner missing; ")&amp;IF(AND(LEN(UPPER(TRIM(CLEAN(SUBSTITUTE(L31,CHAR(160)," ")))))&gt;0,LEFT(UPPER(TRIM(L31)),10)&lt;&gt;"UNRESOLVED",ISERROR(MATCH(UPPER(TRIM(CLEAN(SUBSTITUTE(L31,CHAR(160)," ")))),Start!$H$6:$H$22,0))),"","Completion evidence missing; ")&amp;IF(AND(ISNUMBER(N31),N31&gt;0,N31&lt;TODAY()+1),"","Completion date missing/invalid; ")&amp;IF(AND(LEN(UPPER(TRIM(CLEAN(SUBSTITUTE(O31,CHAR(160)," ")))))&gt;0,LEFT(UPPER(TRIM(O31)),10)&lt;&gt;"UNRESOLVED",ISERROR(MATCH(UPPER(TRIM(CLEAN(SUBSTITUTE(O31,CHAR(160)," ")))),Start!$H$6:$H$22,0))),"","Completion review missing; ")&amp;"")=0,"Documentation recorded; review required",IF(AND(LEN(UPPER(TRIM(CLEAN(SUBSTITUTE(I31,CHAR(160)," ")))))&gt;0,LEFT(UPPER(TRIM(I31)),10)&lt;&gt;"UNRESOLVED",ISERROR(MATCH(UPPER(TRIM(CLEAN(SUBSTITUTE(I31,CHAR(160)," ")))),Start!$H$6:$H$22,0))),"","Assigned owner missing; ")&amp;IF(AND(LEN(UPPER(TRIM(CLEAN(SUBSTITUTE(L31,CHAR(160)," ")))))&gt;0,LEFT(UPPER(TRIM(L31)),10)&lt;&gt;"UNRESOLVED",ISERROR(MATCH(UPPER(TRIM(CLEAN(SUBSTITUTE(L31,CHAR(160)," ")))),Start!$H$6:$H$22,0))),"","Completion evidence missing; ")&amp;IF(AND(ISNUMBER(N31),N31&gt;0,N31&lt;TODAY()+1),"","Completion date missing/invalid; ")&amp;IF(AND(LEN(UPPER(TRIM(CLEAN(SUBSTITUTE(O31,CHAR(160)," ")))))&gt;0,LEFT(UPPER(TRIM(O31)),10)&lt;&gt;"UNRESOLVED",ISERROR(MATCH(UPPER(TRIM(CLEAN(SUBSTITUTE(O31,CHAR(160)," ")))),Start!$H$6:$H$22,0))),"","Completion review missing; ")&amp;""),IF(OR(K31="Blocked",K31="Not authorized"),IF(LEN(IF(AND(LEN(UPPER(TRIM(CLEAN(SUBSTITUTE(I31,CHAR(160)," ")))))&gt;0,LEFT(UPPER(TRIM(I31)),10)&lt;&gt;"UNRESOLVED",ISERROR(MATCH(UPPER(TRIM(CLEAN(SUBSTITUTE(I31,CHAR(160)," ")))),Start!$H$6:$H$22,0))),"","Assigned owner missing; ")&amp;IF(AND(LEN(UPPER(TRIM(CLEAN(SUBSTITUTE(M31,CHAR(160)," ")))))&gt;0,LEFT(UPPER(TRIM(M31)),10)&lt;&gt;"UNRESOLVED",ISERROR(MATCH(UPPER(TRIM(CLEAN(SUBSTITUTE(M31,CHAR(160)," ")))),Start!$H$6:$H$22,0))),"","Constraint/next action missing; ")&amp;"")=0,"Documentation recorded; review required",IF(AND(LEN(UPPER(TRIM(CLEAN(SUBSTITUTE(I31,CHAR(160)," ")))))&gt;0,LEFT(UPPER(TRIM(I31)),10)&lt;&gt;"UNRESOLVED",ISERROR(MATCH(UPPER(TRIM(CLEAN(SUBSTITUTE(I31,CHAR(160)," ")))),Start!$H$6:$H$22,0))),"","Assigned owner missing; ")&amp;IF(AND(LEN(UPPER(TRIM(CLEAN(SUBSTITUTE(M31,CHAR(160)," ")))))&gt;0,LEFT(UPPER(TRIM(M31)),10)&lt;&gt;"UNRESOLVED",ISERROR(MATCH(UPPER(TRIM(CLEAN(SUBSTITUTE(M31,CHAR(160)," ")))),Start!$H$6:$H$22,0))),"","Constraint/next action missing; ")&amp;""),"Work pending")),"Invalid status; use a listed value")</f>
        <v>Work pending</v>
      </c>
    </row>
    <row r="32" ht="40" customHeight="1">
      <c r="A32" s="56" t="str">
        <v>P-06</v>
      </c>
      <c r="B32" s="56" t="str">
        <v>Power and energy</v>
      </c>
      <c r="C32" s="56" t="str">
        <v>Readiness</v>
      </c>
      <c r="D32" s="56" t="str">
        <v>Approve site safety access collection device and stop conditions</v>
      </c>
      <c r="E32" s="56" t="str">
        <v>Operating owner</v>
      </c>
      <c r="F32" s="56" t="str">
        <v>P-05</v>
      </c>
      <c r="G32" s="56" t="str">
        <v>Safety briefing and method authorization</v>
      </c>
      <c r="H32" s="56" t="str">
        <v>Each field activity has a defined baseline stop authority and recovery owner</v>
      </c>
      <c r="I32" s="53"/>
      <c r="J32" s="54"/>
      <c r="K32" s="53" t="str">
        <v>Not started</v>
      </c>
      <c r="L32" s="53"/>
      <c r="M32" s="53"/>
      <c r="N32" s="54"/>
      <c r="O32" s="53"/>
      <c r="P32" s="55" t="str">
        <f>IF(OR(EXACT(K32,"Not started"),EXACT(K32,"In progress"),EXACT(K32,"Blocked"),EXACT(K32,"Complete"),EXACT(K32,"Not authorized")),IF(K32="Complete",IF(LEN(IF(AND(LEN(UPPER(TRIM(CLEAN(SUBSTITUTE(I32,CHAR(160)," ")))))&gt;0,LEFT(UPPER(TRIM(I32)),10)&lt;&gt;"UNRESOLVED",ISERROR(MATCH(UPPER(TRIM(CLEAN(SUBSTITUTE(I32,CHAR(160)," ")))),Start!$H$6:$H$22,0))),"","Assigned owner missing; ")&amp;IF(AND(LEN(UPPER(TRIM(CLEAN(SUBSTITUTE(L32,CHAR(160)," ")))))&gt;0,LEFT(UPPER(TRIM(L32)),10)&lt;&gt;"UNRESOLVED",ISERROR(MATCH(UPPER(TRIM(CLEAN(SUBSTITUTE(L32,CHAR(160)," ")))),Start!$H$6:$H$22,0))),"","Completion evidence missing; ")&amp;IF(AND(ISNUMBER(N32),N32&gt;0,N32&lt;TODAY()+1),"","Completion date missing/invalid; ")&amp;IF(AND(LEN(UPPER(TRIM(CLEAN(SUBSTITUTE(O32,CHAR(160)," ")))))&gt;0,LEFT(UPPER(TRIM(O32)),10)&lt;&gt;"UNRESOLVED",ISERROR(MATCH(UPPER(TRIM(CLEAN(SUBSTITUTE(O32,CHAR(160)," ")))),Start!$H$6:$H$22,0))),"","Completion review missing; ")&amp;"")=0,"Documentation recorded; review required",IF(AND(LEN(UPPER(TRIM(CLEAN(SUBSTITUTE(I32,CHAR(160)," ")))))&gt;0,LEFT(UPPER(TRIM(I32)),10)&lt;&gt;"UNRESOLVED",ISERROR(MATCH(UPPER(TRIM(CLEAN(SUBSTITUTE(I32,CHAR(160)," ")))),Start!$H$6:$H$22,0))),"","Assigned owner missing; ")&amp;IF(AND(LEN(UPPER(TRIM(CLEAN(SUBSTITUTE(L32,CHAR(160)," ")))))&gt;0,LEFT(UPPER(TRIM(L32)),10)&lt;&gt;"UNRESOLVED",ISERROR(MATCH(UPPER(TRIM(CLEAN(SUBSTITUTE(L32,CHAR(160)," ")))),Start!$H$6:$H$22,0))),"","Completion evidence missing; ")&amp;IF(AND(ISNUMBER(N32),N32&gt;0,N32&lt;TODAY()+1),"","Completion date missing/invalid; ")&amp;IF(AND(LEN(UPPER(TRIM(CLEAN(SUBSTITUTE(O32,CHAR(160)," ")))))&gt;0,LEFT(UPPER(TRIM(O32)),10)&lt;&gt;"UNRESOLVED",ISERROR(MATCH(UPPER(TRIM(CLEAN(SUBSTITUTE(O32,CHAR(160)," ")))),Start!$H$6:$H$22,0))),"","Completion review missing; ")&amp;""),IF(OR(K32="Blocked",K32="Not authorized"),IF(LEN(IF(AND(LEN(UPPER(TRIM(CLEAN(SUBSTITUTE(I32,CHAR(160)," ")))))&gt;0,LEFT(UPPER(TRIM(I32)),10)&lt;&gt;"UNRESOLVED",ISERROR(MATCH(UPPER(TRIM(CLEAN(SUBSTITUTE(I32,CHAR(160)," ")))),Start!$H$6:$H$22,0))),"","Assigned owner missing; ")&amp;IF(AND(LEN(UPPER(TRIM(CLEAN(SUBSTITUTE(M32,CHAR(160)," ")))))&gt;0,LEFT(UPPER(TRIM(M32)),10)&lt;&gt;"UNRESOLVED",ISERROR(MATCH(UPPER(TRIM(CLEAN(SUBSTITUTE(M32,CHAR(160)," ")))),Start!$H$6:$H$22,0))),"","Constraint/next action missing; ")&amp;"")=0,"Documentation recorded; review required",IF(AND(LEN(UPPER(TRIM(CLEAN(SUBSTITUTE(I32,CHAR(160)," ")))))&gt;0,LEFT(UPPER(TRIM(I32)),10)&lt;&gt;"UNRESOLVED",ISERROR(MATCH(UPPER(TRIM(CLEAN(SUBSTITUTE(I32,CHAR(160)," ")))),Start!$H$6:$H$22,0))),"","Assigned owner missing; ")&amp;IF(AND(LEN(UPPER(TRIM(CLEAN(SUBSTITUTE(M32,CHAR(160)," ")))))&gt;0,LEFT(UPPER(TRIM(M32)),10)&lt;&gt;"UNRESOLVED",ISERROR(MATCH(UPPER(TRIM(CLEAN(SUBSTITUTE(M32,CHAR(160)," ")))),Start!$H$6:$H$22,0))),"","Constraint/next action missing; ")&amp;""),"Work pending")),"Invalid status; use a listed value")</f>
        <v>Work pending</v>
      </c>
    </row>
    <row r="33" ht="34" customHeight="1">
      <c r="A33" s="52" t="str">
        <v>P-07</v>
      </c>
      <c r="B33" s="52" t="str">
        <v>Power and energy</v>
      </c>
      <c r="C33" s="52" t="str">
        <v>Examination</v>
      </c>
      <c r="D33" s="52" t="str">
        <v>Reconcile asset inventory and process dependencies</v>
      </c>
      <c r="E33" s="52" t="str">
        <v>Field technician</v>
      </c>
      <c r="F33" s="52" t="str">
        <v>P-06</v>
      </c>
      <c r="G33" s="52" t="str">
        <v>Scoped inventory and validated dependency map</v>
      </c>
      <c r="H33" s="52" t="inlineStr">
        <is>
          <t xml:space="preserve">Unknown assets and high consequence omissions remain visible</t>
        </is>
      </c>
      <c r="I33" s="53"/>
      <c r="J33" s="54"/>
      <c r="K33" s="53" t="str">
        <v>Not started</v>
      </c>
      <c r="L33" s="53"/>
      <c r="M33" s="53"/>
      <c r="N33" s="54"/>
      <c r="O33" s="53"/>
      <c r="P33" s="55" t="str">
        <f>IF(OR(EXACT(K33,"Not started"),EXACT(K33,"In progress"),EXACT(K33,"Blocked"),EXACT(K33,"Complete"),EXACT(K33,"Not authorized")),IF(K33="Complete",IF(LEN(IF(AND(LEN(UPPER(TRIM(CLEAN(SUBSTITUTE(I33,CHAR(160)," ")))))&gt;0,LEFT(UPPER(TRIM(I33)),10)&lt;&gt;"UNRESOLVED",ISERROR(MATCH(UPPER(TRIM(CLEAN(SUBSTITUTE(I33,CHAR(160)," ")))),Start!$H$6:$H$22,0))),"","Assigned owner missing; ")&amp;IF(AND(LEN(UPPER(TRIM(CLEAN(SUBSTITUTE(L33,CHAR(160)," ")))))&gt;0,LEFT(UPPER(TRIM(L33)),10)&lt;&gt;"UNRESOLVED",ISERROR(MATCH(UPPER(TRIM(CLEAN(SUBSTITUTE(L33,CHAR(160)," ")))),Start!$H$6:$H$22,0))),"","Completion evidence missing; ")&amp;IF(AND(ISNUMBER(N33),N33&gt;0,N33&lt;TODAY()+1),"","Completion date missing/invalid; ")&amp;IF(AND(LEN(UPPER(TRIM(CLEAN(SUBSTITUTE(O33,CHAR(160)," ")))))&gt;0,LEFT(UPPER(TRIM(O33)),10)&lt;&gt;"UNRESOLVED",ISERROR(MATCH(UPPER(TRIM(CLEAN(SUBSTITUTE(O33,CHAR(160)," ")))),Start!$H$6:$H$22,0))),"","Completion review missing; ")&amp;"")=0,"Documentation recorded; review required",IF(AND(LEN(UPPER(TRIM(CLEAN(SUBSTITUTE(I33,CHAR(160)," ")))))&gt;0,LEFT(UPPER(TRIM(I33)),10)&lt;&gt;"UNRESOLVED",ISERROR(MATCH(UPPER(TRIM(CLEAN(SUBSTITUTE(I33,CHAR(160)," ")))),Start!$H$6:$H$22,0))),"","Assigned owner missing; ")&amp;IF(AND(LEN(UPPER(TRIM(CLEAN(SUBSTITUTE(L33,CHAR(160)," ")))))&gt;0,LEFT(UPPER(TRIM(L33)),10)&lt;&gt;"UNRESOLVED",ISERROR(MATCH(UPPER(TRIM(CLEAN(SUBSTITUTE(L33,CHAR(160)," ")))),Start!$H$6:$H$22,0))),"","Completion evidence missing; ")&amp;IF(AND(ISNUMBER(N33),N33&gt;0,N33&lt;TODAY()+1),"","Completion date missing/invalid; ")&amp;IF(AND(LEN(UPPER(TRIM(CLEAN(SUBSTITUTE(O33,CHAR(160)," ")))))&gt;0,LEFT(UPPER(TRIM(O33)),10)&lt;&gt;"UNRESOLVED",ISERROR(MATCH(UPPER(TRIM(CLEAN(SUBSTITUTE(O33,CHAR(160)," ")))),Start!$H$6:$H$22,0))),"","Completion review missing; ")&amp;""),IF(OR(K33="Blocked",K33="Not authorized"),IF(LEN(IF(AND(LEN(UPPER(TRIM(CLEAN(SUBSTITUTE(I33,CHAR(160)," ")))))&gt;0,LEFT(UPPER(TRIM(I33)),10)&lt;&gt;"UNRESOLVED",ISERROR(MATCH(UPPER(TRIM(CLEAN(SUBSTITUTE(I33,CHAR(160)," ")))),Start!$H$6:$H$22,0))),"","Assigned owner missing; ")&amp;IF(AND(LEN(UPPER(TRIM(CLEAN(SUBSTITUTE(M33,CHAR(160)," ")))))&gt;0,LEFT(UPPER(TRIM(M33)),10)&lt;&gt;"UNRESOLVED",ISERROR(MATCH(UPPER(TRIM(CLEAN(SUBSTITUTE(M33,CHAR(160)," ")))),Start!$H$6:$H$22,0))),"","Constraint/next action missing; ")&amp;"")=0,"Documentation recorded; review required",IF(AND(LEN(UPPER(TRIM(CLEAN(SUBSTITUTE(I33,CHAR(160)," ")))))&gt;0,LEFT(UPPER(TRIM(I33)),10)&lt;&gt;"UNRESOLVED",ISERROR(MATCH(UPPER(TRIM(CLEAN(SUBSTITUTE(I33,CHAR(160)," ")))),Start!$H$6:$H$22,0))),"","Assigned owner missing; ")&amp;IF(AND(LEN(UPPER(TRIM(CLEAN(SUBSTITUTE(M33,CHAR(160)," ")))))&gt;0,LEFT(UPPER(TRIM(M33)),10)&lt;&gt;"UNRESOLVED",ISERROR(MATCH(UPPER(TRIM(CLEAN(SUBSTITUTE(M33,CHAR(160)," ")))),Start!$H$6:$H$22,0))),"","Constraint/next action missing; ")&amp;""),"Work pending")),"Invalid status; use a listed value")</f>
        <v>Work pending</v>
      </c>
    </row>
    <row r="34" ht="40" customHeight="1">
      <c r="A34" s="56" t="str">
        <v>P-08</v>
      </c>
      <c r="B34" s="56" t="str">
        <v>Power and energy</v>
      </c>
      <c r="C34" s="56" t="str">
        <v>Examination</v>
      </c>
      <c r="D34" s="56" t="str">
        <v>Review zones paths firewall policies and remote support</v>
      </c>
      <c r="E34" s="56" t="str">
        <v>Technical lead</v>
      </c>
      <c r="F34" s="56" t="str">
        <v>P-07</v>
      </c>
      <c r="G34" s="56" t="str">
        <v>Dated path register and access samples</v>
      </c>
      <c r="H34" s="56" t="inlineStr">
        <is>
          <t xml:space="preserve">Configuration findings map policy paths; approved validation tests live reachability</t>
        </is>
      </c>
      <c r="I34" s="53"/>
      <c r="J34" s="54"/>
      <c r="K34" s="53" t="str">
        <v>Not started</v>
      </c>
      <c r="L34" s="53"/>
      <c r="M34" s="53"/>
      <c r="N34" s="54"/>
      <c r="O34" s="53"/>
      <c r="P34" s="55" t="str">
        <f>IF(OR(EXACT(K34,"Not started"),EXACT(K34,"In progress"),EXACT(K34,"Blocked"),EXACT(K34,"Complete"),EXACT(K34,"Not authorized")),IF(K34="Complete",IF(LEN(IF(AND(LEN(UPPER(TRIM(CLEAN(SUBSTITUTE(I34,CHAR(160)," ")))))&gt;0,LEFT(UPPER(TRIM(I34)),10)&lt;&gt;"UNRESOLVED",ISERROR(MATCH(UPPER(TRIM(CLEAN(SUBSTITUTE(I34,CHAR(160)," ")))),Start!$H$6:$H$22,0))),"","Assigned owner missing; ")&amp;IF(AND(LEN(UPPER(TRIM(CLEAN(SUBSTITUTE(L34,CHAR(160)," ")))))&gt;0,LEFT(UPPER(TRIM(L34)),10)&lt;&gt;"UNRESOLVED",ISERROR(MATCH(UPPER(TRIM(CLEAN(SUBSTITUTE(L34,CHAR(160)," ")))),Start!$H$6:$H$22,0))),"","Completion evidence missing; ")&amp;IF(AND(ISNUMBER(N34),N34&gt;0,N34&lt;TODAY()+1),"","Completion date missing/invalid; ")&amp;IF(AND(LEN(UPPER(TRIM(CLEAN(SUBSTITUTE(O34,CHAR(160)," ")))))&gt;0,LEFT(UPPER(TRIM(O34)),10)&lt;&gt;"UNRESOLVED",ISERROR(MATCH(UPPER(TRIM(CLEAN(SUBSTITUTE(O34,CHAR(160)," ")))),Start!$H$6:$H$22,0))),"","Completion review missing; ")&amp;"")=0,"Documentation recorded; review required",IF(AND(LEN(UPPER(TRIM(CLEAN(SUBSTITUTE(I34,CHAR(160)," ")))))&gt;0,LEFT(UPPER(TRIM(I34)),10)&lt;&gt;"UNRESOLVED",ISERROR(MATCH(UPPER(TRIM(CLEAN(SUBSTITUTE(I34,CHAR(160)," ")))),Start!$H$6:$H$22,0))),"","Assigned owner missing; ")&amp;IF(AND(LEN(UPPER(TRIM(CLEAN(SUBSTITUTE(L34,CHAR(160)," ")))))&gt;0,LEFT(UPPER(TRIM(L34)),10)&lt;&gt;"UNRESOLVED",ISERROR(MATCH(UPPER(TRIM(CLEAN(SUBSTITUTE(L34,CHAR(160)," ")))),Start!$H$6:$H$22,0))),"","Completion evidence missing; ")&amp;IF(AND(ISNUMBER(N34),N34&gt;0,N34&lt;TODAY()+1),"","Completion date missing/invalid; ")&amp;IF(AND(LEN(UPPER(TRIM(CLEAN(SUBSTITUTE(O34,CHAR(160)," ")))))&gt;0,LEFT(UPPER(TRIM(O34)),10)&lt;&gt;"UNRESOLVED",ISERROR(MATCH(UPPER(TRIM(CLEAN(SUBSTITUTE(O34,CHAR(160)," ")))),Start!$H$6:$H$22,0))),"","Completion review missing; ")&amp;""),IF(OR(K34="Blocked",K34="Not authorized"),IF(LEN(IF(AND(LEN(UPPER(TRIM(CLEAN(SUBSTITUTE(I34,CHAR(160)," ")))))&gt;0,LEFT(UPPER(TRIM(I34)),10)&lt;&gt;"UNRESOLVED",ISERROR(MATCH(UPPER(TRIM(CLEAN(SUBSTITUTE(I34,CHAR(160)," ")))),Start!$H$6:$H$22,0))),"","Assigned owner missing; ")&amp;IF(AND(LEN(UPPER(TRIM(CLEAN(SUBSTITUTE(M34,CHAR(160)," ")))))&gt;0,LEFT(UPPER(TRIM(M34)),10)&lt;&gt;"UNRESOLVED",ISERROR(MATCH(UPPER(TRIM(CLEAN(SUBSTITUTE(M34,CHAR(160)," ")))),Start!$H$6:$H$22,0))),"","Constraint/next action missing; ")&amp;"")=0,"Documentation recorded; review required",IF(AND(LEN(UPPER(TRIM(CLEAN(SUBSTITUTE(I34,CHAR(160)," ")))))&gt;0,LEFT(UPPER(TRIM(I34)),10)&lt;&gt;"UNRESOLVED",ISERROR(MATCH(UPPER(TRIM(CLEAN(SUBSTITUTE(I34,CHAR(160)," ")))),Start!$H$6:$H$22,0))),"","Assigned owner missing; ")&amp;IF(AND(LEN(UPPER(TRIM(CLEAN(SUBSTITUTE(M34,CHAR(160)," ")))))&gt;0,LEFT(UPPER(TRIM(M34)),10)&lt;&gt;"UNRESOLVED",ISERROR(MATCH(UPPER(TRIM(CLEAN(SUBSTITUTE(M34,CHAR(160)," ")))),Start!$H$6:$H$22,0))),"","Constraint/next action missing; ")&amp;""),"Work pending")),"Invalid status; use a listed value")</f>
        <v>Work pending</v>
      </c>
    </row>
    <row r="35" ht="34" customHeight="1">
      <c r="A35" s="52" t="str">
        <v>P-09</v>
      </c>
      <c r="B35" s="52" t="str">
        <v>Power and energy</v>
      </c>
      <c r="C35" s="52" t="str">
        <v>Examination</v>
      </c>
      <c r="D35" s="52" t="str">
        <v>Review privileged service vendor and emergency accounts</v>
      </c>
      <c r="E35" s="52" t="str">
        <v>Technical lead</v>
      </c>
      <c r="F35" s="52" t="str">
        <v>P-07</v>
      </c>
      <c r="G35" s="52" t="str">
        <v>Approval review revocation and exception samples</v>
      </c>
      <c r="H35" s="52" t="str">
        <v>No credentials are copied into workbook or public forms</v>
      </c>
      <c r="I35" s="53"/>
      <c r="J35" s="54"/>
      <c r="K35" s="53" t="str">
        <v>Not started</v>
      </c>
      <c r="L35" s="53"/>
      <c r="M35" s="53"/>
      <c r="N35" s="54"/>
      <c r="O35" s="53"/>
      <c r="P35" s="55" t="str">
        <f>IF(OR(EXACT(K35,"Not started"),EXACT(K35,"In progress"),EXACT(K35,"Blocked"),EXACT(K35,"Complete"),EXACT(K35,"Not authorized")),IF(K35="Complete",IF(LEN(IF(AND(LEN(UPPER(TRIM(CLEAN(SUBSTITUTE(I35,CHAR(160)," ")))))&gt;0,LEFT(UPPER(TRIM(I35)),10)&lt;&gt;"UNRESOLVED",ISERROR(MATCH(UPPER(TRIM(CLEAN(SUBSTITUTE(I35,CHAR(160)," ")))),Start!$H$6:$H$22,0))),"","Assigned owner missing; ")&amp;IF(AND(LEN(UPPER(TRIM(CLEAN(SUBSTITUTE(L35,CHAR(160)," ")))))&gt;0,LEFT(UPPER(TRIM(L35)),10)&lt;&gt;"UNRESOLVED",ISERROR(MATCH(UPPER(TRIM(CLEAN(SUBSTITUTE(L35,CHAR(160)," ")))),Start!$H$6:$H$22,0))),"","Completion evidence missing; ")&amp;IF(AND(ISNUMBER(N35),N35&gt;0,N35&lt;TODAY()+1),"","Completion date missing/invalid; ")&amp;IF(AND(LEN(UPPER(TRIM(CLEAN(SUBSTITUTE(O35,CHAR(160)," ")))))&gt;0,LEFT(UPPER(TRIM(O35)),10)&lt;&gt;"UNRESOLVED",ISERROR(MATCH(UPPER(TRIM(CLEAN(SUBSTITUTE(O35,CHAR(160)," ")))),Start!$H$6:$H$22,0))),"","Completion review missing; ")&amp;"")=0,"Documentation recorded; review required",IF(AND(LEN(UPPER(TRIM(CLEAN(SUBSTITUTE(I35,CHAR(160)," ")))))&gt;0,LEFT(UPPER(TRIM(I35)),10)&lt;&gt;"UNRESOLVED",ISERROR(MATCH(UPPER(TRIM(CLEAN(SUBSTITUTE(I35,CHAR(160)," ")))),Start!$H$6:$H$22,0))),"","Assigned owner missing; ")&amp;IF(AND(LEN(UPPER(TRIM(CLEAN(SUBSTITUTE(L35,CHAR(160)," ")))))&gt;0,LEFT(UPPER(TRIM(L35)),10)&lt;&gt;"UNRESOLVED",ISERROR(MATCH(UPPER(TRIM(CLEAN(SUBSTITUTE(L35,CHAR(160)," ")))),Start!$H$6:$H$22,0))),"","Completion evidence missing; ")&amp;IF(AND(ISNUMBER(N35),N35&gt;0,N35&lt;TODAY()+1),"","Completion date missing/invalid; ")&amp;IF(AND(LEN(UPPER(TRIM(CLEAN(SUBSTITUTE(O35,CHAR(160)," ")))))&gt;0,LEFT(UPPER(TRIM(O35)),10)&lt;&gt;"UNRESOLVED",ISERROR(MATCH(UPPER(TRIM(CLEAN(SUBSTITUTE(O35,CHAR(160)," ")))),Start!$H$6:$H$22,0))),"","Completion review missing; ")&amp;""),IF(OR(K35="Blocked",K35="Not authorized"),IF(LEN(IF(AND(LEN(UPPER(TRIM(CLEAN(SUBSTITUTE(I35,CHAR(160)," ")))))&gt;0,LEFT(UPPER(TRIM(I35)),10)&lt;&gt;"UNRESOLVED",ISERROR(MATCH(UPPER(TRIM(CLEAN(SUBSTITUTE(I35,CHAR(160)," ")))),Start!$H$6:$H$22,0))),"","Assigned owner missing; ")&amp;IF(AND(LEN(UPPER(TRIM(CLEAN(SUBSTITUTE(M35,CHAR(160)," ")))))&gt;0,LEFT(UPPER(TRIM(M35)),10)&lt;&gt;"UNRESOLVED",ISERROR(MATCH(UPPER(TRIM(CLEAN(SUBSTITUTE(M35,CHAR(160)," ")))),Start!$H$6:$H$22,0))),"","Constraint/next action missing; ")&amp;"")=0,"Documentation recorded; review required",IF(AND(LEN(UPPER(TRIM(CLEAN(SUBSTITUTE(I35,CHAR(160)," ")))))&gt;0,LEFT(UPPER(TRIM(I35)),10)&lt;&gt;"UNRESOLVED",ISERROR(MATCH(UPPER(TRIM(CLEAN(SUBSTITUTE(I35,CHAR(160)," ")))),Start!$H$6:$H$22,0))),"","Assigned owner missing; ")&amp;IF(AND(LEN(UPPER(TRIM(CLEAN(SUBSTITUTE(M35,CHAR(160)," ")))))&gt;0,LEFT(UPPER(TRIM(M35)),10)&lt;&gt;"UNRESOLVED",ISERROR(MATCH(UPPER(TRIM(CLEAN(SUBSTITUTE(M35,CHAR(160)," ")))),Start!$H$6:$H$22,0))),"","Constraint/next action missing; ")&amp;""),"Work pending")),"Invalid status; use a listed value")</f>
        <v>Work pending</v>
      </c>
    </row>
    <row r="36" ht="40" customHeight="1">
      <c r="A36" s="56" t="str">
        <v>P-10</v>
      </c>
      <c r="B36" s="56" t="str">
        <v>Power and energy</v>
      </c>
      <c r="C36" s="56" t="str">
        <v>Examination</v>
      </c>
      <c r="D36" s="56" t="str">
        <v>Review installed versions advisories support and change decisions</v>
      </c>
      <c r="E36" s="56" t="str">
        <v>Engineering owner</v>
      </c>
      <c r="F36" s="56" t="str">
        <v>P-07</v>
      </c>
      <c r="G36" s="56" t="str">
        <v>Version evidence and supported vulnerability statements</v>
      </c>
      <c r="H36" s="56" t="str">
        <v>Version matches suspected conditions and validated findings are separated</v>
      </c>
      <c r="I36" s="53"/>
      <c r="J36" s="54"/>
      <c r="K36" s="53" t="str">
        <v>Not started</v>
      </c>
      <c r="L36" s="53"/>
      <c r="M36" s="53"/>
      <c r="N36" s="54"/>
      <c r="O36" s="53"/>
      <c r="P36" s="55" t="str">
        <f>IF(OR(EXACT(K36,"Not started"),EXACT(K36,"In progress"),EXACT(K36,"Blocked"),EXACT(K36,"Complete"),EXACT(K36,"Not authorized")),IF(K36="Complete",IF(LEN(IF(AND(LEN(UPPER(TRIM(CLEAN(SUBSTITUTE(I36,CHAR(160)," ")))))&gt;0,LEFT(UPPER(TRIM(I36)),10)&lt;&gt;"UNRESOLVED",ISERROR(MATCH(UPPER(TRIM(CLEAN(SUBSTITUTE(I36,CHAR(160)," ")))),Start!$H$6:$H$22,0))),"","Assigned owner missing; ")&amp;IF(AND(LEN(UPPER(TRIM(CLEAN(SUBSTITUTE(L36,CHAR(160)," ")))))&gt;0,LEFT(UPPER(TRIM(L36)),10)&lt;&gt;"UNRESOLVED",ISERROR(MATCH(UPPER(TRIM(CLEAN(SUBSTITUTE(L36,CHAR(160)," ")))),Start!$H$6:$H$22,0))),"","Completion evidence missing; ")&amp;IF(AND(ISNUMBER(N36),N36&gt;0,N36&lt;TODAY()+1),"","Completion date missing/invalid; ")&amp;IF(AND(LEN(UPPER(TRIM(CLEAN(SUBSTITUTE(O36,CHAR(160)," ")))))&gt;0,LEFT(UPPER(TRIM(O36)),10)&lt;&gt;"UNRESOLVED",ISERROR(MATCH(UPPER(TRIM(CLEAN(SUBSTITUTE(O36,CHAR(160)," ")))),Start!$H$6:$H$22,0))),"","Completion review missing; ")&amp;"")=0,"Documentation recorded; review required",IF(AND(LEN(UPPER(TRIM(CLEAN(SUBSTITUTE(I36,CHAR(160)," ")))))&gt;0,LEFT(UPPER(TRIM(I36)),10)&lt;&gt;"UNRESOLVED",ISERROR(MATCH(UPPER(TRIM(CLEAN(SUBSTITUTE(I36,CHAR(160)," ")))),Start!$H$6:$H$22,0))),"","Assigned owner missing; ")&amp;IF(AND(LEN(UPPER(TRIM(CLEAN(SUBSTITUTE(L36,CHAR(160)," ")))))&gt;0,LEFT(UPPER(TRIM(L36)),10)&lt;&gt;"UNRESOLVED",ISERROR(MATCH(UPPER(TRIM(CLEAN(SUBSTITUTE(L36,CHAR(160)," ")))),Start!$H$6:$H$22,0))),"","Completion evidence missing; ")&amp;IF(AND(ISNUMBER(N36),N36&gt;0,N36&lt;TODAY()+1),"","Completion date missing/invalid; ")&amp;IF(AND(LEN(UPPER(TRIM(CLEAN(SUBSTITUTE(O36,CHAR(160)," ")))))&gt;0,LEFT(UPPER(TRIM(O36)),10)&lt;&gt;"UNRESOLVED",ISERROR(MATCH(UPPER(TRIM(CLEAN(SUBSTITUTE(O36,CHAR(160)," ")))),Start!$H$6:$H$22,0))),"","Completion review missing; ")&amp;""),IF(OR(K36="Blocked",K36="Not authorized"),IF(LEN(IF(AND(LEN(UPPER(TRIM(CLEAN(SUBSTITUTE(I36,CHAR(160)," ")))))&gt;0,LEFT(UPPER(TRIM(I36)),10)&lt;&gt;"UNRESOLVED",ISERROR(MATCH(UPPER(TRIM(CLEAN(SUBSTITUTE(I36,CHAR(160)," ")))),Start!$H$6:$H$22,0))),"","Assigned owner missing; ")&amp;IF(AND(LEN(UPPER(TRIM(CLEAN(SUBSTITUTE(M36,CHAR(160)," ")))))&gt;0,LEFT(UPPER(TRIM(M36)),10)&lt;&gt;"UNRESOLVED",ISERROR(MATCH(UPPER(TRIM(CLEAN(SUBSTITUTE(M36,CHAR(160)," ")))),Start!$H$6:$H$22,0))),"","Constraint/next action missing; ")&amp;"")=0,"Documentation recorded; review required",IF(AND(LEN(UPPER(TRIM(CLEAN(SUBSTITUTE(I36,CHAR(160)," ")))))&gt;0,LEFT(UPPER(TRIM(I36)),10)&lt;&gt;"UNRESOLVED",ISERROR(MATCH(UPPER(TRIM(CLEAN(SUBSTITUTE(I36,CHAR(160)," ")))),Start!$H$6:$H$22,0))),"","Assigned owner missing; ")&amp;IF(AND(LEN(UPPER(TRIM(CLEAN(SUBSTITUTE(M36,CHAR(160)," ")))))&gt;0,LEFT(UPPER(TRIM(M36)),10)&lt;&gt;"UNRESOLVED",ISERROR(MATCH(UPPER(TRIM(CLEAN(SUBSTITUTE(M36,CHAR(160)," ")))),Start!$H$6:$H$22,0))),"","Constraint/next action missing; ")&amp;""),"Work pending")),"Invalid status; use a listed value")</f>
        <v>Work pending</v>
      </c>
    </row>
    <row r="37" ht="40" customHeight="1">
      <c r="A37" s="52" t="str">
        <v>P-11</v>
      </c>
      <c r="B37" s="52" t="str">
        <v>Power and energy</v>
      </c>
      <c r="C37" s="52" t="str">
        <v>Examination</v>
      </c>
      <c r="D37" s="52" t="str">
        <v>Trace monitoring time sources and evidence integrity</v>
      </c>
      <c r="E37" s="52" t="str">
        <v>Evidence custodian</v>
      </c>
      <c r="F37" s="52" t="str">
        <v>P-08</v>
      </c>
      <c r="G37" s="52" t="str">
        <v>Event sample source period offsets access and integrity record</v>
      </c>
      <c r="H37" s="52" t="str">
        <v>Original timestamps and collection limitations are preserved</v>
      </c>
      <c r="I37" s="53"/>
      <c r="J37" s="54"/>
      <c r="K37" s="53" t="str">
        <v>Not started</v>
      </c>
      <c r="L37" s="53"/>
      <c r="M37" s="53"/>
      <c r="N37" s="54"/>
      <c r="O37" s="53"/>
      <c r="P37" s="55" t="str">
        <f>IF(OR(EXACT(K37,"Not started"),EXACT(K37,"In progress"),EXACT(K37,"Blocked"),EXACT(K37,"Complete"),EXACT(K37,"Not authorized")),IF(K37="Complete",IF(LEN(IF(AND(LEN(UPPER(TRIM(CLEAN(SUBSTITUTE(I37,CHAR(160)," ")))))&gt;0,LEFT(UPPER(TRIM(I37)),10)&lt;&gt;"UNRESOLVED",ISERROR(MATCH(UPPER(TRIM(CLEAN(SUBSTITUTE(I37,CHAR(160)," ")))),Start!$H$6:$H$22,0))),"","Assigned owner missing; ")&amp;IF(AND(LEN(UPPER(TRIM(CLEAN(SUBSTITUTE(L37,CHAR(160)," ")))))&gt;0,LEFT(UPPER(TRIM(L37)),10)&lt;&gt;"UNRESOLVED",ISERROR(MATCH(UPPER(TRIM(CLEAN(SUBSTITUTE(L37,CHAR(160)," ")))),Start!$H$6:$H$22,0))),"","Completion evidence missing; ")&amp;IF(AND(ISNUMBER(N37),N37&gt;0,N37&lt;TODAY()+1),"","Completion date missing/invalid; ")&amp;IF(AND(LEN(UPPER(TRIM(CLEAN(SUBSTITUTE(O37,CHAR(160)," ")))))&gt;0,LEFT(UPPER(TRIM(O37)),10)&lt;&gt;"UNRESOLVED",ISERROR(MATCH(UPPER(TRIM(CLEAN(SUBSTITUTE(O37,CHAR(160)," ")))),Start!$H$6:$H$22,0))),"","Completion review missing; ")&amp;"")=0,"Documentation recorded; review required",IF(AND(LEN(UPPER(TRIM(CLEAN(SUBSTITUTE(I37,CHAR(160)," ")))))&gt;0,LEFT(UPPER(TRIM(I37)),10)&lt;&gt;"UNRESOLVED",ISERROR(MATCH(UPPER(TRIM(CLEAN(SUBSTITUTE(I37,CHAR(160)," ")))),Start!$H$6:$H$22,0))),"","Assigned owner missing; ")&amp;IF(AND(LEN(UPPER(TRIM(CLEAN(SUBSTITUTE(L37,CHAR(160)," ")))))&gt;0,LEFT(UPPER(TRIM(L37)),10)&lt;&gt;"UNRESOLVED",ISERROR(MATCH(UPPER(TRIM(CLEAN(SUBSTITUTE(L37,CHAR(160)," ")))),Start!$H$6:$H$22,0))),"","Completion evidence missing; ")&amp;IF(AND(ISNUMBER(N37),N37&gt;0,N37&lt;TODAY()+1),"","Completion date missing/invalid; ")&amp;IF(AND(LEN(UPPER(TRIM(CLEAN(SUBSTITUTE(O37,CHAR(160)," ")))))&gt;0,LEFT(UPPER(TRIM(O37)),10)&lt;&gt;"UNRESOLVED",ISERROR(MATCH(UPPER(TRIM(CLEAN(SUBSTITUTE(O37,CHAR(160)," ")))),Start!$H$6:$H$22,0))),"","Completion review missing; ")&amp;""),IF(OR(K37="Blocked",K37="Not authorized"),IF(LEN(IF(AND(LEN(UPPER(TRIM(CLEAN(SUBSTITUTE(I37,CHAR(160)," ")))))&gt;0,LEFT(UPPER(TRIM(I37)),10)&lt;&gt;"UNRESOLVED",ISERROR(MATCH(UPPER(TRIM(CLEAN(SUBSTITUTE(I37,CHAR(160)," ")))),Start!$H$6:$H$22,0))),"","Assigned owner missing; ")&amp;IF(AND(LEN(UPPER(TRIM(CLEAN(SUBSTITUTE(M37,CHAR(160)," ")))))&gt;0,LEFT(UPPER(TRIM(M37)),10)&lt;&gt;"UNRESOLVED",ISERROR(MATCH(UPPER(TRIM(CLEAN(SUBSTITUTE(M37,CHAR(160)," ")))),Start!$H$6:$H$22,0))),"","Constraint/next action missing; ")&amp;"")=0,"Documentation recorded; review required",IF(AND(LEN(UPPER(TRIM(CLEAN(SUBSTITUTE(I37,CHAR(160)," ")))))&gt;0,LEFT(UPPER(TRIM(I37)),10)&lt;&gt;"UNRESOLVED",ISERROR(MATCH(UPPER(TRIM(CLEAN(SUBSTITUTE(I37,CHAR(160)," ")))),Start!$H$6:$H$22,0))),"","Assigned owner missing; ")&amp;IF(AND(LEN(UPPER(TRIM(CLEAN(SUBSTITUTE(M37,CHAR(160)," ")))))&gt;0,LEFT(UPPER(TRIM(M37)),10)&lt;&gt;"UNRESOLVED",ISERROR(MATCH(UPPER(TRIM(CLEAN(SUBSTITUTE(M37,CHAR(160)," ")))),Start!$H$6:$H$22,0))),"","Constraint/next action missing; ")&amp;""),"Work pending")),"Invalid status; use a listed value")</f>
        <v>Work pending</v>
      </c>
    </row>
    <row r="38" ht="40" customHeight="1">
      <c r="A38" s="56" t="str">
        <v>P-12</v>
      </c>
      <c r="B38" s="56" t="str">
        <v>Power and energy</v>
      </c>
      <c r="C38" s="56" t="str">
        <v>Examination</v>
      </c>
      <c r="D38" s="56" t="str">
        <v>Review backups restoration dependencies and continuity objectives</v>
      </c>
      <c r="E38" s="56" t="str">
        <v>Recovery owner</v>
      </c>
      <c r="F38" s="56" t="str">
        <v>P-07</v>
      </c>
      <c r="G38" s="56" t="str">
        <v>Recovery chain and prior restoration evidence</v>
      </c>
      <c r="H38" s="56" t="inlineStr">
        <is>
          <t xml:space="preserve">Restore evidence is where we look for service restoration</t>
        </is>
      </c>
      <c r="I38" s="53"/>
      <c r="J38" s="54"/>
      <c r="K38" s="53" t="str">
        <v>Not started</v>
      </c>
      <c r="L38" s="53"/>
      <c r="M38" s="53"/>
      <c r="N38" s="54"/>
      <c r="O38" s="53"/>
      <c r="P38" s="55" t="str">
        <f>IF(OR(EXACT(K38,"Not started"),EXACT(K38,"In progress"),EXACT(K38,"Blocked"),EXACT(K38,"Complete"),EXACT(K38,"Not authorized")),IF(K38="Complete",IF(LEN(IF(AND(LEN(UPPER(TRIM(CLEAN(SUBSTITUTE(I38,CHAR(160)," ")))))&gt;0,LEFT(UPPER(TRIM(I38)),10)&lt;&gt;"UNRESOLVED",ISERROR(MATCH(UPPER(TRIM(CLEAN(SUBSTITUTE(I38,CHAR(160)," ")))),Start!$H$6:$H$22,0))),"","Assigned owner missing; ")&amp;IF(AND(LEN(UPPER(TRIM(CLEAN(SUBSTITUTE(L38,CHAR(160)," ")))))&gt;0,LEFT(UPPER(TRIM(L38)),10)&lt;&gt;"UNRESOLVED",ISERROR(MATCH(UPPER(TRIM(CLEAN(SUBSTITUTE(L38,CHAR(160)," ")))),Start!$H$6:$H$22,0))),"","Completion evidence missing; ")&amp;IF(AND(ISNUMBER(N38),N38&gt;0,N38&lt;TODAY()+1),"","Completion date missing/invalid; ")&amp;IF(AND(LEN(UPPER(TRIM(CLEAN(SUBSTITUTE(O38,CHAR(160)," ")))))&gt;0,LEFT(UPPER(TRIM(O38)),10)&lt;&gt;"UNRESOLVED",ISERROR(MATCH(UPPER(TRIM(CLEAN(SUBSTITUTE(O38,CHAR(160)," ")))),Start!$H$6:$H$22,0))),"","Completion review missing; ")&amp;"")=0,"Documentation recorded; review required",IF(AND(LEN(UPPER(TRIM(CLEAN(SUBSTITUTE(I38,CHAR(160)," ")))))&gt;0,LEFT(UPPER(TRIM(I38)),10)&lt;&gt;"UNRESOLVED",ISERROR(MATCH(UPPER(TRIM(CLEAN(SUBSTITUTE(I38,CHAR(160)," ")))),Start!$H$6:$H$22,0))),"","Assigned owner missing; ")&amp;IF(AND(LEN(UPPER(TRIM(CLEAN(SUBSTITUTE(L38,CHAR(160)," ")))))&gt;0,LEFT(UPPER(TRIM(L38)),10)&lt;&gt;"UNRESOLVED",ISERROR(MATCH(UPPER(TRIM(CLEAN(SUBSTITUTE(L38,CHAR(160)," ")))),Start!$H$6:$H$22,0))),"","Completion evidence missing; ")&amp;IF(AND(ISNUMBER(N38),N38&gt;0,N38&lt;TODAY()+1),"","Completion date missing/invalid; ")&amp;IF(AND(LEN(UPPER(TRIM(CLEAN(SUBSTITUTE(O38,CHAR(160)," ")))))&gt;0,LEFT(UPPER(TRIM(O38)),10)&lt;&gt;"UNRESOLVED",ISERROR(MATCH(UPPER(TRIM(CLEAN(SUBSTITUTE(O38,CHAR(160)," ")))),Start!$H$6:$H$22,0))),"","Completion review missing; ")&amp;""),IF(OR(K38="Blocked",K38="Not authorized"),IF(LEN(IF(AND(LEN(UPPER(TRIM(CLEAN(SUBSTITUTE(I38,CHAR(160)," ")))))&gt;0,LEFT(UPPER(TRIM(I38)),10)&lt;&gt;"UNRESOLVED",ISERROR(MATCH(UPPER(TRIM(CLEAN(SUBSTITUTE(I38,CHAR(160)," ")))),Start!$H$6:$H$22,0))),"","Assigned owner missing; ")&amp;IF(AND(LEN(UPPER(TRIM(CLEAN(SUBSTITUTE(M38,CHAR(160)," ")))))&gt;0,LEFT(UPPER(TRIM(M38)),10)&lt;&gt;"UNRESOLVED",ISERROR(MATCH(UPPER(TRIM(CLEAN(SUBSTITUTE(M38,CHAR(160)," ")))),Start!$H$6:$H$22,0))),"","Constraint/next action missing; ")&amp;"")=0,"Documentation recorded; review required",IF(AND(LEN(UPPER(TRIM(CLEAN(SUBSTITUTE(I38,CHAR(160)," ")))))&gt;0,LEFT(UPPER(TRIM(I38)),10)&lt;&gt;"UNRESOLVED",ISERROR(MATCH(UPPER(TRIM(CLEAN(SUBSTITUTE(I38,CHAR(160)," ")))),Start!$H$6:$H$22,0))),"","Assigned owner missing; ")&amp;IF(AND(LEN(UPPER(TRIM(CLEAN(SUBSTITUTE(M38,CHAR(160)," ")))))&gt;0,LEFT(UPPER(TRIM(M38)),10)&lt;&gt;"UNRESOLVED",ISERROR(MATCH(UPPER(TRIM(CLEAN(SUBSTITUTE(M38,CHAR(160)," ")))),Start!$H$6:$H$22,0))),"","Constraint/next action missing; ")&amp;""),"Work pending")),"Invalid status; use a listed value")</f>
        <v>Work pending</v>
      </c>
    </row>
    <row r="39" ht="40" customHeight="1">
      <c r="A39" s="52" t="str">
        <v>P-13</v>
      </c>
      <c r="B39" s="52" t="str">
        <v>Power and energy</v>
      </c>
      <c r="C39" s="52" t="str">
        <v>Validation</v>
      </c>
      <c r="D39" s="52" t="str">
        <v>Authorize exact activity targets method window and safeguards</v>
      </c>
      <c r="E39" s="52" t="str">
        <v>Operating owner</v>
      </c>
      <c r="F39" s="52" t="str">
        <v>P-08, P-09, P-10, P-11, P-12</v>
      </c>
      <c r="G39" s="52" t="str">
        <v>Signed activity permit and readiness record</v>
      </c>
      <c r="H39" s="52" t="str">
        <v>No live work starts on an unsigned or expanded target set</v>
      </c>
      <c r="I39" s="53"/>
      <c r="J39" s="54"/>
      <c r="K39" s="53" t="str">
        <v>Not started</v>
      </c>
      <c r="L39" s="53"/>
      <c r="M39" s="53"/>
      <c r="N39" s="54"/>
      <c r="O39" s="53"/>
      <c r="P39" s="55" t="str">
        <f>IF(OR(EXACT(K39,"Not started"),EXACT(K39,"In progress"),EXACT(K39,"Blocked"),EXACT(K39,"Complete"),EXACT(K39,"Not authorized")),IF(K39="Complete",IF(LEN(IF(AND(LEN(UPPER(TRIM(CLEAN(SUBSTITUTE(I39,CHAR(160)," ")))))&gt;0,LEFT(UPPER(TRIM(I39)),10)&lt;&gt;"UNRESOLVED",ISERROR(MATCH(UPPER(TRIM(CLEAN(SUBSTITUTE(I39,CHAR(160)," ")))),Start!$H$6:$H$22,0))),"","Assigned owner missing; ")&amp;IF(AND(LEN(UPPER(TRIM(CLEAN(SUBSTITUTE(L39,CHAR(160)," ")))))&gt;0,LEFT(UPPER(TRIM(L39)),10)&lt;&gt;"UNRESOLVED",ISERROR(MATCH(UPPER(TRIM(CLEAN(SUBSTITUTE(L39,CHAR(160)," ")))),Start!$H$6:$H$22,0))),"","Completion evidence missing; ")&amp;IF(AND(ISNUMBER(N39),N39&gt;0,N39&lt;TODAY()+1),"","Completion date missing/invalid; ")&amp;IF(AND(LEN(UPPER(TRIM(CLEAN(SUBSTITUTE(O39,CHAR(160)," ")))))&gt;0,LEFT(UPPER(TRIM(O39)),10)&lt;&gt;"UNRESOLVED",ISERROR(MATCH(UPPER(TRIM(CLEAN(SUBSTITUTE(O39,CHAR(160)," ")))),Start!$H$6:$H$22,0))),"","Completion review missing; ")&amp;"")=0,"Documentation recorded; review required",IF(AND(LEN(UPPER(TRIM(CLEAN(SUBSTITUTE(I39,CHAR(160)," ")))))&gt;0,LEFT(UPPER(TRIM(I39)),10)&lt;&gt;"UNRESOLVED",ISERROR(MATCH(UPPER(TRIM(CLEAN(SUBSTITUTE(I39,CHAR(160)," ")))),Start!$H$6:$H$22,0))),"","Assigned owner missing; ")&amp;IF(AND(LEN(UPPER(TRIM(CLEAN(SUBSTITUTE(L39,CHAR(160)," ")))))&gt;0,LEFT(UPPER(TRIM(L39)),10)&lt;&gt;"UNRESOLVED",ISERROR(MATCH(UPPER(TRIM(CLEAN(SUBSTITUTE(L39,CHAR(160)," ")))),Start!$H$6:$H$22,0))),"","Completion evidence missing; ")&amp;IF(AND(ISNUMBER(N39),N39&gt;0,N39&lt;TODAY()+1),"","Completion date missing/invalid; ")&amp;IF(AND(LEN(UPPER(TRIM(CLEAN(SUBSTITUTE(O39,CHAR(160)," ")))))&gt;0,LEFT(UPPER(TRIM(O39)),10)&lt;&gt;"UNRESOLVED",ISERROR(MATCH(UPPER(TRIM(CLEAN(SUBSTITUTE(O39,CHAR(160)," ")))),Start!$H$6:$H$22,0))),"","Completion review missing; ")&amp;""),IF(OR(K39="Blocked",K39="Not authorized"),IF(LEN(IF(AND(LEN(UPPER(TRIM(CLEAN(SUBSTITUTE(I39,CHAR(160)," ")))))&gt;0,LEFT(UPPER(TRIM(I39)),10)&lt;&gt;"UNRESOLVED",ISERROR(MATCH(UPPER(TRIM(CLEAN(SUBSTITUTE(I39,CHAR(160)," ")))),Start!$H$6:$H$22,0))),"","Assigned owner missing; ")&amp;IF(AND(LEN(UPPER(TRIM(CLEAN(SUBSTITUTE(M39,CHAR(160)," ")))))&gt;0,LEFT(UPPER(TRIM(M39)),10)&lt;&gt;"UNRESOLVED",ISERROR(MATCH(UPPER(TRIM(CLEAN(SUBSTITUTE(M39,CHAR(160)," ")))),Start!$H$6:$H$22,0))),"","Constraint/next action missing; ")&amp;"")=0,"Documentation recorded; review required",IF(AND(LEN(UPPER(TRIM(CLEAN(SUBSTITUTE(I39,CHAR(160)," ")))))&gt;0,LEFT(UPPER(TRIM(I39)),10)&lt;&gt;"UNRESOLVED",ISERROR(MATCH(UPPER(TRIM(CLEAN(SUBSTITUTE(I39,CHAR(160)," ")))),Start!$H$6:$H$22,0))),"","Assigned owner missing; ")&amp;IF(AND(LEN(UPPER(TRIM(CLEAN(SUBSTITUTE(M39,CHAR(160)," ")))))&gt;0,LEFT(UPPER(TRIM(M39)),10)&lt;&gt;"UNRESOLVED",ISERROR(MATCH(UPPER(TRIM(CLEAN(SUBSTITUTE(M39,CHAR(160)," ")))),Start!$H$6:$H$22,0))),"","Constraint/next action missing; ")&amp;""),"Work pending")),"Invalid status; use a listed value")</f>
        <v>Work pending</v>
      </c>
    </row>
    <row r="40" ht="34" customHeight="1">
      <c r="A40" s="56" t="str">
        <v>P-14</v>
      </c>
      <c r="B40" s="56" t="str">
        <v>Power and energy</v>
      </c>
      <c r="C40" s="56" t="str">
        <v>Validation</v>
      </c>
      <c r="D40" s="56" t="str">
        <v>Perform permitted validation or document constraint</v>
      </c>
      <c r="E40" s="56" t="str">
        <v>Technical lead</v>
      </c>
      <c r="F40" s="56" t="str">
        <v>P-13</v>
      </c>
      <c r="G40" s="56" t="str">
        <v>Activity log baseline results stop and recovery record</v>
      </c>
      <c r="H40" s="56" t="inlineStr">
        <is>
          <t xml:space="preserve">Operations accepts the postwork process state</t>
        </is>
      </c>
      <c r="I40" s="53"/>
      <c r="J40" s="54"/>
      <c r="K40" s="53" t="str">
        <v>Not started</v>
      </c>
      <c r="L40" s="53"/>
      <c r="M40" s="53"/>
      <c r="N40" s="54"/>
      <c r="O40" s="53"/>
      <c r="P40" s="55" t="str">
        <f>IF(OR(EXACT(K40,"Not started"),EXACT(K40,"In progress"),EXACT(K40,"Blocked"),EXACT(K40,"Complete"),EXACT(K40,"Not authorized")),IF(K40="Complete",IF(LEN(IF(AND(LEN(UPPER(TRIM(CLEAN(SUBSTITUTE(I40,CHAR(160)," ")))))&gt;0,LEFT(UPPER(TRIM(I40)),10)&lt;&gt;"UNRESOLVED",ISERROR(MATCH(UPPER(TRIM(CLEAN(SUBSTITUTE(I40,CHAR(160)," ")))),Start!$H$6:$H$22,0))),"","Assigned owner missing; ")&amp;IF(AND(LEN(UPPER(TRIM(CLEAN(SUBSTITUTE(L40,CHAR(160)," ")))))&gt;0,LEFT(UPPER(TRIM(L40)),10)&lt;&gt;"UNRESOLVED",ISERROR(MATCH(UPPER(TRIM(CLEAN(SUBSTITUTE(L40,CHAR(160)," ")))),Start!$H$6:$H$22,0))),"","Completion evidence missing; ")&amp;IF(AND(ISNUMBER(N40),N40&gt;0,N40&lt;TODAY()+1),"","Completion date missing/invalid; ")&amp;IF(AND(LEN(UPPER(TRIM(CLEAN(SUBSTITUTE(O40,CHAR(160)," ")))))&gt;0,LEFT(UPPER(TRIM(O40)),10)&lt;&gt;"UNRESOLVED",ISERROR(MATCH(UPPER(TRIM(CLEAN(SUBSTITUTE(O40,CHAR(160)," ")))),Start!$H$6:$H$22,0))),"","Completion review missing; ")&amp;"")=0,"Documentation recorded; review required",IF(AND(LEN(UPPER(TRIM(CLEAN(SUBSTITUTE(I40,CHAR(160)," ")))))&gt;0,LEFT(UPPER(TRIM(I40)),10)&lt;&gt;"UNRESOLVED",ISERROR(MATCH(UPPER(TRIM(CLEAN(SUBSTITUTE(I40,CHAR(160)," ")))),Start!$H$6:$H$22,0))),"","Assigned owner missing; ")&amp;IF(AND(LEN(UPPER(TRIM(CLEAN(SUBSTITUTE(L40,CHAR(160)," ")))))&gt;0,LEFT(UPPER(TRIM(L40)),10)&lt;&gt;"UNRESOLVED",ISERROR(MATCH(UPPER(TRIM(CLEAN(SUBSTITUTE(L40,CHAR(160)," ")))),Start!$H$6:$H$22,0))),"","Completion evidence missing; ")&amp;IF(AND(ISNUMBER(N40),N40&gt;0,N40&lt;TODAY()+1),"","Completion date missing/invalid; ")&amp;IF(AND(LEN(UPPER(TRIM(CLEAN(SUBSTITUTE(O40,CHAR(160)," ")))))&gt;0,LEFT(UPPER(TRIM(O40)),10)&lt;&gt;"UNRESOLVED",ISERROR(MATCH(UPPER(TRIM(CLEAN(SUBSTITUTE(O40,CHAR(160)," ")))),Start!$H$6:$H$22,0))),"","Completion review missing; ")&amp;""),IF(OR(K40="Blocked",K40="Not authorized"),IF(LEN(IF(AND(LEN(UPPER(TRIM(CLEAN(SUBSTITUTE(I40,CHAR(160)," ")))))&gt;0,LEFT(UPPER(TRIM(I40)),10)&lt;&gt;"UNRESOLVED",ISERROR(MATCH(UPPER(TRIM(CLEAN(SUBSTITUTE(I40,CHAR(160)," ")))),Start!$H$6:$H$22,0))),"","Assigned owner missing; ")&amp;IF(AND(LEN(UPPER(TRIM(CLEAN(SUBSTITUTE(M40,CHAR(160)," ")))))&gt;0,LEFT(UPPER(TRIM(M40)),10)&lt;&gt;"UNRESOLVED",ISERROR(MATCH(UPPER(TRIM(CLEAN(SUBSTITUTE(M40,CHAR(160)," ")))),Start!$H$6:$H$22,0))),"","Constraint/next action missing; ")&amp;"")=0,"Documentation recorded; review required",IF(AND(LEN(UPPER(TRIM(CLEAN(SUBSTITUTE(I40,CHAR(160)," ")))))&gt;0,LEFT(UPPER(TRIM(I40)),10)&lt;&gt;"UNRESOLVED",ISERROR(MATCH(UPPER(TRIM(CLEAN(SUBSTITUTE(I40,CHAR(160)," ")))),Start!$H$6:$H$22,0))),"","Assigned owner missing; ")&amp;IF(AND(LEN(UPPER(TRIM(CLEAN(SUBSTITUTE(M40,CHAR(160)," ")))))&gt;0,LEFT(UPPER(TRIM(M40)),10)&lt;&gt;"UNRESOLVED",ISERROR(MATCH(UPPER(TRIM(CLEAN(SUBSTITUTE(M40,CHAR(160)," ")))),Start!$H$6:$H$22,0))),"","Constraint/next action missing; ")&amp;""),"Work pending")),"Invalid status; use a listed value")</f>
        <v>Work pending</v>
      </c>
    </row>
    <row r="41" ht="40" customHeight="1">
      <c r="A41" s="52" t="str">
        <v>P-15</v>
      </c>
      <c r="B41" s="52" t="str">
        <v>Power and energy</v>
      </c>
      <c r="C41" s="52" t="str">
        <v>Reporting</v>
      </c>
      <c r="D41" s="52" t="str">
        <v>Reconcile observations criteria evidence and consequence assumptions</v>
      </c>
      <c r="E41" s="52" t="str">
        <v>Quality reviewer</v>
      </c>
      <c r="F41" s="52" t="str">
        <v>P-14</v>
      </c>
      <c r="G41" s="52" t="str">
        <v>Reviewed findings with evidence IDs and limitations</v>
      </c>
      <c r="H41" s="52" t="str">
        <v>No unsupported legal or technical conclusion remains</v>
      </c>
      <c r="I41" s="53"/>
      <c r="J41" s="54"/>
      <c r="K41" s="53" t="str">
        <v>Not started</v>
      </c>
      <c r="L41" s="53"/>
      <c r="M41" s="53"/>
      <c r="N41" s="54"/>
      <c r="O41" s="53"/>
      <c r="P41" s="55" t="str">
        <f>IF(OR(EXACT(K41,"Not started"),EXACT(K41,"In progress"),EXACT(K41,"Blocked"),EXACT(K41,"Complete"),EXACT(K41,"Not authorized")),IF(K41="Complete",IF(LEN(IF(AND(LEN(UPPER(TRIM(CLEAN(SUBSTITUTE(I41,CHAR(160)," ")))))&gt;0,LEFT(UPPER(TRIM(I41)),10)&lt;&gt;"UNRESOLVED",ISERROR(MATCH(UPPER(TRIM(CLEAN(SUBSTITUTE(I41,CHAR(160)," ")))),Start!$H$6:$H$22,0))),"","Assigned owner missing; ")&amp;IF(AND(LEN(UPPER(TRIM(CLEAN(SUBSTITUTE(L41,CHAR(160)," ")))))&gt;0,LEFT(UPPER(TRIM(L41)),10)&lt;&gt;"UNRESOLVED",ISERROR(MATCH(UPPER(TRIM(CLEAN(SUBSTITUTE(L41,CHAR(160)," ")))),Start!$H$6:$H$22,0))),"","Completion evidence missing; ")&amp;IF(AND(ISNUMBER(N41),N41&gt;0,N41&lt;TODAY()+1),"","Completion date missing/invalid; ")&amp;IF(AND(LEN(UPPER(TRIM(CLEAN(SUBSTITUTE(O41,CHAR(160)," ")))))&gt;0,LEFT(UPPER(TRIM(O41)),10)&lt;&gt;"UNRESOLVED",ISERROR(MATCH(UPPER(TRIM(CLEAN(SUBSTITUTE(O41,CHAR(160)," ")))),Start!$H$6:$H$22,0))),"","Completion review missing; ")&amp;"")=0,"Documentation recorded; review required",IF(AND(LEN(UPPER(TRIM(CLEAN(SUBSTITUTE(I41,CHAR(160)," ")))))&gt;0,LEFT(UPPER(TRIM(I41)),10)&lt;&gt;"UNRESOLVED",ISERROR(MATCH(UPPER(TRIM(CLEAN(SUBSTITUTE(I41,CHAR(160)," ")))),Start!$H$6:$H$22,0))),"","Assigned owner missing; ")&amp;IF(AND(LEN(UPPER(TRIM(CLEAN(SUBSTITUTE(L41,CHAR(160)," ")))))&gt;0,LEFT(UPPER(TRIM(L41)),10)&lt;&gt;"UNRESOLVED",ISERROR(MATCH(UPPER(TRIM(CLEAN(SUBSTITUTE(L41,CHAR(160)," ")))),Start!$H$6:$H$22,0))),"","Completion evidence missing; ")&amp;IF(AND(ISNUMBER(N41),N41&gt;0,N41&lt;TODAY()+1),"","Completion date missing/invalid; ")&amp;IF(AND(LEN(UPPER(TRIM(CLEAN(SUBSTITUTE(O41,CHAR(160)," ")))))&gt;0,LEFT(UPPER(TRIM(O41)),10)&lt;&gt;"UNRESOLVED",ISERROR(MATCH(UPPER(TRIM(CLEAN(SUBSTITUTE(O41,CHAR(160)," ")))),Start!$H$6:$H$22,0))),"","Completion review missing; ")&amp;""),IF(OR(K41="Blocked",K41="Not authorized"),IF(LEN(IF(AND(LEN(UPPER(TRIM(CLEAN(SUBSTITUTE(I41,CHAR(160)," ")))))&gt;0,LEFT(UPPER(TRIM(I41)),10)&lt;&gt;"UNRESOLVED",ISERROR(MATCH(UPPER(TRIM(CLEAN(SUBSTITUTE(I41,CHAR(160)," ")))),Start!$H$6:$H$22,0))),"","Assigned owner missing; ")&amp;IF(AND(LEN(UPPER(TRIM(CLEAN(SUBSTITUTE(M41,CHAR(160)," ")))))&gt;0,LEFT(UPPER(TRIM(M41)),10)&lt;&gt;"UNRESOLVED",ISERROR(MATCH(UPPER(TRIM(CLEAN(SUBSTITUTE(M41,CHAR(160)," ")))),Start!$H$6:$H$22,0))),"","Constraint/next action missing; ")&amp;"")=0,"Documentation recorded; review required",IF(AND(LEN(UPPER(TRIM(CLEAN(SUBSTITUTE(I41,CHAR(160)," ")))))&gt;0,LEFT(UPPER(TRIM(I41)),10)&lt;&gt;"UNRESOLVED",ISERROR(MATCH(UPPER(TRIM(CLEAN(SUBSTITUTE(I41,CHAR(160)," ")))),Start!$H$6:$H$22,0))),"","Assigned owner missing; ")&amp;IF(AND(LEN(UPPER(TRIM(CLEAN(SUBSTITUTE(M41,CHAR(160)," ")))))&gt;0,LEFT(UPPER(TRIM(M41)),10)&lt;&gt;"UNRESOLVED",ISERROR(MATCH(UPPER(TRIM(CLEAN(SUBSTITUTE(M41,CHAR(160)," ")))),Start!$H$6:$H$22,0))),"","Constraint/next action missing; ")&amp;""),"Work pending")),"Invalid status; use a listed value")</f>
        <v>Work pending</v>
      </c>
    </row>
    <row r="42" ht="40" customHeight="1">
      <c r="A42" s="56" t="str">
        <v>P-16</v>
      </c>
      <c r="B42" s="56" t="str">
        <v>Power and energy</v>
      </c>
      <c r="C42" s="56" t="str">
        <v>Reporting</v>
      </c>
      <c r="D42" s="56" t="str">
        <v>Confirm sector and site notification and recurring calendars</v>
      </c>
      <c r="E42" s="56" t="str">
        <v>Compliance owner</v>
      </c>
      <c r="F42" s="56" t="str">
        <v>P-02, P-15</v>
      </c>
      <c r="G42" s="56" t="inlineStr">
        <is>
          <t xml:space="preserve">Trigger specific calendar and verified channels</t>
        </is>
      </c>
      <c r="H42" s="56" t="inlineStr">
        <is>
          <t xml:space="preserve">Each regime keeps its own clock start, recipients and definitions</t>
        </is>
      </c>
      <c r="I42" s="53"/>
      <c r="J42" s="54"/>
      <c r="K42" s="53" t="str">
        <v>Not started</v>
      </c>
      <c r="L42" s="53"/>
      <c r="M42" s="53"/>
      <c r="N42" s="54"/>
      <c r="O42" s="53"/>
      <c r="P42" s="55" t="str">
        <f>IF(OR(EXACT(K42,"Not started"),EXACT(K42,"In progress"),EXACT(K42,"Blocked"),EXACT(K42,"Complete"),EXACT(K42,"Not authorized")),IF(K42="Complete",IF(LEN(IF(AND(LEN(UPPER(TRIM(CLEAN(SUBSTITUTE(I42,CHAR(160)," ")))))&gt;0,LEFT(UPPER(TRIM(I42)),10)&lt;&gt;"UNRESOLVED",ISERROR(MATCH(UPPER(TRIM(CLEAN(SUBSTITUTE(I42,CHAR(160)," ")))),Start!$H$6:$H$22,0))),"","Assigned owner missing; ")&amp;IF(AND(LEN(UPPER(TRIM(CLEAN(SUBSTITUTE(L42,CHAR(160)," ")))))&gt;0,LEFT(UPPER(TRIM(L42)),10)&lt;&gt;"UNRESOLVED",ISERROR(MATCH(UPPER(TRIM(CLEAN(SUBSTITUTE(L42,CHAR(160)," ")))),Start!$H$6:$H$22,0))),"","Completion evidence missing; ")&amp;IF(AND(ISNUMBER(N42),N42&gt;0,N42&lt;TODAY()+1),"","Completion date missing/invalid; ")&amp;IF(AND(LEN(UPPER(TRIM(CLEAN(SUBSTITUTE(O42,CHAR(160)," ")))))&gt;0,LEFT(UPPER(TRIM(O42)),10)&lt;&gt;"UNRESOLVED",ISERROR(MATCH(UPPER(TRIM(CLEAN(SUBSTITUTE(O42,CHAR(160)," ")))),Start!$H$6:$H$22,0))),"","Completion review missing; ")&amp;"")=0,"Documentation recorded; review required",IF(AND(LEN(UPPER(TRIM(CLEAN(SUBSTITUTE(I42,CHAR(160)," ")))))&gt;0,LEFT(UPPER(TRIM(I42)),10)&lt;&gt;"UNRESOLVED",ISERROR(MATCH(UPPER(TRIM(CLEAN(SUBSTITUTE(I42,CHAR(160)," ")))),Start!$H$6:$H$22,0))),"","Assigned owner missing; ")&amp;IF(AND(LEN(UPPER(TRIM(CLEAN(SUBSTITUTE(L42,CHAR(160)," ")))))&gt;0,LEFT(UPPER(TRIM(L42)),10)&lt;&gt;"UNRESOLVED",ISERROR(MATCH(UPPER(TRIM(CLEAN(SUBSTITUTE(L42,CHAR(160)," ")))),Start!$H$6:$H$22,0))),"","Completion evidence missing; ")&amp;IF(AND(ISNUMBER(N42),N42&gt;0,N42&lt;TODAY()+1),"","Completion date missing/invalid; ")&amp;IF(AND(LEN(UPPER(TRIM(CLEAN(SUBSTITUTE(O42,CHAR(160)," ")))))&gt;0,LEFT(UPPER(TRIM(O42)),10)&lt;&gt;"UNRESOLVED",ISERROR(MATCH(UPPER(TRIM(CLEAN(SUBSTITUTE(O42,CHAR(160)," ")))),Start!$H$6:$H$22,0))),"","Completion review missing; ")&amp;""),IF(OR(K42="Blocked",K42="Not authorized"),IF(LEN(IF(AND(LEN(UPPER(TRIM(CLEAN(SUBSTITUTE(I42,CHAR(160)," ")))))&gt;0,LEFT(UPPER(TRIM(I42)),10)&lt;&gt;"UNRESOLVED",ISERROR(MATCH(UPPER(TRIM(CLEAN(SUBSTITUTE(I42,CHAR(160)," ")))),Start!$H$6:$H$22,0))),"","Assigned owner missing; ")&amp;IF(AND(LEN(UPPER(TRIM(CLEAN(SUBSTITUTE(M42,CHAR(160)," ")))))&gt;0,LEFT(UPPER(TRIM(M42)),10)&lt;&gt;"UNRESOLVED",ISERROR(MATCH(UPPER(TRIM(CLEAN(SUBSTITUTE(M42,CHAR(160)," ")))),Start!$H$6:$H$22,0))),"","Constraint/next action missing; ")&amp;"")=0,"Documentation recorded; review required",IF(AND(LEN(UPPER(TRIM(CLEAN(SUBSTITUTE(I42,CHAR(160)," ")))))&gt;0,LEFT(UPPER(TRIM(I42)),10)&lt;&gt;"UNRESOLVED",ISERROR(MATCH(UPPER(TRIM(CLEAN(SUBSTITUTE(I42,CHAR(160)," ")))),Start!$H$6:$H$22,0))),"","Assigned owner missing; ")&amp;IF(AND(LEN(UPPER(TRIM(CLEAN(SUBSTITUTE(M42,CHAR(160)," ")))))&gt;0,LEFT(UPPER(TRIM(M42)),10)&lt;&gt;"UNRESOLVED",ISERROR(MATCH(UPPER(TRIM(CLEAN(SUBSTITUTE(M42,CHAR(160)," ")))),Start!$H$6:$H$22,0))),"","Constraint/next action missing; ")&amp;""),"Work pending")),"Invalid status; use a listed value")</f>
        <v>Work pending</v>
      </c>
    </row>
    <row r="43" ht="40" customHeight="1">
      <c r="A43" s="52" t="str">
        <v>P-17</v>
      </c>
      <c r="B43" s="52" t="str">
        <v>Power and energy</v>
      </c>
      <c r="C43" s="52" t="str">
        <v>Reporting</v>
      </c>
      <c r="D43" s="52" t="str">
        <v>Exercise continuity reporting and supplier coordination</v>
      </c>
      <c r="E43" s="52" t="str">
        <v>Project manager</v>
      </c>
      <c r="F43" s="52" t="str">
        <v>P-16</v>
      </c>
      <c r="G43" s="52" t="str">
        <v>Tabletop record with decisions gaps owners and due dates</v>
      </c>
      <c r="H43" s="52" t="str">
        <v>Exercise is not represented as a live recovery test</v>
      </c>
      <c r="I43" s="53"/>
      <c r="J43" s="54"/>
      <c r="K43" s="53" t="str">
        <v>Not started</v>
      </c>
      <c r="L43" s="53"/>
      <c r="M43" s="53"/>
      <c r="N43" s="54"/>
      <c r="O43" s="53"/>
      <c r="P43" s="55" t="str">
        <f>IF(OR(EXACT(K43,"Not started"),EXACT(K43,"In progress"),EXACT(K43,"Blocked"),EXACT(K43,"Complete"),EXACT(K43,"Not authorized")),IF(K43="Complete",IF(LEN(IF(AND(LEN(UPPER(TRIM(CLEAN(SUBSTITUTE(I43,CHAR(160)," ")))))&gt;0,LEFT(UPPER(TRIM(I43)),10)&lt;&gt;"UNRESOLVED",ISERROR(MATCH(UPPER(TRIM(CLEAN(SUBSTITUTE(I43,CHAR(160)," ")))),Start!$H$6:$H$22,0))),"","Assigned owner missing; ")&amp;IF(AND(LEN(UPPER(TRIM(CLEAN(SUBSTITUTE(L43,CHAR(160)," ")))))&gt;0,LEFT(UPPER(TRIM(L43)),10)&lt;&gt;"UNRESOLVED",ISERROR(MATCH(UPPER(TRIM(CLEAN(SUBSTITUTE(L43,CHAR(160)," ")))),Start!$H$6:$H$22,0))),"","Completion evidence missing; ")&amp;IF(AND(ISNUMBER(N43),N43&gt;0,N43&lt;TODAY()+1),"","Completion date missing/invalid; ")&amp;IF(AND(LEN(UPPER(TRIM(CLEAN(SUBSTITUTE(O43,CHAR(160)," ")))))&gt;0,LEFT(UPPER(TRIM(O43)),10)&lt;&gt;"UNRESOLVED",ISERROR(MATCH(UPPER(TRIM(CLEAN(SUBSTITUTE(O43,CHAR(160)," ")))),Start!$H$6:$H$22,0))),"","Completion review missing; ")&amp;"")=0,"Documentation recorded; review required",IF(AND(LEN(UPPER(TRIM(CLEAN(SUBSTITUTE(I43,CHAR(160)," ")))))&gt;0,LEFT(UPPER(TRIM(I43)),10)&lt;&gt;"UNRESOLVED",ISERROR(MATCH(UPPER(TRIM(CLEAN(SUBSTITUTE(I43,CHAR(160)," ")))),Start!$H$6:$H$22,0))),"","Assigned owner missing; ")&amp;IF(AND(LEN(UPPER(TRIM(CLEAN(SUBSTITUTE(L43,CHAR(160)," ")))))&gt;0,LEFT(UPPER(TRIM(L43)),10)&lt;&gt;"UNRESOLVED",ISERROR(MATCH(UPPER(TRIM(CLEAN(SUBSTITUTE(L43,CHAR(160)," ")))),Start!$H$6:$H$22,0))),"","Completion evidence missing; ")&amp;IF(AND(ISNUMBER(N43),N43&gt;0,N43&lt;TODAY()+1),"","Completion date missing/invalid; ")&amp;IF(AND(LEN(UPPER(TRIM(CLEAN(SUBSTITUTE(O43,CHAR(160)," ")))))&gt;0,LEFT(UPPER(TRIM(O43)),10)&lt;&gt;"UNRESOLVED",ISERROR(MATCH(UPPER(TRIM(CLEAN(SUBSTITUTE(O43,CHAR(160)," ")))),Start!$H$6:$H$22,0))),"","Completion review missing; ")&amp;""),IF(OR(K43="Blocked",K43="Not authorized"),IF(LEN(IF(AND(LEN(UPPER(TRIM(CLEAN(SUBSTITUTE(I43,CHAR(160)," ")))))&gt;0,LEFT(UPPER(TRIM(I43)),10)&lt;&gt;"UNRESOLVED",ISERROR(MATCH(UPPER(TRIM(CLEAN(SUBSTITUTE(I43,CHAR(160)," ")))),Start!$H$6:$H$22,0))),"","Assigned owner missing; ")&amp;IF(AND(LEN(UPPER(TRIM(CLEAN(SUBSTITUTE(M43,CHAR(160)," ")))))&gt;0,LEFT(UPPER(TRIM(M43)),10)&lt;&gt;"UNRESOLVED",ISERROR(MATCH(UPPER(TRIM(CLEAN(SUBSTITUTE(M43,CHAR(160)," ")))),Start!$H$6:$H$22,0))),"","Constraint/next action missing; ")&amp;"")=0,"Documentation recorded; review required",IF(AND(LEN(UPPER(TRIM(CLEAN(SUBSTITUTE(I43,CHAR(160)," ")))))&gt;0,LEFT(UPPER(TRIM(I43)),10)&lt;&gt;"UNRESOLVED",ISERROR(MATCH(UPPER(TRIM(CLEAN(SUBSTITUTE(I43,CHAR(160)," ")))),Start!$H$6:$H$22,0))),"","Assigned owner missing; ")&amp;IF(AND(LEN(UPPER(TRIM(CLEAN(SUBSTITUTE(M43,CHAR(160)," ")))))&gt;0,LEFT(UPPER(TRIM(M43)),10)&lt;&gt;"UNRESOLVED",ISERROR(MATCH(UPPER(TRIM(CLEAN(SUBSTITUTE(M43,CHAR(160)," ")))),Start!$H$6:$H$22,0))),"","Constraint/next action missing; ")&amp;""),"Work pending")),"Invalid status; use a listed value")</f>
        <v>Work pending</v>
      </c>
    </row>
    <row r="44" ht="40" customHeight="1">
      <c r="A44" s="56" t="str">
        <v>P-18</v>
      </c>
      <c r="B44" s="56" t="str">
        <v>Power and energy</v>
      </c>
      <c r="C44" s="56" t="str">
        <v>Decision</v>
      </c>
      <c r="D44" s="56" t="str">
        <v>Assign corrective owners funding dates and residual risk authority</v>
      </c>
      <c r="E44" s="56" t="str">
        <v>Sponsor</v>
      </c>
      <c r="F44" s="56" t="str">
        <v>P-15, P-17</v>
      </c>
      <c r="G44" s="56" t="str">
        <v>Corrective action and risk decision register</v>
      </c>
      <c r="H44" s="56" t="str">
        <v>Risk acceptance cannot waive a mandatory duty</v>
      </c>
      <c r="I44" s="53"/>
      <c r="J44" s="54"/>
      <c r="K44" s="53" t="str">
        <v>Not started</v>
      </c>
      <c r="L44" s="53"/>
      <c r="M44" s="53"/>
      <c r="N44" s="54"/>
      <c r="O44" s="53"/>
      <c r="P44" s="55" t="str">
        <f>IF(OR(EXACT(K44,"Not started"),EXACT(K44,"In progress"),EXACT(K44,"Blocked"),EXACT(K44,"Complete"),EXACT(K44,"Not authorized")),IF(K44="Complete",IF(LEN(IF(AND(LEN(UPPER(TRIM(CLEAN(SUBSTITUTE(I44,CHAR(160)," ")))))&gt;0,LEFT(UPPER(TRIM(I44)),10)&lt;&gt;"UNRESOLVED",ISERROR(MATCH(UPPER(TRIM(CLEAN(SUBSTITUTE(I44,CHAR(160)," ")))),Start!$H$6:$H$22,0))),"","Assigned owner missing; ")&amp;IF(AND(LEN(UPPER(TRIM(CLEAN(SUBSTITUTE(L44,CHAR(160)," ")))))&gt;0,LEFT(UPPER(TRIM(L44)),10)&lt;&gt;"UNRESOLVED",ISERROR(MATCH(UPPER(TRIM(CLEAN(SUBSTITUTE(L44,CHAR(160)," ")))),Start!$H$6:$H$22,0))),"","Completion evidence missing; ")&amp;IF(AND(ISNUMBER(N44),N44&gt;0,N44&lt;TODAY()+1),"","Completion date missing/invalid; ")&amp;IF(AND(LEN(UPPER(TRIM(CLEAN(SUBSTITUTE(O44,CHAR(160)," ")))))&gt;0,LEFT(UPPER(TRIM(O44)),10)&lt;&gt;"UNRESOLVED",ISERROR(MATCH(UPPER(TRIM(CLEAN(SUBSTITUTE(O44,CHAR(160)," ")))),Start!$H$6:$H$22,0))),"","Completion review missing; ")&amp;"")=0,"Documentation recorded; review required",IF(AND(LEN(UPPER(TRIM(CLEAN(SUBSTITUTE(I44,CHAR(160)," ")))))&gt;0,LEFT(UPPER(TRIM(I44)),10)&lt;&gt;"UNRESOLVED",ISERROR(MATCH(UPPER(TRIM(CLEAN(SUBSTITUTE(I44,CHAR(160)," ")))),Start!$H$6:$H$22,0))),"","Assigned owner missing; ")&amp;IF(AND(LEN(UPPER(TRIM(CLEAN(SUBSTITUTE(L44,CHAR(160)," ")))))&gt;0,LEFT(UPPER(TRIM(L44)),10)&lt;&gt;"UNRESOLVED",ISERROR(MATCH(UPPER(TRIM(CLEAN(SUBSTITUTE(L44,CHAR(160)," ")))),Start!$H$6:$H$22,0))),"","Completion evidence missing; ")&amp;IF(AND(ISNUMBER(N44),N44&gt;0,N44&lt;TODAY()+1),"","Completion date missing/invalid; ")&amp;IF(AND(LEN(UPPER(TRIM(CLEAN(SUBSTITUTE(O44,CHAR(160)," ")))))&gt;0,LEFT(UPPER(TRIM(O44)),10)&lt;&gt;"UNRESOLVED",ISERROR(MATCH(UPPER(TRIM(CLEAN(SUBSTITUTE(O44,CHAR(160)," ")))),Start!$H$6:$H$22,0))),"","Completion review missing; ")&amp;""),IF(OR(K44="Blocked",K44="Not authorized"),IF(LEN(IF(AND(LEN(UPPER(TRIM(CLEAN(SUBSTITUTE(I44,CHAR(160)," ")))))&gt;0,LEFT(UPPER(TRIM(I44)),10)&lt;&gt;"UNRESOLVED",ISERROR(MATCH(UPPER(TRIM(CLEAN(SUBSTITUTE(I44,CHAR(160)," ")))),Start!$H$6:$H$22,0))),"","Assigned owner missing; ")&amp;IF(AND(LEN(UPPER(TRIM(CLEAN(SUBSTITUTE(M44,CHAR(160)," ")))))&gt;0,LEFT(UPPER(TRIM(M44)),10)&lt;&gt;"UNRESOLVED",ISERROR(MATCH(UPPER(TRIM(CLEAN(SUBSTITUTE(M44,CHAR(160)," ")))),Start!$H$6:$H$22,0))),"","Constraint/next action missing; ")&amp;"")=0,"Documentation recorded; review required",IF(AND(LEN(UPPER(TRIM(CLEAN(SUBSTITUTE(I44,CHAR(160)," ")))))&gt;0,LEFT(UPPER(TRIM(I44)),10)&lt;&gt;"UNRESOLVED",ISERROR(MATCH(UPPER(TRIM(CLEAN(SUBSTITUTE(I44,CHAR(160)," ")))),Start!$H$6:$H$22,0))),"","Assigned owner missing; ")&amp;IF(AND(LEN(UPPER(TRIM(CLEAN(SUBSTITUTE(M44,CHAR(160)," ")))))&gt;0,LEFT(UPPER(TRIM(M44)),10)&lt;&gt;"UNRESOLVED",ISERROR(MATCH(UPPER(TRIM(CLEAN(SUBSTITUTE(M44,CHAR(160)," ")))),Start!$H$6:$H$22,0))),"","Constraint/next action missing; ")&amp;""),"Work pending")),"Invalid status; use a listed value")</f>
        <v>Work pending</v>
      </c>
    </row>
    <row r="45" ht="40" customHeight="1">
      <c r="A45" s="52" t="str">
        <v>P-19</v>
      </c>
      <c r="B45" s="52" t="str">
        <v>Power and energy</v>
      </c>
      <c r="C45" s="52" t="str">
        <v>Verification</v>
      </c>
      <c r="D45" s="52" t="str">
        <v>Collect implementation evidence for approved changes</v>
      </c>
      <c r="E45" s="52" t="str">
        <v>Engineering owner</v>
      </c>
      <c r="F45" s="52" t="str">
        <v>P-18</v>
      </c>
      <c r="G45" s="52" t="str">
        <v>Change records and implemented evidence</v>
      </c>
      <c r="H45" s="52" t="str">
        <v>Recommendation implementation and verification states remain distinct</v>
      </c>
      <c r="I45" s="53"/>
      <c r="J45" s="54"/>
      <c r="K45" s="53" t="str">
        <v>Not started</v>
      </c>
      <c r="L45" s="53"/>
      <c r="M45" s="53"/>
      <c r="N45" s="54"/>
      <c r="O45" s="53"/>
      <c r="P45" s="55" t="str">
        <f>IF(OR(EXACT(K45,"Not started"),EXACT(K45,"In progress"),EXACT(K45,"Blocked"),EXACT(K45,"Complete"),EXACT(K45,"Not authorized")),IF(K45="Complete",IF(LEN(IF(AND(LEN(UPPER(TRIM(CLEAN(SUBSTITUTE(I45,CHAR(160)," ")))))&gt;0,LEFT(UPPER(TRIM(I45)),10)&lt;&gt;"UNRESOLVED",ISERROR(MATCH(UPPER(TRIM(CLEAN(SUBSTITUTE(I45,CHAR(160)," ")))),Start!$H$6:$H$22,0))),"","Assigned owner missing; ")&amp;IF(AND(LEN(UPPER(TRIM(CLEAN(SUBSTITUTE(L45,CHAR(160)," ")))))&gt;0,LEFT(UPPER(TRIM(L45)),10)&lt;&gt;"UNRESOLVED",ISERROR(MATCH(UPPER(TRIM(CLEAN(SUBSTITUTE(L45,CHAR(160)," ")))),Start!$H$6:$H$22,0))),"","Completion evidence missing; ")&amp;IF(AND(ISNUMBER(N45),N45&gt;0,N45&lt;TODAY()+1),"","Completion date missing/invalid; ")&amp;IF(AND(LEN(UPPER(TRIM(CLEAN(SUBSTITUTE(O45,CHAR(160)," ")))))&gt;0,LEFT(UPPER(TRIM(O45)),10)&lt;&gt;"UNRESOLVED",ISERROR(MATCH(UPPER(TRIM(CLEAN(SUBSTITUTE(O45,CHAR(160)," ")))),Start!$H$6:$H$22,0))),"","Completion review missing; ")&amp;"")=0,"Documentation recorded; review required",IF(AND(LEN(UPPER(TRIM(CLEAN(SUBSTITUTE(I45,CHAR(160)," ")))))&gt;0,LEFT(UPPER(TRIM(I45)),10)&lt;&gt;"UNRESOLVED",ISERROR(MATCH(UPPER(TRIM(CLEAN(SUBSTITUTE(I45,CHAR(160)," ")))),Start!$H$6:$H$22,0))),"","Assigned owner missing; ")&amp;IF(AND(LEN(UPPER(TRIM(CLEAN(SUBSTITUTE(L45,CHAR(160)," ")))))&gt;0,LEFT(UPPER(TRIM(L45)),10)&lt;&gt;"UNRESOLVED",ISERROR(MATCH(UPPER(TRIM(CLEAN(SUBSTITUTE(L45,CHAR(160)," ")))),Start!$H$6:$H$22,0))),"","Completion evidence missing; ")&amp;IF(AND(ISNUMBER(N45),N45&gt;0,N45&lt;TODAY()+1),"","Completion date missing/invalid; ")&amp;IF(AND(LEN(UPPER(TRIM(CLEAN(SUBSTITUTE(O45,CHAR(160)," ")))))&gt;0,LEFT(UPPER(TRIM(O45)),10)&lt;&gt;"UNRESOLVED",ISERROR(MATCH(UPPER(TRIM(CLEAN(SUBSTITUTE(O45,CHAR(160)," ")))),Start!$H$6:$H$22,0))),"","Completion review missing; ")&amp;""),IF(OR(K45="Blocked",K45="Not authorized"),IF(LEN(IF(AND(LEN(UPPER(TRIM(CLEAN(SUBSTITUTE(I45,CHAR(160)," ")))))&gt;0,LEFT(UPPER(TRIM(I45)),10)&lt;&gt;"UNRESOLVED",ISERROR(MATCH(UPPER(TRIM(CLEAN(SUBSTITUTE(I45,CHAR(160)," ")))),Start!$H$6:$H$22,0))),"","Assigned owner missing; ")&amp;IF(AND(LEN(UPPER(TRIM(CLEAN(SUBSTITUTE(M45,CHAR(160)," ")))))&gt;0,LEFT(UPPER(TRIM(M45)),10)&lt;&gt;"UNRESOLVED",ISERROR(MATCH(UPPER(TRIM(CLEAN(SUBSTITUTE(M45,CHAR(160)," ")))),Start!$H$6:$H$22,0))),"","Constraint/next action missing; ")&amp;"")=0,"Documentation recorded; review required",IF(AND(LEN(UPPER(TRIM(CLEAN(SUBSTITUTE(I45,CHAR(160)," ")))))&gt;0,LEFT(UPPER(TRIM(I45)),10)&lt;&gt;"UNRESOLVED",ISERROR(MATCH(UPPER(TRIM(CLEAN(SUBSTITUTE(I45,CHAR(160)," ")))),Start!$H$6:$H$22,0))),"","Assigned owner missing; ")&amp;IF(AND(LEN(UPPER(TRIM(CLEAN(SUBSTITUTE(M45,CHAR(160)," ")))))&gt;0,LEFT(UPPER(TRIM(M45)),10)&lt;&gt;"UNRESOLVED",ISERROR(MATCH(UPPER(TRIM(CLEAN(SUBSTITUTE(M45,CHAR(160)," ")))),Start!$H$6:$H$22,0))),"","Constraint/next action missing; ")&amp;""),"Work pending")),"Invalid status; use a listed value")</f>
        <v>Work pending</v>
      </c>
    </row>
    <row r="46" ht="34" customHeight="1">
      <c r="A46" s="56" t="str">
        <v>P-20</v>
      </c>
      <c r="B46" s="56" t="str">
        <v>Power and energy</v>
      </c>
      <c r="C46" s="56" t="str">
        <v>Verification</v>
      </c>
      <c r="D46" s="56" t="str">
        <v>Retest changed controls using an approved method</v>
      </c>
      <c r="E46" s="56" t="str">
        <v>Quality reviewer</v>
      </c>
      <c r="F46" s="56" t="str">
        <v>P-19</v>
      </c>
      <c r="G46" s="56" t="str">
        <v>Retest evidence and verification decision</v>
      </c>
      <c r="H46" s="56" t="str">
        <v>Closure cites the tested result and remaining limits</v>
      </c>
      <c r="I46" s="53"/>
      <c r="J46" s="54"/>
      <c r="K46" s="53" t="str">
        <v>Not started</v>
      </c>
      <c r="L46" s="53"/>
      <c r="M46" s="53"/>
      <c r="N46" s="54"/>
      <c r="O46" s="53"/>
      <c r="P46" s="55" t="str">
        <f>IF(OR(EXACT(K46,"Not started"),EXACT(K46,"In progress"),EXACT(K46,"Blocked"),EXACT(K46,"Complete"),EXACT(K46,"Not authorized")),IF(K46="Complete",IF(LEN(IF(AND(LEN(UPPER(TRIM(CLEAN(SUBSTITUTE(I46,CHAR(160)," ")))))&gt;0,LEFT(UPPER(TRIM(I46)),10)&lt;&gt;"UNRESOLVED",ISERROR(MATCH(UPPER(TRIM(CLEAN(SUBSTITUTE(I46,CHAR(160)," ")))),Start!$H$6:$H$22,0))),"","Assigned owner missing; ")&amp;IF(AND(LEN(UPPER(TRIM(CLEAN(SUBSTITUTE(L46,CHAR(160)," ")))))&gt;0,LEFT(UPPER(TRIM(L46)),10)&lt;&gt;"UNRESOLVED",ISERROR(MATCH(UPPER(TRIM(CLEAN(SUBSTITUTE(L46,CHAR(160)," ")))),Start!$H$6:$H$22,0))),"","Completion evidence missing; ")&amp;IF(AND(ISNUMBER(N46),N46&gt;0,N46&lt;TODAY()+1),"","Completion date missing/invalid; ")&amp;IF(AND(LEN(UPPER(TRIM(CLEAN(SUBSTITUTE(O46,CHAR(160)," ")))))&gt;0,LEFT(UPPER(TRIM(O46)),10)&lt;&gt;"UNRESOLVED",ISERROR(MATCH(UPPER(TRIM(CLEAN(SUBSTITUTE(O46,CHAR(160)," ")))),Start!$H$6:$H$22,0))),"","Completion review missing; ")&amp;"")=0,"Documentation recorded; review required",IF(AND(LEN(UPPER(TRIM(CLEAN(SUBSTITUTE(I46,CHAR(160)," ")))))&gt;0,LEFT(UPPER(TRIM(I46)),10)&lt;&gt;"UNRESOLVED",ISERROR(MATCH(UPPER(TRIM(CLEAN(SUBSTITUTE(I46,CHAR(160)," ")))),Start!$H$6:$H$22,0))),"","Assigned owner missing; ")&amp;IF(AND(LEN(UPPER(TRIM(CLEAN(SUBSTITUTE(L46,CHAR(160)," ")))))&gt;0,LEFT(UPPER(TRIM(L46)),10)&lt;&gt;"UNRESOLVED",ISERROR(MATCH(UPPER(TRIM(CLEAN(SUBSTITUTE(L46,CHAR(160)," ")))),Start!$H$6:$H$22,0))),"","Completion evidence missing; ")&amp;IF(AND(ISNUMBER(N46),N46&gt;0,N46&lt;TODAY()+1),"","Completion date missing/invalid; ")&amp;IF(AND(LEN(UPPER(TRIM(CLEAN(SUBSTITUTE(O46,CHAR(160)," ")))))&gt;0,LEFT(UPPER(TRIM(O46)),10)&lt;&gt;"UNRESOLVED",ISERROR(MATCH(UPPER(TRIM(CLEAN(SUBSTITUTE(O46,CHAR(160)," ")))),Start!$H$6:$H$22,0))),"","Completion review missing; ")&amp;""),IF(OR(K46="Blocked",K46="Not authorized"),IF(LEN(IF(AND(LEN(UPPER(TRIM(CLEAN(SUBSTITUTE(I46,CHAR(160)," ")))))&gt;0,LEFT(UPPER(TRIM(I46)),10)&lt;&gt;"UNRESOLVED",ISERROR(MATCH(UPPER(TRIM(CLEAN(SUBSTITUTE(I46,CHAR(160)," ")))),Start!$H$6:$H$22,0))),"","Assigned owner missing; ")&amp;IF(AND(LEN(UPPER(TRIM(CLEAN(SUBSTITUTE(M46,CHAR(160)," ")))))&gt;0,LEFT(UPPER(TRIM(M46)),10)&lt;&gt;"UNRESOLVED",ISERROR(MATCH(UPPER(TRIM(CLEAN(SUBSTITUTE(M46,CHAR(160)," ")))),Start!$H$6:$H$22,0))),"","Constraint/next action missing; ")&amp;"")=0,"Documentation recorded; review required",IF(AND(LEN(UPPER(TRIM(CLEAN(SUBSTITUTE(I46,CHAR(160)," ")))))&gt;0,LEFT(UPPER(TRIM(I46)),10)&lt;&gt;"UNRESOLVED",ISERROR(MATCH(UPPER(TRIM(CLEAN(SUBSTITUTE(I46,CHAR(160)," ")))),Start!$H$6:$H$22,0))),"","Assigned owner missing; ")&amp;IF(AND(LEN(UPPER(TRIM(CLEAN(SUBSTITUTE(M46,CHAR(160)," ")))))&gt;0,LEFT(UPPER(TRIM(M46)),10)&lt;&gt;"UNRESOLVED",ISERROR(MATCH(UPPER(TRIM(CLEAN(SUBSTITUTE(M46,CHAR(160)," ")))),Start!$H$6:$H$22,0))),"","Constraint/next action missing; ")&amp;""),"Work pending")),"Invalid status; use a listed value")</f>
        <v>Work pending</v>
      </c>
    </row>
    <row r="47" ht="40" customHeight="1">
      <c r="A47" s="52" t="str">
        <v>P-21</v>
      </c>
      <c r="B47" s="52" t="str">
        <v>Power and energy</v>
      </c>
      <c r="C47" s="52" t="str">
        <v>Handover</v>
      </c>
      <c r="D47" s="52" t="str">
        <v>Transfer records contacts recurring reviews and open actions</v>
      </c>
      <c r="E47" s="52" t="str">
        <v>Project manager</v>
      </c>
      <c r="F47" s="52" t="str">
        <v>P-20</v>
      </c>
      <c r="G47" s="52" t="str">
        <v>Signed handover and retained record location</v>
      </c>
      <c r="H47" s="52" t="str">
        <v>Recipient verifies access and owns all open actions</v>
      </c>
      <c r="I47" s="53"/>
      <c r="J47" s="54"/>
      <c r="K47" s="53" t="str">
        <v>Not started</v>
      </c>
      <c r="L47" s="53"/>
      <c r="M47" s="53"/>
      <c r="N47" s="54"/>
      <c r="O47" s="53"/>
      <c r="P47" s="55" t="str">
        <f>IF(OR(EXACT(K47,"Not started"),EXACT(K47,"In progress"),EXACT(K47,"Blocked"),EXACT(K47,"Complete"),EXACT(K47,"Not authorized")),IF(K47="Complete",IF(LEN(IF(AND(LEN(UPPER(TRIM(CLEAN(SUBSTITUTE(I47,CHAR(160)," ")))))&gt;0,LEFT(UPPER(TRIM(I47)),10)&lt;&gt;"UNRESOLVED",ISERROR(MATCH(UPPER(TRIM(CLEAN(SUBSTITUTE(I47,CHAR(160)," ")))),Start!$H$6:$H$22,0))),"","Assigned owner missing; ")&amp;IF(AND(LEN(UPPER(TRIM(CLEAN(SUBSTITUTE(L47,CHAR(160)," ")))))&gt;0,LEFT(UPPER(TRIM(L47)),10)&lt;&gt;"UNRESOLVED",ISERROR(MATCH(UPPER(TRIM(CLEAN(SUBSTITUTE(L47,CHAR(160)," ")))),Start!$H$6:$H$22,0))),"","Completion evidence missing; ")&amp;IF(AND(ISNUMBER(N47),N47&gt;0,N47&lt;TODAY()+1),"","Completion date missing/invalid; ")&amp;IF(AND(LEN(UPPER(TRIM(CLEAN(SUBSTITUTE(O47,CHAR(160)," ")))))&gt;0,LEFT(UPPER(TRIM(O47)),10)&lt;&gt;"UNRESOLVED",ISERROR(MATCH(UPPER(TRIM(CLEAN(SUBSTITUTE(O47,CHAR(160)," ")))),Start!$H$6:$H$22,0))),"","Completion review missing; ")&amp;"")=0,"Documentation recorded; review required",IF(AND(LEN(UPPER(TRIM(CLEAN(SUBSTITUTE(I47,CHAR(160)," ")))))&gt;0,LEFT(UPPER(TRIM(I47)),10)&lt;&gt;"UNRESOLVED",ISERROR(MATCH(UPPER(TRIM(CLEAN(SUBSTITUTE(I47,CHAR(160)," ")))),Start!$H$6:$H$22,0))),"","Assigned owner missing; ")&amp;IF(AND(LEN(UPPER(TRIM(CLEAN(SUBSTITUTE(L47,CHAR(160)," ")))))&gt;0,LEFT(UPPER(TRIM(L47)),10)&lt;&gt;"UNRESOLVED",ISERROR(MATCH(UPPER(TRIM(CLEAN(SUBSTITUTE(L47,CHAR(160)," ")))),Start!$H$6:$H$22,0))),"","Completion evidence missing; ")&amp;IF(AND(ISNUMBER(N47),N47&gt;0,N47&lt;TODAY()+1),"","Completion date missing/invalid; ")&amp;IF(AND(LEN(UPPER(TRIM(CLEAN(SUBSTITUTE(O47,CHAR(160)," ")))))&gt;0,LEFT(UPPER(TRIM(O47)),10)&lt;&gt;"UNRESOLVED",ISERROR(MATCH(UPPER(TRIM(CLEAN(SUBSTITUTE(O47,CHAR(160)," ")))),Start!$H$6:$H$22,0))),"","Completion review missing; ")&amp;""),IF(OR(K47="Blocked",K47="Not authorized"),IF(LEN(IF(AND(LEN(UPPER(TRIM(CLEAN(SUBSTITUTE(I47,CHAR(160)," ")))))&gt;0,LEFT(UPPER(TRIM(I47)),10)&lt;&gt;"UNRESOLVED",ISERROR(MATCH(UPPER(TRIM(CLEAN(SUBSTITUTE(I47,CHAR(160)," ")))),Start!$H$6:$H$22,0))),"","Assigned owner missing; ")&amp;IF(AND(LEN(UPPER(TRIM(CLEAN(SUBSTITUTE(M47,CHAR(160)," ")))))&gt;0,LEFT(UPPER(TRIM(M47)),10)&lt;&gt;"UNRESOLVED",ISERROR(MATCH(UPPER(TRIM(CLEAN(SUBSTITUTE(M47,CHAR(160)," ")))),Start!$H$6:$H$22,0))),"","Constraint/next action missing; ")&amp;"")=0,"Documentation recorded; review required",IF(AND(LEN(UPPER(TRIM(CLEAN(SUBSTITUTE(I47,CHAR(160)," ")))))&gt;0,LEFT(UPPER(TRIM(I47)),10)&lt;&gt;"UNRESOLVED",ISERROR(MATCH(UPPER(TRIM(CLEAN(SUBSTITUTE(I47,CHAR(160)," ")))),Start!$H$6:$H$22,0))),"","Assigned owner missing; ")&amp;IF(AND(LEN(UPPER(TRIM(CLEAN(SUBSTITUTE(M47,CHAR(160)," ")))))&gt;0,LEFT(UPPER(TRIM(M47)),10)&lt;&gt;"UNRESOLVED",ISERROR(MATCH(UPPER(TRIM(CLEAN(SUBSTITUTE(M47,CHAR(160)," ")))),Start!$H$6:$H$22,0))),"","Constraint/next action missing; ")&amp;""),"Work pending")),"Invalid status; use a listed value")</f>
        <v>Work pending</v>
      </c>
    </row>
    <row r="48" ht="34" customHeight="1">
      <c r="A48" s="56" t="str">
        <v>P-22</v>
      </c>
      <c r="B48" s="56" t="str">
        <v>Power and energy</v>
      </c>
      <c r="C48" s="56" t="str">
        <v>Handover</v>
      </c>
      <c r="D48" s="56" t="str">
        <v>Obtain technical compliance and operating adoption decisions</v>
      </c>
      <c r="E48" s="56" t="str">
        <v>Sponsor</v>
      </c>
      <c r="F48" s="56" t="str">
        <v>P-21</v>
      </c>
      <c r="G48" s="56" t="str">
        <v>Named approvers dates authority and scope</v>
      </c>
      <c r="H48" s="56"/>
      <c r="I48" s="53"/>
      <c r="J48" s="54"/>
      <c r="K48" s="53" t="str">
        <v>Not started</v>
      </c>
      <c r="L48" s="53"/>
      <c r="M48" s="53"/>
      <c r="N48" s="54"/>
      <c r="O48" s="53"/>
      <c r="P48" s="55" t="str">
        <f>IF(OR(EXACT(K48,"Not started"),EXACT(K48,"In progress"),EXACT(K48,"Blocked"),EXACT(K48,"Complete"),EXACT(K48,"Not authorized")),IF(K48="Complete",IF(LEN(IF(AND(LEN(UPPER(TRIM(CLEAN(SUBSTITUTE(I48,CHAR(160)," ")))))&gt;0,LEFT(UPPER(TRIM(I48)),10)&lt;&gt;"UNRESOLVED",ISERROR(MATCH(UPPER(TRIM(CLEAN(SUBSTITUTE(I48,CHAR(160)," ")))),Start!$H$6:$H$22,0))),"","Assigned owner missing; ")&amp;IF(AND(LEN(UPPER(TRIM(CLEAN(SUBSTITUTE(L48,CHAR(160)," ")))))&gt;0,LEFT(UPPER(TRIM(L48)),10)&lt;&gt;"UNRESOLVED",ISERROR(MATCH(UPPER(TRIM(CLEAN(SUBSTITUTE(L48,CHAR(160)," ")))),Start!$H$6:$H$22,0))),"","Completion evidence missing; ")&amp;IF(AND(ISNUMBER(N48),N48&gt;0,N48&lt;TODAY()+1),"","Completion date missing/invalid; ")&amp;IF(AND(LEN(UPPER(TRIM(CLEAN(SUBSTITUTE(O48,CHAR(160)," ")))))&gt;0,LEFT(UPPER(TRIM(O48)),10)&lt;&gt;"UNRESOLVED",ISERROR(MATCH(UPPER(TRIM(CLEAN(SUBSTITUTE(O48,CHAR(160)," ")))),Start!$H$6:$H$22,0))),"","Completion review missing; ")&amp;"")=0,"Documentation recorded; review required",IF(AND(LEN(UPPER(TRIM(CLEAN(SUBSTITUTE(I48,CHAR(160)," ")))))&gt;0,LEFT(UPPER(TRIM(I48)),10)&lt;&gt;"UNRESOLVED",ISERROR(MATCH(UPPER(TRIM(CLEAN(SUBSTITUTE(I48,CHAR(160)," ")))),Start!$H$6:$H$22,0))),"","Assigned owner missing; ")&amp;IF(AND(LEN(UPPER(TRIM(CLEAN(SUBSTITUTE(L48,CHAR(160)," ")))))&gt;0,LEFT(UPPER(TRIM(L48)),10)&lt;&gt;"UNRESOLVED",ISERROR(MATCH(UPPER(TRIM(CLEAN(SUBSTITUTE(L48,CHAR(160)," ")))),Start!$H$6:$H$22,0))),"","Completion evidence missing; ")&amp;IF(AND(ISNUMBER(N48),N48&gt;0,N48&lt;TODAY()+1),"","Completion date missing/invalid; ")&amp;IF(AND(LEN(UPPER(TRIM(CLEAN(SUBSTITUTE(O48,CHAR(160)," ")))))&gt;0,LEFT(UPPER(TRIM(O48)),10)&lt;&gt;"UNRESOLVED",ISERROR(MATCH(UPPER(TRIM(CLEAN(SUBSTITUTE(O48,CHAR(160)," ")))),Start!$H$6:$H$22,0))),"","Completion review missing; ")&amp;""),IF(OR(K48="Blocked",K48="Not authorized"),IF(LEN(IF(AND(LEN(UPPER(TRIM(CLEAN(SUBSTITUTE(I48,CHAR(160)," ")))))&gt;0,LEFT(UPPER(TRIM(I48)),10)&lt;&gt;"UNRESOLVED",ISERROR(MATCH(UPPER(TRIM(CLEAN(SUBSTITUTE(I48,CHAR(160)," ")))),Start!$H$6:$H$22,0))),"","Assigned owner missing; ")&amp;IF(AND(LEN(UPPER(TRIM(CLEAN(SUBSTITUTE(M48,CHAR(160)," ")))))&gt;0,LEFT(UPPER(TRIM(M48)),10)&lt;&gt;"UNRESOLVED",ISERROR(MATCH(UPPER(TRIM(CLEAN(SUBSTITUTE(M48,CHAR(160)," ")))),Start!$H$6:$H$22,0))),"","Constraint/next action missing; ")&amp;"")=0,"Documentation recorded; review required",IF(AND(LEN(UPPER(TRIM(CLEAN(SUBSTITUTE(I48,CHAR(160)," ")))))&gt;0,LEFT(UPPER(TRIM(I48)),10)&lt;&gt;"UNRESOLVED",ISERROR(MATCH(UPPER(TRIM(CLEAN(SUBSTITUTE(I48,CHAR(160)," ")))),Start!$H$6:$H$22,0))),"","Assigned owner missing; ")&amp;IF(AND(LEN(UPPER(TRIM(CLEAN(SUBSTITUTE(M48,CHAR(160)," ")))))&gt;0,LEFT(UPPER(TRIM(M48)),10)&lt;&gt;"UNRESOLVED",ISERROR(MATCH(UPPER(TRIM(CLEAN(SUBSTITUTE(M48,CHAR(160)," ")))),Start!$H$6:$H$22,0))),"","Constraint/next action missing; ")&amp;""),"Work pending")),"Invalid status; use a listed value")</f>
        <v>Work pending</v>
      </c>
    </row>
    <row r="49" ht="40" customHeight="1">
      <c r="A49" s="52" t="str">
        <v>M-01</v>
      </c>
      <c r="B49" s="52" t="str">
        <v>Manufacturing</v>
      </c>
      <c r="C49" s="52" t="str">
        <v>Scope</v>
      </c>
      <c r="D49" s="52" t="str">
        <v>Identify entity sites ownership permits contracts and critical services</v>
      </c>
      <c r="E49" s="52" t="str">
        <v>Project manager</v>
      </c>
      <c r="F49" s="52" t="str"/>
      <c r="G49" s="52" t="str">
        <v>Facility boundary and operating owner</v>
      </c>
      <c r="H49" s="52" t="str">
        <v>Every target has an owner and the scope excludes unapproved assets</v>
      </c>
      <c r="I49" s="53"/>
      <c r="J49" s="54"/>
      <c r="K49" s="53" t="str">
        <v>Not started</v>
      </c>
      <c r="L49" s="53"/>
      <c r="M49" s="53"/>
      <c r="N49" s="54"/>
      <c r="O49" s="53"/>
      <c r="P49" s="55" t="str">
        <f>IF(OR(EXACT(K49,"Not started"),EXACT(K49,"In progress"),EXACT(K49,"Blocked"),EXACT(K49,"Complete"),EXACT(K49,"Not authorized")),IF(K49="Complete",IF(LEN(IF(AND(LEN(UPPER(TRIM(CLEAN(SUBSTITUTE(I49,CHAR(160)," ")))))&gt;0,LEFT(UPPER(TRIM(I49)),10)&lt;&gt;"UNRESOLVED",ISERROR(MATCH(UPPER(TRIM(CLEAN(SUBSTITUTE(I49,CHAR(160)," ")))),Start!$H$6:$H$22,0))),"","Assigned owner missing; ")&amp;IF(AND(LEN(UPPER(TRIM(CLEAN(SUBSTITUTE(L49,CHAR(160)," ")))))&gt;0,LEFT(UPPER(TRIM(L49)),10)&lt;&gt;"UNRESOLVED",ISERROR(MATCH(UPPER(TRIM(CLEAN(SUBSTITUTE(L49,CHAR(160)," ")))),Start!$H$6:$H$22,0))),"","Completion evidence missing; ")&amp;IF(AND(ISNUMBER(N49),N49&gt;0,N49&lt;TODAY()+1),"","Completion date missing/invalid; ")&amp;IF(AND(LEN(UPPER(TRIM(CLEAN(SUBSTITUTE(O49,CHAR(160)," ")))))&gt;0,LEFT(UPPER(TRIM(O49)),10)&lt;&gt;"UNRESOLVED",ISERROR(MATCH(UPPER(TRIM(CLEAN(SUBSTITUTE(O49,CHAR(160)," ")))),Start!$H$6:$H$22,0))),"","Completion review missing; ")&amp;"")=0,"Documentation recorded; review required",IF(AND(LEN(UPPER(TRIM(CLEAN(SUBSTITUTE(I49,CHAR(160)," ")))))&gt;0,LEFT(UPPER(TRIM(I49)),10)&lt;&gt;"UNRESOLVED",ISERROR(MATCH(UPPER(TRIM(CLEAN(SUBSTITUTE(I49,CHAR(160)," ")))),Start!$H$6:$H$22,0))),"","Assigned owner missing; ")&amp;IF(AND(LEN(UPPER(TRIM(CLEAN(SUBSTITUTE(L49,CHAR(160)," ")))))&gt;0,LEFT(UPPER(TRIM(L49)),10)&lt;&gt;"UNRESOLVED",ISERROR(MATCH(UPPER(TRIM(CLEAN(SUBSTITUTE(L49,CHAR(160)," ")))),Start!$H$6:$H$22,0))),"","Completion evidence missing; ")&amp;IF(AND(ISNUMBER(N49),N49&gt;0,N49&lt;TODAY()+1),"","Completion date missing/invalid; ")&amp;IF(AND(LEN(UPPER(TRIM(CLEAN(SUBSTITUTE(O49,CHAR(160)," ")))))&gt;0,LEFT(UPPER(TRIM(O49)),10)&lt;&gt;"UNRESOLVED",ISERROR(MATCH(UPPER(TRIM(CLEAN(SUBSTITUTE(O49,CHAR(160)," ")))),Start!$H$6:$H$22,0))),"","Completion review missing; ")&amp;""),IF(OR(K49="Blocked",K49="Not authorized"),IF(LEN(IF(AND(LEN(UPPER(TRIM(CLEAN(SUBSTITUTE(I49,CHAR(160)," ")))))&gt;0,LEFT(UPPER(TRIM(I49)),10)&lt;&gt;"UNRESOLVED",ISERROR(MATCH(UPPER(TRIM(CLEAN(SUBSTITUTE(I49,CHAR(160)," ")))),Start!$H$6:$H$22,0))),"","Assigned owner missing; ")&amp;IF(AND(LEN(UPPER(TRIM(CLEAN(SUBSTITUTE(M49,CHAR(160)," ")))))&gt;0,LEFT(UPPER(TRIM(M49)),10)&lt;&gt;"UNRESOLVED",ISERROR(MATCH(UPPER(TRIM(CLEAN(SUBSTITUTE(M49,CHAR(160)," ")))),Start!$H$6:$H$22,0))),"","Constraint/next action missing; ")&amp;"")=0,"Documentation recorded; review required",IF(AND(LEN(UPPER(TRIM(CLEAN(SUBSTITUTE(I49,CHAR(160)," ")))))&gt;0,LEFT(UPPER(TRIM(I49)),10)&lt;&gt;"UNRESOLVED",ISERROR(MATCH(UPPER(TRIM(CLEAN(SUBSTITUTE(I49,CHAR(160)," ")))),Start!$H$6:$H$22,0))),"","Assigned owner missing; ")&amp;IF(AND(LEN(UPPER(TRIM(CLEAN(SUBSTITUTE(M49,CHAR(160)," ")))))&gt;0,LEFT(UPPER(TRIM(M49)),10)&lt;&gt;"UNRESOLVED",ISERROR(MATCH(UPPER(TRIM(CLEAN(SUBSTITUTE(M49,CHAR(160)," ")))),Start!$H$6:$H$22,0))),"","Constraint/next action missing; ")&amp;""),"Work pending")),"Invalid status; use a listed value")</f>
        <v>Work pending</v>
      </c>
    </row>
    <row r="50" ht="40" customHeight="1">
      <c r="A50" s="56" t="str">
        <v>M-02</v>
      </c>
      <c r="B50" s="56" t="str">
        <v>Manufacturing</v>
      </c>
      <c r="C50" s="56" t="str">
        <v>Scope</v>
      </c>
      <c r="D50" s="56" t="str">
        <v>Retrieve controlling instruments and decide applicability</v>
      </c>
      <c r="E50" s="56" t="str">
        <v>Compliance owner</v>
      </c>
      <c r="F50" s="56" t="str">
        <v>M-01</v>
      </c>
      <c r="G50" s="56" t="str">
        <v>Signed obligation register with versions exceptions and dates</v>
      </c>
      <c r="H50" s="56" t="inlineStr">
        <is>
          <t xml:space="preserve">Each missing instrument or fact has a named owner</t>
        </is>
      </c>
      <c r="I50" s="53"/>
      <c r="J50" s="54"/>
      <c r="K50" s="53" t="str">
        <v>Not started</v>
      </c>
      <c r="L50" s="53"/>
      <c r="M50" s="53"/>
      <c r="N50" s="54"/>
      <c r="O50" s="53"/>
      <c r="P50" s="55" t="str">
        <f>IF(OR(EXACT(K50,"Not started"),EXACT(K50,"In progress"),EXACT(K50,"Blocked"),EXACT(K50,"Complete"),EXACT(K50,"Not authorized")),IF(K50="Complete",IF(LEN(IF(AND(LEN(UPPER(TRIM(CLEAN(SUBSTITUTE(I50,CHAR(160)," ")))))&gt;0,LEFT(UPPER(TRIM(I50)),10)&lt;&gt;"UNRESOLVED",ISERROR(MATCH(UPPER(TRIM(CLEAN(SUBSTITUTE(I50,CHAR(160)," ")))),Start!$H$6:$H$22,0))),"","Assigned owner missing; ")&amp;IF(AND(LEN(UPPER(TRIM(CLEAN(SUBSTITUTE(L50,CHAR(160)," ")))))&gt;0,LEFT(UPPER(TRIM(L50)),10)&lt;&gt;"UNRESOLVED",ISERROR(MATCH(UPPER(TRIM(CLEAN(SUBSTITUTE(L50,CHAR(160)," ")))),Start!$H$6:$H$22,0))),"","Completion evidence missing; ")&amp;IF(AND(ISNUMBER(N50),N50&gt;0,N50&lt;TODAY()+1),"","Completion date missing/invalid; ")&amp;IF(AND(LEN(UPPER(TRIM(CLEAN(SUBSTITUTE(O50,CHAR(160)," ")))))&gt;0,LEFT(UPPER(TRIM(O50)),10)&lt;&gt;"UNRESOLVED",ISERROR(MATCH(UPPER(TRIM(CLEAN(SUBSTITUTE(O50,CHAR(160)," ")))),Start!$H$6:$H$22,0))),"","Completion review missing; ")&amp;"")=0,"Documentation recorded; review required",IF(AND(LEN(UPPER(TRIM(CLEAN(SUBSTITUTE(I50,CHAR(160)," ")))))&gt;0,LEFT(UPPER(TRIM(I50)),10)&lt;&gt;"UNRESOLVED",ISERROR(MATCH(UPPER(TRIM(CLEAN(SUBSTITUTE(I50,CHAR(160)," ")))),Start!$H$6:$H$22,0))),"","Assigned owner missing; ")&amp;IF(AND(LEN(UPPER(TRIM(CLEAN(SUBSTITUTE(L50,CHAR(160)," ")))))&gt;0,LEFT(UPPER(TRIM(L50)),10)&lt;&gt;"UNRESOLVED",ISERROR(MATCH(UPPER(TRIM(CLEAN(SUBSTITUTE(L50,CHAR(160)," ")))),Start!$H$6:$H$22,0))),"","Completion evidence missing; ")&amp;IF(AND(ISNUMBER(N50),N50&gt;0,N50&lt;TODAY()+1),"","Completion date missing/invalid; ")&amp;IF(AND(LEN(UPPER(TRIM(CLEAN(SUBSTITUTE(O50,CHAR(160)," ")))))&gt;0,LEFT(UPPER(TRIM(O50)),10)&lt;&gt;"UNRESOLVED",ISERROR(MATCH(UPPER(TRIM(CLEAN(SUBSTITUTE(O50,CHAR(160)," ")))),Start!$H$6:$H$22,0))),"","Completion review missing; ")&amp;""),IF(OR(K50="Blocked",K50="Not authorized"),IF(LEN(IF(AND(LEN(UPPER(TRIM(CLEAN(SUBSTITUTE(I50,CHAR(160)," ")))))&gt;0,LEFT(UPPER(TRIM(I50)),10)&lt;&gt;"UNRESOLVED",ISERROR(MATCH(UPPER(TRIM(CLEAN(SUBSTITUTE(I50,CHAR(160)," ")))),Start!$H$6:$H$22,0))),"","Assigned owner missing; ")&amp;IF(AND(LEN(UPPER(TRIM(CLEAN(SUBSTITUTE(M50,CHAR(160)," ")))))&gt;0,LEFT(UPPER(TRIM(M50)),10)&lt;&gt;"UNRESOLVED",ISERROR(MATCH(UPPER(TRIM(CLEAN(SUBSTITUTE(M50,CHAR(160)," ")))),Start!$H$6:$H$22,0))),"","Constraint/next action missing; ")&amp;"")=0,"Documentation recorded; review required",IF(AND(LEN(UPPER(TRIM(CLEAN(SUBSTITUTE(I50,CHAR(160)," ")))))&gt;0,LEFT(UPPER(TRIM(I50)),10)&lt;&gt;"UNRESOLVED",ISERROR(MATCH(UPPER(TRIM(CLEAN(SUBSTITUTE(I50,CHAR(160)," ")))),Start!$H$6:$H$22,0))),"","Assigned owner missing; ")&amp;IF(AND(LEN(UPPER(TRIM(CLEAN(SUBSTITUTE(M50,CHAR(160)," ")))))&gt;0,LEFT(UPPER(TRIM(M50)),10)&lt;&gt;"UNRESOLVED",ISERROR(MATCH(UPPER(TRIM(CLEAN(SUBSTITUTE(M50,CHAR(160)," ")))),Start!$H$6:$H$22,0))),"","Constraint/next action missing; ")&amp;""),"Work pending")),"Invalid status; use a listed value")</f>
        <v>Work pending</v>
      </c>
    </row>
    <row r="51" ht="34" customHeight="1">
      <c r="A51" s="52" t="str">
        <v>M-03</v>
      </c>
      <c r="B51" s="52" t="str">
        <v>Manufacturing</v>
      </c>
      <c r="C51" s="52" t="str">
        <v>Scope</v>
      </c>
      <c r="D51" s="52" t="str">
        <v>Approve objectives audience exclusions and resources</v>
      </c>
      <c r="E51" s="52" t="str">
        <v>Sponsor</v>
      </c>
      <c r="F51" s="52" t="str">
        <v>M-02</v>
      </c>
      <c r="G51" s="52" t="str">
        <v>Engagement charter and named decision authorities</v>
      </c>
      <c r="H51" s="52" t="str">
        <v>Sponsor and operating owner approve their respective decisions</v>
      </c>
      <c r="I51" s="53"/>
      <c r="J51" s="54"/>
      <c r="K51" s="53" t="str">
        <v>Not started</v>
      </c>
      <c r="L51" s="53"/>
      <c r="M51" s="53"/>
      <c r="N51" s="54"/>
      <c r="O51" s="53"/>
      <c r="P51" s="55" t="str">
        <f>IF(OR(EXACT(K51,"Not started"),EXACT(K51,"In progress"),EXACT(K51,"Blocked"),EXACT(K51,"Complete"),EXACT(K51,"Not authorized")),IF(K51="Complete",IF(LEN(IF(AND(LEN(UPPER(TRIM(CLEAN(SUBSTITUTE(I51,CHAR(160)," ")))))&gt;0,LEFT(UPPER(TRIM(I51)),10)&lt;&gt;"UNRESOLVED",ISERROR(MATCH(UPPER(TRIM(CLEAN(SUBSTITUTE(I51,CHAR(160)," ")))),Start!$H$6:$H$22,0))),"","Assigned owner missing; ")&amp;IF(AND(LEN(UPPER(TRIM(CLEAN(SUBSTITUTE(L51,CHAR(160)," ")))))&gt;0,LEFT(UPPER(TRIM(L51)),10)&lt;&gt;"UNRESOLVED",ISERROR(MATCH(UPPER(TRIM(CLEAN(SUBSTITUTE(L51,CHAR(160)," ")))),Start!$H$6:$H$22,0))),"","Completion evidence missing; ")&amp;IF(AND(ISNUMBER(N51),N51&gt;0,N51&lt;TODAY()+1),"","Completion date missing/invalid; ")&amp;IF(AND(LEN(UPPER(TRIM(CLEAN(SUBSTITUTE(O51,CHAR(160)," ")))))&gt;0,LEFT(UPPER(TRIM(O51)),10)&lt;&gt;"UNRESOLVED",ISERROR(MATCH(UPPER(TRIM(CLEAN(SUBSTITUTE(O51,CHAR(160)," ")))),Start!$H$6:$H$22,0))),"","Completion review missing; ")&amp;"")=0,"Documentation recorded; review required",IF(AND(LEN(UPPER(TRIM(CLEAN(SUBSTITUTE(I51,CHAR(160)," ")))))&gt;0,LEFT(UPPER(TRIM(I51)),10)&lt;&gt;"UNRESOLVED",ISERROR(MATCH(UPPER(TRIM(CLEAN(SUBSTITUTE(I51,CHAR(160)," ")))),Start!$H$6:$H$22,0))),"","Assigned owner missing; ")&amp;IF(AND(LEN(UPPER(TRIM(CLEAN(SUBSTITUTE(L51,CHAR(160)," ")))))&gt;0,LEFT(UPPER(TRIM(L51)),10)&lt;&gt;"UNRESOLVED",ISERROR(MATCH(UPPER(TRIM(CLEAN(SUBSTITUTE(L51,CHAR(160)," ")))),Start!$H$6:$H$22,0))),"","Completion evidence missing; ")&amp;IF(AND(ISNUMBER(N51),N51&gt;0,N51&lt;TODAY()+1),"","Completion date missing/invalid; ")&amp;IF(AND(LEN(UPPER(TRIM(CLEAN(SUBSTITUTE(O51,CHAR(160)," ")))))&gt;0,LEFT(UPPER(TRIM(O51)),10)&lt;&gt;"UNRESOLVED",ISERROR(MATCH(UPPER(TRIM(CLEAN(SUBSTITUTE(O51,CHAR(160)," ")))),Start!$H$6:$H$22,0))),"","Completion review missing; ")&amp;""),IF(OR(K51="Blocked",K51="Not authorized"),IF(LEN(IF(AND(LEN(UPPER(TRIM(CLEAN(SUBSTITUTE(I51,CHAR(160)," ")))))&gt;0,LEFT(UPPER(TRIM(I51)),10)&lt;&gt;"UNRESOLVED",ISERROR(MATCH(UPPER(TRIM(CLEAN(SUBSTITUTE(I51,CHAR(160)," ")))),Start!$H$6:$H$22,0))),"","Assigned owner missing; ")&amp;IF(AND(LEN(UPPER(TRIM(CLEAN(SUBSTITUTE(M51,CHAR(160)," ")))))&gt;0,LEFT(UPPER(TRIM(M51)),10)&lt;&gt;"UNRESOLVED",ISERROR(MATCH(UPPER(TRIM(CLEAN(SUBSTITUTE(M51,CHAR(160)," ")))),Start!$H$6:$H$22,0))),"","Constraint/next action missing; ")&amp;"")=0,"Documentation recorded; review required",IF(AND(LEN(UPPER(TRIM(CLEAN(SUBSTITUTE(I51,CHAR(160)," ")))))&gt;0,LEFT(UPPER(TRIM(I51)),10)&lt;&gt;"UNRESOLVED",ISERROR(MATCH(UPPER(TRIM(CLEAN(SUBSTITUTE(I51,CHAR(160)," ")))),Start!$H$6:$H$22,0))),"","Assigned owner missing; ")&amp;IF(AND(LEN(UPPER(TRIM(CLEAN(SUBSTITUTE(M51,CHAR(160)," ")))))&gt;0,LEFT(UPPER(TRIM(M51)),10)&lt;&gt;"UNRESOLVED",ISERROR(MATCH(UPPER(TRIM(CLEAN(SUBSTITUTE(M51,CHAR(160)," ")))),Start!$H$6:$H$22,0))),"","Constraint/next action missing; ")&amp;""),"Work pending")),"Invalid status; use a listed value")</f>
        <v>Work pending</v>
      </c>
    </row>
    <row r="52" ht="40" customHeight="1">
      <c r="A52" s="56" t="str">
        <v>M-04</v>
      </c>
      <c r="B52" s="56" t="str">
        <v>Manufacturing</v>
      </c>
      <c r="C52" s="56" t="str">
        <v>Readiness</v>
      </c>
      <c r="D52" s="56" t="str">
        <v>Request existing engineering control and regulatory records</v>
      </c>
      <c r="E52" s="56" t="str">
        <v>Technical lead</v>
      </c>
      <c r="F52" s="56" t="str">
        <v>M-03</v>
      </c>
      <c r="G52" s="56" t="str">
        <v>Evidence request list with period owner due date and secure channel</v>
      </c>
      <c r="H52" s="56" t="str">
        <v>Sensitive records have an approved transfer or supervised review route</v>
      </c>
      <c r="I52" s="53"/>
      <c r="J52" s="54"/>
      <c r="K52" s="53" t="str">
        <v>Not started</v>
      </c>
      <c r="L52" s="53"/>
      <c r="M52" s="53"/>
      <c r="N52" s="54"/>
      <c r="O52" s="53"/>
      <c r="P52" s="55" t="str">
        <f>IF(OR(EXACT(K52,"Not started"),EXACT(K52,"In progress"),EXACT(K52,"Blocked"),EXACT(K52,"Complete"),EXACT(K52,"Not authorized")),IF(K52="Complete",IF(LEN(IF(AND(LEN(UPPER(TRIM(CLEAN(SUBSTITUTE(I52,CHAR(160)," ")))))&gt;0,LEFT(UPPER(TRIM(I52)),10)&lt;&gt;"UNRESOLVED",ISERROR(MATCH(UPPER(TRIM(CLEAN(SUBSTITUTE(I52,CHAR(160)," ")))),Start!$H$6:$H$22,0))),"","Assigned owner missing; ")&amp;IF(AND(LEN(UPPER(TRIM(CLEAN(SUBSTITUTE(L52,CHAR(160)," ")))))&gt;0,LEFT(UPPER(TRIM(L52)),10)&lt;&gt;"UNRESOLVED",ISERROR(MATCH(UPPER(TRIM(CLEAN(SUBSTITUTE(L52,CHAR(160)," ")))),Start!$H$6:$H$22,0))),"","Completion evidence missing; ")&amp;IF(AND(ISNUMBER(N52),N52&gt;0,N52&lt;TODAY()+1),"","Completion date missing/invalid; ")&amp;IF(AND(LEN(UPPER(TRIM(CLEAN(SUBSTITUTE(O52,CHAR(160)," ")))))&gt;0,LEFT(UPPER(TRIM(O52)),10)&lt;&gt;"UNRESOLVED",ISERROR(MATCH(UPPER(TRIM(CLEAN(SUBSTITUTE(O52,CHAR(160)," ")))),Start!$H$6:$H$22,0))),"","Completion review missing; ")&amp;"")=0,"Documentation recorded; review required",IF(AND(LEN(UPPER(TRIM(CLEAN(SUBSTITUTE(I52,CHAR(160)," ")))))&gt;0,LEFT(UPPER(TRIM(I52)),10)&lt;&gt;"UNRESOLVED",ISERROR(MATCH(UPPER(TRIM(CLEAN(SUBSTITUTE(I52,CHAR(160)," ")))),Start!$H$6:$H$22,0))),"","Assigned owner missing; ")&amp;IF(AND(LEN(UPPER(TRIM(CLEAN(SUBSTITUTE(L52,CHAR(160)," ")))))&gt;0,LEFT(UPPER(TRIM(L52)),10)&lt;&gt;"UNRESOLVED",ISERROR(MATCH(UPPER(TRIM(CLEAN(SUBSTITUTE(L52,CHAR(160)," ")))),Start!$H$6:$H$22,0))),"","Completion evidence missing; ")&amp;IF(AND(ISNUMBER(N52),N52&gt;0,N52&lt;TODAY()+1),"","Completion date missing/invalid; ")&amp;IF(AND(LEN(UPPER(TRIM(CLEAN(SUBSTITUTE(O52,CHAR(160)," ")))))&gt;0,LEFT(UPPER(TRIM(O52)),10)&lt;&gt;"UNRESOLVED",ISERROR(MATCH(UPPER(TRIM(CLEAN(SUBSTITUTE(O52,CHAR(160)," ")))),Start!$H$6:$H$22,0))),"","Completion review missing; ")&amp;""),IF(OR(K52="Blocked",K52="Not authorized"),IF(LEN(IF(AND(LEN(UPPER(TRIM(CLEAN(SUBSTITUTE(I52,CHAR(160)," ")))))&gt;0,LEFT(UPPER(TRIM(I52)),10)&lt;&gt;"UNRESOLVED",ISERROR(MATCH(UPPER(TRIM(CLEAN(SUBSTITUTE(I52,CHAR(160)," ")))),Start!$H$6:$H$22,0))),"","Assigned owner missing; ")&amp;IF(AND(LEN(UPPER(TRIM(CLEAN(SUBSTITUTE(M52,CHAR(160)," ")))))&gt;0,LEFT(UPPER(TRIM(M52)),10)&lt;&gt;"UNRESOLVED",ISERROR(MATCH(UPPER(TRIM(CLEAN(SUBSTITUTE(M52,CHAR(160)," ")))),Start!$H$6:$H$22,0))),"","Constraint/next action missing; ")&amp;"")=0,"Documentation recorded; review required",IF(AND(LEN(UPPER(TRIM(CLEAN(SUBSTITUTE(I52,CHAR(160)," ")))))&gt;0,LEFT(UPPER(TRIM(I52)),10)&lt;&gt;"UNRESOLVED",ISERROR(MATCH(UPPER(TRIM(CLEAN(SUBSTITUTE(I52,CHAR(160)," ")))),Start!$H$6:$H$22,0))),"","Assigned owner missing; ")&amp;IF(AND(LEN(UPPER(TRIM(CLEAN(SUBSTITUTE(M52,CHAR(160)," ")))))&gt;0,LEFT(UPPER(TRIM(M52)),10)&lt;&gt;"UNRESOLVED",ISERROR(MATCH(UPPER(TRIM(CLEAN(SUBSTITUTE(M52,CHAR(160)," ")))),Start!$H$6:$H$22,0))),"","Constraint/next action missing; ")&amp;""),"Work pending")),"Invalid status; use a listed value")</f>
        <v>Work pending</v>
      </c>
    </row>
    <row r="53" ht="40" customHeight="1">
      <c r="A53" s="52" t="str">
        <v>M-05</v>
      </c>
      <c r="B53" s="52" t="str">
        <v>Manufacturing</v>
      </c>
      <c r="C53" s="52" t="str">
        <v>Readiness</v>
      </c>
      <c r="D53" s="52" t="str">
        <v>Interview operations engineering IT recovery and suppliers</v>
      </c>
      <c r="E53" s="52" t="str">
        <v>Technical lead</v>
      </c>
      <c r="F53" s="52" t="str">
        <v>M-04</v>
      </c>
      <c r="G53" s="52" t="str">
        <v>Dated interview records and discrepancy list</v>
      </c>
      <c r="H53" s="52" t="str">
        <v>Statements are identified as statements rather than tested facts</v>
      </c>
      <c r="I53" s="53"/>
      <c r="J53" s="54"/>
      <c r="K53" s="53" t="str">
        <v>Not started</v>
      </c>
      <c r="L53" s="53"/>
      <c r="M53" s="53"/>
      <c r="N53" s="54"/>
      <c r="O53" s="53"/>
      <c r="P53" s="55" t="str">
        <f>IF(OR(EXACT(K53,"Not started"),EXACT(K53,"In progress"),EXACT(K53,"Blocked"),EXACT(K53,"Complete"),EXACT(K53,"Not authorized")),IF(K53="Complete",IF(LEN(IF(AND(LEN(UPPER(TRIM(CLEAN(SUBSTITUTE(I53,CHAR(160)," ")))))&gt;0,LEFT(UPPER(TRIM(I53)),10)&lt;&gt;"UNRESOLVED",ISERROR(MATCH(UPPER(TRIM(CLEAN(SUBSTITUTE(I53,CHAR(160)," ")))),Start!$H$6:$H$22,0))),"","Assigned owner missing; ")&amp;IF(AND(LEN(UPPER(TRIM(CLEAN(SUBSTITUTE(L53,CHAR(160)," ")))))&gt;0,LEFT(UPPER(TRIM(L53)),10)&lt;&gt;"UNRESOLVED",ISERROR(MATCH(UPPER(TRIM(CLEAN(SUBSTITUTE(L53,CHAR(160)," ")))),Start!$H$6:$H$22,0))),"","Completion evidence missing; ")&amp;IF(AND(ISNUMBER(N53),N53&gt;0,N53&lt;TODAY()+1),"","Completion date missing/invalid; ")&amp;IF(AND(LEN(UPPER(TRIM(CLEAN(SUBSTITUTE(O53,CHAR(160)," ")))))&gt;0,LEFT(UPPER(TRIM(O53)),10)&lt;&gt;"UNRESOLVED",ISERROR(MATCH(UPPER(TRIM(CLEAN(SUBSTITUTE(O53,CHAR(160)," ")))),Start!$H$6:$H$22,0))),"","Completion review missing; ")&amp;"")=0,"Documentation recorded; review required",IF(AND(LEN(UPPER(TRIM(CLEAN(SUBSTITUTE(I53,CHAR(160)," ")))))&gt;0,LEFT(UPPER(TRIM(I53)),10)&lt;&gt;"UNRESOLVED",ISERROR(MATCH(UPPER(TRIM(CLEAN(SUBSTITUTE(I53,CHAR(160)," ")))),Start!$H$6:$H$22,0))),"","Assigned owner missing; ")&amp;IF(AND(LEN(UPPER(TRIM(CLEAN(SUBSTITUTE(L53,CHAR(160)," ")))))&gt;0,LEFT(UPPER(TRIM(L53)),10)&lt;&gt;"UNRESOLVED",ISERROR(MATCH(UPPER(TRIM(CLEAN(SUBSTITUTE(L53,CHAR(160)," ")))),Start!$H$6:$H$22,0))),"","Completion evidence missing; ")&amp;IF(AND(ISNUMBER(N53),N53&gt;0,N53&lt;TODAY()+1),"","Completion date missing/invalid; ")&amp;IF(AND(LEN(UPPER(TRIM(CLEAN(SUBSTITUTE(O53,CHAR(160)," ")))))&gt;0,LEFT(UPPER(TRIM(O53)),10)&lt;&gt;"UNRESOLVED",ISERROR(MATCH(UPPER(TRIM(CLEAN(SUBSTITUTE(O53,CHAR(160)," ")))),Start!$H$6:$H$22,0))),"","Completion review missing; ")&amp;""),IF(OR(K53="Blocked",K53="Not authorized"),IF(LEN(IF(AND(LEN(UPPER(TRIM(CLEAN(SUBSTITUTE(I53,CHAR(160)," ")))))&gt;0,LEFT(UPPER(TRIM(I53)),10)&lt;&gt;"UNRESOLVED",ISERROR(MATCH(UPPER(TRIM(CLEAN(SUBSTITUTE(I53,CHAR(160)," ")))),Start!$H$6:$H$22,0))),"","Assigned owner missing; ")&amp;IF(AND(LEN(UPPER(TRIM(CLEAN(SUBSTITUTE(M53,CHAR(160)," ")))))&gt;0,LEFT(UPPER(TRIM(M53)),10)&lt;&gt;"UNRESOLVED",ISERROR(MATCH(UPPER(TRIM(CLEAN(SUBSTITUTE(M53,CHAR(160)," ")))),Start!$H$6:$H$22,0))),"","Constraint/next action missing; ")&amp;"")=0,"Documentation recorded; review required",IF(AND(LEN(UPPER(TRIM(CLEAN(SUBSTITUTE(I53,CHAR(160)," ")))))&gt;0,LEFT(UPPER(TRIM(I53)),10)&lt;&gt;"UNRESOLVED",ISERROR(MATCH(UPPER(TRIM(CLEAN(SUBSTITUTE(I53,CHAR(160)," ")))),Start!$H$6:$H$22,0))),"","Assigned owner missing; ")&amp;IF(AND(LEN(UPPER(TRIM(CLEAN(SUBSTITUTE(M53,CHAR(160)," ")))))&gt;0,LEFT(UPPER(TRIM(M53)),10)&lt;&gt;"UNRESOLVED",ISERROR(MATCH(UPPER(TRIM(CLEAN(SUBSTITUTE(M53,CHAR(160)," ")))),Start!$H$6:$H$22,0))),"","Constraint/next action missing; ")&amp;""),"Work pending")),"Invalid status; use a listed value")</f>
        <v>Work pending</v>
      </c>
    </row>
    <row r="54" ht="40" customHeight="1">
      <c r="A54" s="56" t="str">
        <v>M-06</v>
      </c>
      <c r="B54" s="56" t="str">
        <v>Manufacturing</v>
      </c>
      <c r="C54" s="56" t="str">
        <v>Readiness</v>
      </c>
      <c r="D54" s="56" t="str">
        <v>Approve site safety access collection device and stop conditions</v>
      </c>
      <c r="E54" s="56" t="str">
        <v>Operating owner</v>
      </c>
      <c r="F54" s="56" t="str">
        <v>M-05</v>
      </c>
      <c r="G54" s="56" t="str">
        <v>Safety briefing and method authorization</v>
      </c>
      <c r="H54" s="56" t="str">
        <v>Each field activity has a defined baseline stop authority and recovery owner</v>
      </c>
      <c r="I54" s="53"/>
      <c r="J54" s="54"/>
      <c r="K54" s="53" t="str">
        <v>Not started</v>
      </c>
      <c r="L54" s="53"/>
      <c r="M54" s="53"/>
      <c r="N54" s="54"/>
      <c r="O54" s="53"/>
      <c r="P54" s="55" t="str">
        <f>IF(OR(EXACT(K54,"Not started"),EXACT(K54,"In progress"),EXACT(K54,"Blocked"),EXACT(K54,"Complete"),EXACT(K54,"Not authorized")),IF(K54="Complete",IF(LEN(IF(AND(LEN(UPPER(TRIM(CLEAN(SUBSTITUTE(I54,CHAR(160)," ")))))&gt;0,LEFT(UPPER(TRIM(I54)),10)&lt;&gt;"UNRESOLVED",ISERROR(MATCH(UPPER(TRIM(CLEAN(SUBSTITUTE(I54,CHAR(160)," ")))),Start!$H$6:$H$22,0))),"","Assigned owner missing; ")&amp;IF(AND(LEN(UPPER(TRIM(CLEAN(SUBSTITUTE(L54,CHAR(160)," ")))))&gt;0,LEFT(UPPER(TRIM(L54)),10)&lt;&gt;"UNRESOLVED",ISERROR(MATCH(UPPER(TRIM(CLEAN(SUBSTITUTE(L54,CHAR(160)," ")))),Start!$H$6:$H$22,0))),"","Completion evidence missing; ")&amp;IF(AND(ISNUMBER(N54),N54&gt;0,N54&lt;TODAY()+1),"","Completion date missing/invalid; ")&amp;IF(AND(LEN(UPPER(TRIM(CLEAN(SUBSTITUTE(O54,CHAR(160)," ")))))&gt;0,LEFT(UPPER(TRIM(O54)),10)&lt;&gt;"UNRESOLVED",ISERROR(MATCH(UPPER(TRIM(CLEAN(SUBSTITUTE(O54,CHAR(160)," ")))),Start!$H$6:$H$22,0))),"","Completion review missing; ")&amp;"")=0,"Documentation recorded; review required",IF(AND(LEN(UPPER(TRIM(CLEAN(SUBSTITUTE(I54,CHAR(160)," ")))))&gt;0,LEFT(UPPER(TRIM(I54)),10)&lt;&gt;"UNRESOLVED",ISERROR(MATCH(UPPER(TRIM(CLEAN(SUBSTITUTE(I54,CHAR(160)," ")))),Start!$H$6:$H$22,0))),"","Assigned owner missing; ")&amp;IF(AND(LEN(UPPER(TRIM(CLEAN(SUBSTITUTE(L54,CHAR(160)," ")))))&gt;0,LEFT(UPPER(TRIM(L54)),10)&lt;&gt;"UNRESOLVED",ISERROR(MATCH(UPPER(TRIM(CLEAN(SUBSTITUTE(L54,CHAR(160)," ")))),Start!$H$6:$H$22,0))),"","Completion evidence missing; ")&amp;IF(AND(ISNUMBER(N54),N54&gt;0,N54&lt;TODAY()+1),"","Completion date missing/invalid; ")&amp;IF(AND(LEN(UPPER(TRIM(CLEAN(SUBSTITUTE(O54,CHAR(160)," ")))))&gt;0,LEFT(UPPER(TRIM(O54)),10)&lt;&gt;"UNRESOLVED",ISERROR(MATCH(UPPER(TRIM(CLEAN(SUBSTITUTE(O54,CHAR(160)," ")))),Start!$H$6:$H$22,0))),"","Completion review missing; ")&amp;""),IF(OR(K54="Blocked",K54="Not authorized"),IF(LEN(IF(AND(LEN(UPPER(TRIM(CLEAN(SUBSTITUTE(I54,CHAR(160)," ")))))&gt;0,LEFT(UPPER(TRIM(I54)),10)&lt;&gt;"UNRESOLVED",ISERROR(MATCH(UPPER(TRIM(CLEAN(SUBSTITUTE(I54,CHAR(160)," ")))),Start!$H$6:$H$22,0))),"","Assigned owner missing; ")&amp;IF(AND(LEN(UPPER(TRIM(CLEAN(SUBSTITUTE(M54,CHAR(160)," ")))))&gt;0,LEFT(UPPER(TRIM(M54)),10)&lt;&gt;"UNRESOLVED",ISERROR(MATCH(UPPER(TRIM(CLEAN(SUBSTITUTE(M54,CHAR(160)," ")))),Start!$H$6:$H$22,0))),"","Constraint/next action missing; ")&amp;"")=0,"Documentation recorded; review required",IF(AND(LEN(UPPER(TRIM(CLEAN(SUBSTITUTE(I54,CHAR(160)," ")))))&gt;0,LEFT(UPPER(TRIM(I54)),10)&lt;&gt;"UNRESOLVED",ISERROR(MATCH(UPPER(TRIM(CLEAN(SUBSTITUTE(I54,CHAR(160)," ")))),Start!$H$6:$H$22,0))),"","Assigned owner missing; ")&amp;IF(AND(LEN(UPPER(TRIM(CLEAN(SUBSTITUTE(M54,CHAR(160)," ")))))&gt;0,LEFT(UPPER(TRIM(M54)),10)&lt;&gt;"UNRESOLVED",ISERROR(MATCH(UPPER(TRIM(CLEAN(SUBSTITUTE(M54,CHAR(160)," ")))),Start!$H$6:$H$22,0))),"","Constraint/next action missing; ")&amp;""),"Work pending")),"Invalid status; use a listed value")</f>
        <v>Work pending</v>
      </c>
    </row>
    <row r="55" ht="34" customHeight="1">
      <c r="A55" s="52" t="str">
        <v>M-07</v>
      </c>
      <c r="B55" s="52" t="str">
        <v>Manufacturing</v>
      </c>
      <c r="C55" s="52" t="str">
        <v>Examination</v>
      </c>
      <c r="D55" s="52" t="str">
        <v>Reconcile asset inventory and process dependencies</v>
      </c>
      <c r="E55" s="52" t="str">
        <v>Field technician</v>
      </c>
      <c r="F55" s="52" t="str">
        <v>M-06</v>
      </c>
      <c r="G55" s="52" t="str">
        <v>Scoped inventory and validated dependency map</v>
      </c>
      <c r="H55" s="52" t="inlineStr">
        <is>
          <t xml:space="preserve">Unknown assets and high consequence omissions remain visible</t>
        </is>
      </c>
      <c r="I55" s="53"/>
      <c r="J55" s="54"/>
      <c r="K55" s="53" t="str">
        <v>Not started</v>
      </c>
      <c r="L55" s="53"/>
      <c r="M55" s="53"/>
      <c r="N55" s="54"/>
      <c r="O55" s="53"/>
      <c r="P55" s="55" t="str">
        <f>IF(OR(EXACT(K55,"Not started"),EXACT(K55,"In progress"),EXACT(K55,"Blocked"),EXACT(K55,"Complete"),EXACT(K55,"Not authorized")),IF(K55="Complete",IF(LEN(IF(AND(LEN(UPPER(TRIM(CLEAN(SUBSTITUTE(I55,CHAR(160)," ")))))&gt;0,LEFT(UPPER(TRIM(I55)),10)&lt;&gt;"UNRESOLVED",ISERROR(MATCH(UPPER(TRIM(CLEAN(SUBSTITUTE(I55,CHAR(160)," ")))),Start!$H$6:$H$22,0))),"","Assigned owner missing; ")&amp;IF(AND(LEN(UPPER(TRIM(CLEAN(SUBSTITUTE(L55,CHAR(160)," ")))))&gt;0,LEFT(UPPER(TRIM(L55)),10)&lt;&gt;"UNRESOLVED",ISERROR(MATCH(UPPER(TRIM(CLEAN(SUBSTITUTE(L55,CHAR(160)," ")))),Start!$H$6:$H$22,0))),"","Completion evidence missing; ")&amp;IF(AND(ISNUMBER(N55),N55&gt;0,N55&lt;TODAY()+1),"","Completion date missing/invalid; ")&amp;IF(AND(LEN(UPPER(TRIM(CLEAN(SUBSTITUTE(O55,CHAR(160)," ")))))&gt;0,LEFT(UPPER(TRIM(O55)),10)&lt;&gt;"UNRESOLVED",ISERROR(MATCH(UPPER(TRIM(CLEAN(SUBSTITUTE(O55,CHAR(160)," ")))),Start!$H$6:$H$22,0))),"","Completion review missing; ")&amp;"")=0,"Documentation recorded; review required",IF(AND(LEN(UPPER(TRIM(CLEAN(SUBSTITUTE(I55,CHAR(160)," ")))))&gt;0,LEFT(UPPER(TRIM(I55)),10)&lt;&gt;"UNRESOLVED",ISERROR(MATCH(UPPER(TRIM(CLEAN(SUBSTITUTE(I55,CHAR(160)," ")))),Start!$H$6:$H$22,0))),"","Assigned owner missing; ")&amp;IF(AND(LEN(UPPER(TRIM(CLEAN(SUBSTITUTE(L55,CHAR(160)," ")))))&gt;0,LEFT(UPPER(TRIM(L55)),10)&lt;&gt;"UNRESOLVED",ISERROR(MATCH(UPPER(TRIM(CLEAN(SUBSTITUTE(L55,CHAR(160)," ")))),Start!$H$6:$H$22,0))),"","Completion evidence missing; ")&amp;IF(AND(ISNUMBER(N55),N55&gt;0,N55&lt;TODAY()+1),"","Completion date missing/invalid; ")&amp;IF(AND(LEN(UPPER(TRIM(CLEAN(SUBSTITUTE(O55,CHAR(160)," ")))))&gt;0,LEFT(UPPER(TRIM(O55)),10)&lt;&gt;"UNRESOLVED",ISERROR(MATCH(UPPER(TRIM(CLEAN(SUBSTITUTE(O55,CHAR(160)," ")))),Start!$H$6:$H$22,0))),"","Completion review missing; ")&amp;""),IF(OR(K55="Blocked",K55="Not authorized"),IF(LEN(IF(AND(LEN(UPPER(TRIM(CLEAN(SUBSTITUTE(I55,CHAR(160)," ")))))&gt;0,LEFT(UPPER(TRIM(I55)),10)&lt;&gt;"UNRESOLVED",ISERROR(MATCH(UPPER(TRIM(CLEAN(SUBSTITUTE(I55,CHAR(160)," ")))),Start!$H$6:$H$22,0))),"","Assigned owner missing; ")&amp;IF(AND(LEN(UPPER(TRIM(CLEAN(SUBSTITUTE(M55,CHAR(160)," ")))))&gt;0,LEFT(UPPER(TRIM(M55)),10)&lt;&gt;"UNRESOLVED",ISERROR(MATCH(UPPER(TRIM(CLEAN(SUBSTITUTE(M55,CHAR(160)," ")))),Start!$H$6:$H$22,0))),"","Constraint/next action missing; ")&amp;"")=0,"Documentation recorded; review required",IF(AND(LEN(UPPER(TRIM(CLEAN(SUBSTITUTE(I55,CHAR(160)," ")))))&gt;0,LEFT(UPPER(TRIM(I55)),10)&lt;&gt;"UNRESOLVED",ISERROR(MATCH(UPPER(TRIM(CLEAN(SUBSTITUTE(I55,CHAR(160)," ")))),Start!$H$6:$H$22,0))),"","Assigned owner missing; ")&amp;IF(AND(LEN(UPPER(TRIM(CLEAN(SUBSTITUTE(M55,CHAR(160)," ")))))&gt;0,LEFT(UPPER(TRIM(M55)),10)&lt;&gt;"UNRESOLVED",ISERROR(MATCH(UPPER(TRIM(CLEAN(SUBSTITUTE(M55,CHAR(160)," ")))),Start!$H$6:$H$22,0))),"","Constraint/next action missing; ")&amp;""),"Work pending")),"Invalid status; use a listed value")</f>
        <v>Work pending</v>
      </c>
    </row>
    <row r="56" ht="40" customHeight="1">
      <c r="A56" s="56" t="str">
        <v>M-08</v>
      </c>
      <c r="B56" s="56" t="str">
        <v>Manufacturing</v>
      </c>
      <c r="C56" s="56" t="str">
        <v>Examination</v>
      </c>
      <c r="D56" s="56" t="str">
        <v>Review zones paths firewall policies and remote support</v>
      </c>
      <c r="E56" s="56" t="str">
        <v>Technical lead</v>
      </c>
      <c r="F56" s="56" t="str">
        <v>M-07</v>
      </c>
      <c r="G56" s="56" t="str">
        <v>Dated path register and access samples</v>
      </c>
      <c r="H56" s="56" t="inlineStr">
        <is>
          <t xml:space="preserve">Configuration findings map policy paths; approved validation tests live reachability</t>
        </is>
      </c>
      <c r="I56" s="53"/>
      <c r="J56" s="54"/>
      <c r="K56" s="53" t="str">
        <v>Not started</v>
      </c>
      <c r="L56" s="53"/>
      <c r="M56" s="53"/>
      <c r="N56" s="54"/>
      <c r="O56" s="53"/>
      <c r="P56" s="55" t="str">
        <f>IF(OR(EXACT(K56,"Not started"),EXACT(K56,"In progress"),EXACT(K56,"Blocked"),EXACT(K56,"Complete"),EXACT(K56,"Not authorized")),IF(K56="Complete",IF(LEN(IF(AND(LEN(UPPER(TRIM(CLEAN(SUBSTITUTE(I56,CHAR(160)," ")))))&gt;0,LEFT(UPPER(TRIM(I56)),10)&lt;&gt;"UNRESOLVED",ISERROR(MATCH(UPPER(TRIM(CLEAN(SUBSTITUTE(I56,CHAR(160)," ")))),Start!$H$6:$H$22,0))),"","Assigned owner missing; ")&amp;IF(AND(LEN(UPPER(TRIM(CLEAN(SUBSTITUTE(L56,CHAR(160)," ")))))&gt;0,LEFT(UPPER(TRIM(L56)),10)&lt;&gt;"UNRESOLVED",ISERROR(MATCH(UPPER(TRIM(CLEAN(SUBSTITUTE(L56,CHAR(160)," ")))),Start!$H$6:$H$22,0))),"","Completion evidence missing; ")&amp;IF(AND(ISNUMBER(N56),N56&gt;0,N56&lt;TODAY()+1),"","Completion date missing/invalid; ")&amp;IF(AND(LEN(UPPER(TRIM(CLEAN(SUBSTITUTE(O56,CHAR(160)," ")))))&gt;0,LEFT(UPPER(TRIM(O56)),10)&lt;&gt;"UNRESOLVED",ISERROR(MATCH(UPPER(TRIM(CLEAN(SUBSTITUTE(O56,CHAR(160)," ")))),Start!$H$6:$H$22,0))),"","Completion review missing; ")&amp;"")=0,"Documentation recorded; review required",IF(AND(LEN(UPPER(TRIM(CLEAN(SUBSTITUTE(I56,CHAR(160)," ")))))&gt;0,LEFT(UPPER(TRIM(I56)),10)&lt;&gt;"UNRESOLVED",ISERROR(MATCH(UPPER(TRIM(CLEAN(SUBSTITUTE(I56,CHAR(160)," ")))),Start!$H$6:$H$22,0))),"","Assigned owner missing; ")&amp;IF(AND(LEN(UPPER(TRIM(CLEAN(SUBSTITUTE(L56,CHAR(160)," ")))))&gt;0,LEFT(UPPER(TRIM(L56)),10)&lt;&gt;"UNRESOLVED",ISERROR(MATCH(UPPER(TRIM(CLEAN(SUBSTITUTE(L56,CHAR(160)," ")))),Start!$H$6:$H$22,0))),"","Completion evidence missing; ")&amp;IF(AND(ISNUMBER(N56),N56&gt;0,N56&lt;TODAY()+1),"","Completion date missing/invalid; ")&amp;IF(AND(LEN(UPPER(TRIM(CLEAN(SUBSTITUTE(O56,CHAR(160)," ")))))&gt;0,LEFT(UPPER(TRIM(O56)),10)&lt;&gt;"UNRESOLVED",ISERROR(MATCH(UPPER(TRIM(CLEAN(SUBSTITUTE(O56,CHAR(160)," ")))),Start!$H$6:$H$22,0))),"","Completion review missing; ")&amp;""),IF(OR(K56="Blocked",K56="Not authorized"),IF(LEN(IF(AND(LEN(UPPER(TRIM(CLEAN(SUBSTITUTE(I56,CHAR(160)," ")))))&gt;0,LEFT(UPPER(TRIM(I56)),10)&lt;&gt;"UNRESOLVED",ISERROR(MATCH(UPPER(TRIM(CLEAN(SUBSTITUTE(I56,CHAR(160)," ")))),Start!$H$6:$H$22,0))),"","Assigned owner missing; ")&amp;IF(AND(LEN(UPPER(TRIM(CLEAN(SUBSTITUTE(M56,CHAR(160)," ")))))&gt;0,LEFT(UPPER(TRIM(M56)),10)&lt;&gt;"UNRESOLVED",ISERROR(MATCH(UPPER(TRIM(CLEAN(SUBSTITUTE(M56,CHAR(160)," ")))),Start!$H$6:$H$22,0))),"","Constraint/next action missing; ")&amp;"")=0,"Documentation recorded; review required",IF(AND(LEN(UPPER(TRIM(CLEAN(SUBSTITUTE(I56,CHAR(160)," ")))))&gt;0,LEFT(UPPER(TRIM(I56)),10)&lt;&gt;"UNRESOLVED",ISERROR(MATCH(UPPER(TRIM(CLEAN(SUBSTITUTE(I56,CHAR(160)," ")))),Start!$H$6:$H$22,0))),"","Assigned owner missing; ")&amp;IF(AND(LEN(UPPER(TRIM(CLEAN(SUBSTITUTE(M56,CHAR(160)," ")))))&gt;0,LEFT(UPPER(TRIM(M56)),10)&lt;&gt;"UNRESOLVED",ISERROR(MATCH(UPPER(TRIM(CLEAN(SUBSTITUTE(M56,CHAR(160)," ")))),Start!$H$6:$H$22,0))),"","Constraint/next action missing; ")&amp;""),"Work pending")),"Invalid status; use a listed value")</f>
        <v>Work pending</v>
      </c>
    </row>
    <row r="57" ht="34" customHeight="1">
      <c r="A57" s="52" t="str">
        <v>M-09</v>
      </c>
      <c r="B57" s="52" t="str">
        <v>Manufacturing</v>
      </c>
      <c r="C57" s="52" t="str">
        <v>Examination</v>
      </c>
      <c r="D57" s="52" t="str">
        <v>Review privileged service vendor and emergency accounts</v>
      </c>
      <c r="E57" s="52" t="str">
        <v>Technical lead</v>
      </c>
      <c r="F57" s="52" t="str">
        <v>M-07</v>
      </c>
      <c r="G57" s="52" t="str">
        <v>Approval review revocation and exception samples</v>
      </c>
      <c r="H57" s="52" t="str">
        <v>No credentials are copied into workbook or public forms</v>
      </c>
      <c r="I57" s="53"/>
      <c r="J57" s="54"/>
      <c r="K57" s="53" t="str">
        <v>Not started</v>
      </c>
      <c r="L57" s="53"/>
      <c r="M57" s="53"/>
      <c r="N57" s="54"/>
      <c r="O57" s="53"/>
      <c r="P57" s="55" t="str">
        <f>IF(OR(EXACT(K57,"Not started"),EXACT(K57,"In progress"),EXACT(K57,"Blocked"),EXACT(K57,"Complete"),EXACT(K57,"Not authorized")),IF(K57="Complete",IF(LEN(IF(AND(LEN(UPPER(TRIM(CLEAN(SUBSTITUTE(I57,CHAR(160)," ")))))&gt;0,LEFT(UPPER(TRIM(I57)),10)&lt;&gt;"UNRESOLVED",ISERROR(MATCH(UPPER(TRIM(CLEAN(SUBSTITUTE(I57,CHAR(160)," ")))),Start!$H$6:$H$22,0))),"","Assigned owner missing; ")&amp;IF(AND(LEN(UPPER(TRIM(CLEAN(SUBSTITUTE(L57,CHAR(160)," ")))))&gt;0,LEFT(UPPER(TRIM(L57)),10)&lt;&gt;"UNRESOLVED",ISERROR(MATCH(UPPER(TRIM(CLEAN(SUBSTITUTE(L57,CHAR(160)," ")))),Start!$H$6:$H$22,0))),"","Completion evidence missing; ")&amp;IF(AND(ISNUMBER(N57),N57&gt;0,N57&lt;TODAY()+1),"","Completion date missing/invalid; ")&amp;IF(AND(LEN(UPPER(TRIM(CLEAN(SUBSTITUTE(O57,CHAR(160)," ")))))&gt;0,LEFT(UPPER(TRIM(O57)),10)&lt;&gt;"UNRESOLVED",ISERROR(MATCH(UPPER(TRIM(CLEAN(SUBSTITUTE(O57,CHAR(160)," ")))),Start!$H$6:$H$22,0))),"","Completion review missing; ")&amp;"")=0,"Documentation recorded; review required",IF(AND(LEN(UPPER(TRIM(CLEAN(SUBSTITUTE(I57,CHAR(160)," ")))))&gt;0,LEFT(UPPER(TRIM(I57)),10)&lt;&gt;"UNRESOLVED",ISERROR(MATCH(UPPER(TRIM(CLEAN(SUBSTITUTE(I57,CHAR(160)," ")))),Start!$H$6:$H$22,0))),"","Assigned owner missing; ")&amp;IF(AND(LEN(UPPER(TRIM(CLEAN(SUBSTITUTE(L57,CHAR(160)," ")))))&gt;0,LEFT(UPPER(TRIM(L57)),10)&lt;&gt;"UNRESOLVED",ISERROR(MATCH(UPPER(TRIM(CLEAN(SUBSTITUTE(L57,CHAR(160)," ")))),Start!$H$6:$H$22,0))),"","Completion evidence missing; ")&amp;IF(AND(ISNUMBER(N57),N57&gt;0,N57&lt;TODAY()+1),"","Completion date missing/invalid; ")&amp;IF(AND(LEN(UPPER(TRIM(CLEAN(SUBSTITUTE(O57,CHAR(160)," ")))))&gt;0,LEFT(UPPER(TRIM(O57)),10)&lt;&gt;"UNRESOLVED",ISERROR(MATCH(UPPER(TRIM(CLEAN(SUBSTITUTE(O57,CHAR(160)," ")))),Start!$H$6:$H$22,0))),"","Completion review missing; ")&amp;""),IF(OR(K57="Blocked",K57="Not authorized"),IF(LEN(IF(AND(LEN(UPPER(TRIM(CLEAN(SUBSTITUTE(I57,CHAR(160)," ")))))&gt;0,LEFT(UPPER(TRIM(I57)),10)&lt;&gt;"UNRESOLVED",ISERROR(MATCH(UPPER(TRIM(CLEAN(SUBSTITUTE(I57,CHAR(160)," ")))),Start!$H$6:$H$22,0))),"","Assigned owner missing; ")&amp;IF(AND(LEN(UPPER(TRIM(CLEAN(SUBSTITUTE(M57,CHAR(160)," ")))))&gt;0,LEFT(UPPER(TRIM(M57)),10)&lt;&gt;"UNRESOLVED",ISERROR(MATCH(UPPER(TRIM(CLEAN(SUBSTITUTE(M57,CHAR(160)," ")))),Start!$H$6:$H$22,0))),"","Constraint/next action missing; ")&amp;"")=0,"Documentation recorded; review required",IF(AND(LEN(UPPER(TRIM(CLEAN(SUBSTITUTE(I57,CHAR(160)," ")))))&gt;0,LEFT(UPPER(TRIM(I57)),10)&lt;&gt;"UNRESOLVED",ISERROR(MATCH(UPPER(TRIM(CLEAN(SUBSTITUTE(I57,CHAR(160)," ")))),Start!$H$6:$H$22,0))),"","Assigned owner missing; ")&amp;IF(AND(LEN(UPPER(TRIM(CLEAN(SUBSTITUTE(M57,CHAR(160)," ")))))&gt;0,LEFT(UPPER(TRIM(M57)),10)&lt;&gt;"UNRESOLVED",ISERROR(MATCH(UPPER(TRIM(CLEAN(SUBSTITUTE(M57,CHAR(160)," ")))),Start!$H$6:$H$22,0))),"","Constraint/next action missing; ")&amp;""),"Work pending")),"Invalid status; use a listed value")</f>
        <v>Work pending</v>
      </c>
    </row>
    <row r="58" ht="40" customHeight="1">
      <c r="A58" s="56" t="str">
        <v>M-10</v>
      </c>
      <c r="B58" s="56" t="str">
        <v>Manufacturing</v>
      </c>
      <c r="C58" s="56" t="str">
        <v>Examination</v>
      </c>
      <c r="D58" s="56" t="str">
        <v>Review installed versions advisories support and change decisions</v>
      </c>
      <c r="E58" s="56" t="str">
        <v>Engineering owner</v>
      </c>
      <c r="F58" s="56" t="str">
        <v>M-07</v>
      </c>
      <c r="G58" s="56" t="str">
        <v>Version evidence and supported vulnerability statements</v>
      </c>
      <c r="H58" s="56" t="str">
        <v>Version matches suspected conditions and validated findings are separated</v>
      </c>
      <c r="I58" s="53"/>
      <c r="J58" s="54"/>
      <c r="K58" s="53" t="str">
        <v>Not started</v>
      </c>
      <c r="L58" s="53"/>
      <c r="M58" s="53"/>
      <c r="N58" s="54"/>
      <c r="O58" s="53"/>
      <c r="P58" s="55" t="str">
        <f>IF(OR(EXACT(K58,"Not started"),EXACT(K58,"In progress"),EXACT(K58,"Blocked"),EXACT(K58,"Complete"),EXACT(K58,"Not authorized")),IF(K58="Complete",IF(LEN(IF(AND(LEN(UPPER(TRIM(CLEAN(SUBSTITUTE(I58,CHAR(160)," ")))))&gt;0,LEFT(UPPER(TRIM(I58)),10)&lt;&gt;"UNRESOLVED",ISERROR(MATCH(UPPER(TRIM(CLEAN(SUBSTITUTE(I58,CHAR(160)," ")))),Start!$H$6:$H$22,0))),"","Assigned owner missing; ")&amp;IF(AND(LEN(UPPER(TRIM(CLEAN(SUBSTITUTE(L58,CHAR(160)," ")))))&gt;0,LEFT(UPPER(TRIM(L58)),10)&lt;&gt;"UNRESOLVED",ISERROR(MATCH(UPPER(TRIM(CLEAN(SUBSTITUTE(L58,CHAR(160)," ")))),Start!$H$6:$H$22,0))),"","Completion evidence missing; ")&amp;IF(AND(ISNUMBER(N58),N58&gt;0,N58&lt;TODAY()+1),"","Completion date missing/invalid; ")&amp;IF(AND(LEN(UPPER(TRIM(CLEAN(SUBSTITUTE(O58,CHAR(160)," ")))))&gt;0,LEFT(UPPER(TRIM(O58)),10)&lt;&gt;"UNRESOLVED",ISERROR(MATCH(UPPER(TRIM(CLEAN(SUBSTITUTE(O58,CHAR(160)," ")))),Start!$H$6:$H$22,0))),"","Completion review missing; ")&amp;"")=0,"Documentation recorded; review required",IF(AND(LEN(UPPER(TRIM(CLEAN(SUBSTITUTE(I58,CHAR(160)," ")))))&gt;0,LEFT(UPPER(TRIM(I58)),10)&lt;&gt;"UNRESOLVED",ISERROR(MATCH(UPPER(TRIM(CLEAN(SUBSTITUTE(I58,CHAR(160)," ")))),Start!$H$6:$H$22,0))),"","Assigned owner missing; ")&amp;IF(AND(LEN(UPPER(TRIM(CLEAN(SUBSTITUTE(L58,CHAR(160)," ")))))&gt;0,LEFT(UPPER(TRIM(L58)),10)&lt;&gt;"UNRESOLVED",ISERROR(MATCH(UPPER(TRIM(CLEAN(SUBSTITUTE(L58,CHAR(160)," ")))),Start!$H$6:$H$22,0))),"","Completion evidence missing; ")&amp;IF(AND(ISNUMBER(N58),N58&gt;0,N58&lt;TODAY()+1),"","Completion date missing/invalid; ")&amp;IF(AND(LEN(UPPER(TRIM(CLEAN(SUBSTITUTE(O58,CHAR(160)," ")))))&gt;0,LEFT(UPPER(TRIM(O58)),10)&lt;&gt;"UNRESOLVED",ISERROR(MATCH(UPPER(TRIM(CLEAN(SUBSTITUTE(O58,CHAR(160)," ")))),Start!$H$6:$H$22,0))),"","Completion review missing; ")&amp;""),IF(OR(K58="Blocked",K58="Not authorized"),IF(LEN(IF(AND(LEN(UPPER(TRIM(CLEAN(SUBSTITUTE(I58,CHAR(160)," ")))))&gt;0,LEFT(UPPER(TRIM(I58)),10)&lt;&gt;"UNRESOLVED",ISERROR(MATCH(UPPER(TRIM(CLEAN(SUBSTITUTE(I58,CHAR(160)," ")))),Start!$H$6:$H$22,0))),"","Assigned owner missing; ")&amp;IF(AND(LEN(UPPER(TRIM(CLEAN(SUBSTITUTE(M58,CHAR(160)," ")))))&gt;0,LEFT(UPPER(TRIM(M58)),10)&lt;&gt;"UNRESOLVED",ISERROR(MATCH(UPPER(TRIM(CLEAN(SUBSTITUTE(M58,CHAR(160)," ")))),Start!$H$6:$H$22,0))),"","Constraint/next action missing; ")&amp;"")=0,"Documentation recorded; review required",IF(AND(LEN(UPPER(TRIM(CLEAN(SUBSTITUTE(I58,CHAR(160)," ")))))&gt;0,LEFT(UPPER(TRIM(I58)),10)&lt;&gt;"UNRESOLVED",ISERROR(MATCH(UPPER(TRIM(CLEAN(SUBSTITUTE(I58,CHAR(160)," ")))),Start!$H$6:$H$22,0))),"","Assigned owner missing; ")&amp;IF(AND(LEN(UPPER(TRIM(CLEAN(SUBSTITUTE(M58,CHAR(160)," ")))))&gt;0,LEFT(UPPER(TRIM(M58)),10)&lt;&gt;"UNRESOLVED",ISERROR(MATCH(UPPER(TRIM(CLEAN(SUBSTITUTE(M58,CHAR(160)," ")))),Start!$H$6:$H$22,0))),"","Constraint/next action missing; ")&amp;""),"Work pending")),"Invalid status; use a listed value")</f>
        <v>Work pending</v>
      </c>
    </row>
    <row r="59" ht="40" customHeight="1">
      <c r="A59" s="52" t="str">
        <v>M-11</v>
      </c>
      <c r="B59" s="52" t="str">
        <v>Manufacturing</v>
      </c>
      <c r="C59" s="52" t="str">
        <v>Examination</v>
      </c>
      <c r="D59" s="52" t="str">
        <v>Trace monitoring time sources and evidence integrity</v>
      </c>
      <c r="E59" s="52" t="str">
        <v>Evidence custodian</v>
      </c>
      <c r="F59" s="52" t="str">
        <v>M-08</v>
      </c>
      <c r="G59" s="52" t="str">
        <v>Event sample source period offsets access and integrity record</v>
      </c>
      <c r="H59" s="52" t="str">
        <v>Original timestamps and collection limitations are preserved</v>
      </c>
      <c r="I59" s="53"/>
      <c r="J59" s="54"/>
      <c r="K59" s="53" t="str">
        <v>Not started</v>
      </c>
      <c r="L59" s="53"/>
      <c r="M59" s="53"/>
      <c r="N59" s="54"/>
      <c r="O59" s="53"/>
      <c r="P59" s="55" t="str">
        <f>IF(OR(EXACT(K59,"Not started"),EXACT(K59,"In progress"),EXACT(K59,"Blocked"),EXACT(K59,"Complete"),EXACT(K59,"Not authorized")),IF(K59="Complete",IF(LEN(IF(AND(LEN(UPPER(TRIM(CLEAN(SUBSTITUTE(I59,CHAR(160)," ")))))&gt;0,LEFT(UPPER(TRIM(I59)),10)&lt;&gt;"UNRESOLVED",ISERROR(MATCH(UPPER(TRIM(CLEAN(SUBSTITUTE(I59,CHAR(160)," ")))),Start!$H$6:$H$22,0))),"","Assigned owner missing; ")&amp;IF(AND(LEN(UPPER(TRIM(CLEAN(SUBSTITUTE(L59,CHAR(160)," ")))))&gt;0,LEFT(UPPER(TRIM(L59)),10)&lt;&gt;"UNRESOLVED",ISERROR(MATCH(UPPER(TRIM(CLEAN(SUBSTITUTE(L59,CHAR(160)," ")))),Start!$H$6:$H$22,0))),"","Completion evidence missing; ")&amp;IF(AND(ISNUMBER(N59),N59&gt;0,N59&lt;TODAY()+1),"","Completion date missing/invalid; ")&amp;IF(AND(LEN(UPPER(TRIM(CLEAN(SUBSTITUTE(O59,CHAR(160)," ")))))&gt;0,LEFT(UPPER(TRIM(O59)),10)&lt;&gt;"UNRESOLVED",ISERROR(MATCH(UPPER(TRIM(CLEAN(SUBSTITUTE(O59,CHAR(160)," ")))),Start!$H$6:$H$22,0))),"","Completion review missing; ")&amp;"")=0,"Documentation recorded; review required",IF(AND(LEN(UPPER(TRIM(CLEAN(SUBSTITUTE(I59,CHAR(160)," ")))))&gt;0,LEFT(UPPER(TRIM(I59)),10)&lt;&gt;"UNRESOLVED",ISERROR(MATCH(UPPER(TRIM(CLEAN(SUBSTITUTE(I59,CHAR(160)," ")))),Start!$H$6:$H$22,0))),"","Assigned owner missing; ")&amp;IF(AND(LEN(UPPER(TRIM(CLEAN(SUBSTITUTE(L59,CHAR(160)," ")))))&gt;0,LEFT(UPPER(TRIM(L59)),10)&lt;&gt;"UNRESOLVED",ISERROR(MATCH(UPPER(TRIM(CLEAN(SUBSTITUTE(L59,CHAR(160)," ")))),Start!$H$6:$H$22,0))),"","Completion evidence missing; ")&amp;IF(AND(ISNUMBER(N59),N59&gt;0,N59&lt;TODAY()+1),"","Completion date missing/invalid; ")&amp;IF(AND(LEN(UPPER(TRIM(CLEAN(SUBSTITUTE(O59,CHAR(160)," ")))))&gt;0,LEFT(UPPER(TRIM(O59)),10)&lt;&gt;"UNRESOLVED",ISERROR(MATCH(UPPER(TRIM(CLEAN(SUBSTITUTE(O59,CHAR(160)," ")))),Start!$H$6:$H$22,0))),"","Completion review missing; ")&amp;""),IF(OR(K59="Blocked",K59="Not authorized"),IF(LEN(IF(AND(LEN(UPPER(TRIM(CLEAN(SUBSTITUTE(I59,CHAR(160)," ")))))&gt;0,LEFT(UPPER(TRIM(I59)),10)&lt;&gt;"UNRESOLVED",ISERROR(MATCH(UPPER(TRIM(CLEAN(SUBSTITUTE(I59,CHAR(160)," ")))),Start!$H$6:$H$22,0))),"","Assigned owner missing; ")&amp;IF(AND(LEN(UPPER(TRIM(CLEAN(SUBSTITUTE(M59,CHAR(160)," ")))))&gt;0,LEFT(UPPER(TRIM(M59)),10)&lt;&gt;"UNRESOLVED",ISERROR(MATCH(UPPER(TRIM(CLEAN(SUBSTITUTE(M59,CHAR(160)," ")))),Start!$H$6:$H$22,0))),"","Constraint/next action missing; ")&amp;"")=0,"Documentation recorded; review required",IF(AND(LEN(UPPER(TRIM(CLEAN(SUBSTITUTE(I59,CHAR(160)," ")))))&gt;0,LEFT(UPPER(TRIM(I59)),10)&lt;&gt;"UNRESOLVED",ISERROR(MATCH(UPPER(TRIM(CLEAN(SUBSTITUTE(I59,CHAR(160)," ")))),Start!$H$6:$H$22,0))),"","Assigned owner missing; ")&amp;IF(AND(LEN(UPPER(TRIM(CLEAN(SUBSTITUTE(M59,CHAR(160)," ")))))&gt;0,LEFT(UPPER(TRIM(M59)),10)&lt;&gt;"UNRESOLVED",ISERROR(MATCH(UPPER(TRIM(CLEAN(SUBSTITUTE(M59,CHAR(160)," ")))),Start!$H$6:$H$22,0))),"","Constraint/next action missing; ")&amp;""),"Work pending")),"Invalid status; use a listed value")</f>
        <v>Work pending</v>
      </c>
    </row>
    <row r="60" ht="40" customHeight="1">
      <c r="A60" s="56" t="str">
        <v>M-12</v>
      </c>
      <c r="B60" s="56" t="str">
        <v>Manufacturing</v>
      </c>
      <c r="C60" s="56" t="str">
        <v>Examination</v>
      </c>
      <c r="D60" s="56" t="str">
        <v>Review backups restoration dependencies and continuity objectives</v>
      </c>
      <c r="E60" s="56" t="str">
        <v>Recovery owner</v>
      </c>
      <c r="F60" s="56" t="str">
        <v>M-07</v>
      </c>
      <c r="G60" s="56" t="str">
        <v>Recovery chain and prior restoration evidence</v>
      </c>
      <c r="H60" s="56" t="inlineStr">
        <is>
          <t xml:space="preserve">Restore evidence is where we look for service restoration</t>
        </is>
      </c>
      <c r="I60" s="53"/>
      <c r="J60" s="54"/>
      <c r="K60" s="53" t="str">
        <v>Not started</v>
      </c>
      <c r="L60" s="53"/>
      <c r="M60" s="53"/>
      <c r="N60" s="54"/>
      <c r="O60" s="53"/>
      <c r="P60" s="55" t="str">
        <f>IF(OR(EXACT(K60,"Not started"),EXACT(K60,"In progress"),EXACT(K60,"Blocked"),EXACT(K60,"Complete"),EXACT(K60,"Not authorized")),IF(K60="Complete",IF(LEN(IF(AND(LEN(UPPER(TRIM(CLEAN(SUBSTITUTE(I60,CHAR(160)," ")))))&gt;0,LEFT(UPPER(TRIM(I60)),10)&lt;&gt;"UNRESOLVED",ISERROR(MATCH(UPPER(TRIM(CLEAN(SUBSTITUTE(I60,CHAR(160)," ")))),Start!$H$6:$H$22,0))),"","Assigned owner missing; ")&amp;IF(AND(LEN(UPPER(TRIM(CLEAN(SUBSTITUTE(L60,CHAR(160)," ")))))&gt;0,LEFT(UPPER(TRIM(L60)),10)&lt;&gt;"UNRESOLVED",ISERROR(MATCH(UPPER(TRIM(CLEAN(SUBSTITUTE(L60,CHAR(160)," ")))),Start!$H$6:$H$22,0))),"","Completion evidence missing; ")&amp;IF(AND(ISNUMBER(N60),N60&gt;0,N60&lt;TODAY()+1),"","Completion date missing/invalid; ")&amp;IF(AND(LEN(UPPER(TRIM(CLEAN(SUBSTITUTE(O60,CHAR(160)," ")))))&gt;0,LEFT(UPPER(TRIM(O60)),10)&lt;&gt;"UNRESOLVED",ISERROR(MATCH(UPPER(TRIM(CLEAN(SUBSTITUTE(O60,CHAR(160)," ")))),Start!$H$6:$H$22,0))),"","Completion review missing; ")&amp;"")=0,"Documentation recorded; review required",IF(AND(LEN(UPPER(TRIM(CLEAN(SUBSTITUTE(I60,CHAR(160)," ")))))&gt;0,LEFT(UPPER(TRIM(I60)),10)&lt;&gt;"UNRESOLVED",ISERROR(MATCH(UPPER(TRIM(CLEAN(SUBSTITUTE(I60,CHAR(160)," ")))),Start!$H$6:$H$22,0))),"","Assigned owner missing; ")&amp;IF(AND(LEN(UPPER(TRIM(CLEAN(SUBSTITUTE(L60,CHAR(160)," ")))))&gt;0,LEFT(UPPER(TRIM(L60)),10)&lt;&gt;"UNRESOLVED",ISERROR(MATCH(UPPER(TRIM(CLEAN(SUBSTITUTE(L60,CHAR(160)," ")))),Start!$H$6:$H$22,0))),"","Completion evidence missing; ")&amp;IF(AND(ISNUMBER(N60),N60&gt;0,N60&lt;TODAY()+1),"","Completion date missing/invalid; ")&amp;IF(AND(LEN(UPPER(TRIM(CLEAN(SUBSTITUTE(O60,CHAR(160)," ")))))&gt;0,LEFT(UPPER(TRIM(O60)),10)&lt;&gt;"UNRESOLVED",ISERROR(MATCH(UPPER(TRIM(CLEAN(SUBSTITUTE(O60,CHAR(160)," ")))),Start!$H$6:$H$22,0))),"","Completion review missing; ")&amp;""),IF(OR(K60="Blocked",K60="Not authorized"),IF(LEN(IF(AND(LEN(UPPER(TRIM(CLEAN(SUBSTITUTE(I60,CHAR(160)," ")))))&gt;0,LEFT(UPPER(TRIM(I60)),10)&lt;&gt;"UNRESOLVED",ISERROR(MATCH(UPPER(TRIM(CLEAN(SUBSTITUTE(I60,CHAR(160)," ")))),Start!$H$6:$H$22,0))),"","Assigned owner missing; ")&amp;IF(AND(LEN(UPPER(TRIM(CLEAN(SUBSTITUTE(M60,CHAR(160)," ")))))&gt;0,LEFT(UPPER(TRIM(M60)),10)&lt;&gt;"UNRESOLVED",ISERROR(MATCH(UPPER(TRIM(CLEAN(SUBSTITUTE(M60,CHAR(160)," ")))),Start!$H$6:$H$22,0))),"","Constraint/next action missing; ")&amp;"")=0,"Documentation recorded; review required",IF(AND(LEN(UPPER(TRIM(CLEAN(SUBSTITUTE(I60,CHAR(160)," ")))))&gt;0,LEFT(UPPER(TRIM(I60)),10)&lt;&gt;"UNRESOLVED",ISERROR(MATCH(UPPER(TRIM(CLEAN(SUBSTITUTE(I60,CHAR(160)," ")))),Start!$H$6:$H$22,0))),"","Assigned owner missing; ")&amp;IF(AND(LEN(UPPER(TRIM(CLEAN(SUBSTITUTE(M60,CHAR(160)," ")))))&gt;0,LEFT(UPPER(TRIM(M60)),10)&lt;&gt;"UNRESOLVED",ISERROR(MATCH(UPPER(TRIM(CLEAN(SUBSTITUTE(M60,CHAR(160)," ")))),Start!$H$6:$H$22,0))),"","Constraint/next action missing; ")&amp;""),"Work pending")),"Invalid status; use a listed value")</f>
        <v>Work pending</v>
      </c>
    </row>
    <row r="61" ht="40" customHeight="1">
      <c r="A61" s="52" t="str">
        <v>M-13</v>
      </c>
      <c r="B61" s="52" t="str">
        <v>Manufacturing</v>
      </c>
      <c r="C61" s="52" t="str">
        <v>Validation</v>
      </c>
      <c r="D61" s="52" t="str">
        <v>Authorize exact activity targets method window and safeguards</v>
      </c>
      <c r="E61" s="52" t="str">
        <v>Operating owner</v>
      </c>
      <c r="F61" s="52" t="str">
        <v>M-08, M-09, M-10, M-11, M-12</v>
      </c>
      <c r="G61" s="52" t="str">
        <v>Signed activity permit and readiness record</v>
      </c>
      <c r="H61" s="52" t="str">
        <v>No live work starts on an unsigned or expanded target set</v>
      </c>
      <c r="I61" s="53"/>
      <c r="J61" s="54"/>
      <c r="K61" s="53" t="str">
        <v>Not started</v>
      </c>
      <c r="L61" s="53"/>
      <c r="M61" s="53"/>
      <c r="N61" s="54"/>
      <c r="O61" s="53"/>
      <c r="P61" s="55" t="str">
        <f>IF(OR(EXACT(K61,"Not started"),EXACT(K61,"In progress"),EXACT(K61,"Blocked"),EXACT(K61,"Complete"),EXACT(K61,"Not authorized")),IF(K61="Complete",IF(LEN(IF(AND(LEN(UPPER(TRIM(CLEAN(SUBSTITUTE(I61,CHAR(160)," ")))))&gt;0,LEFT(UPPER(TRIM(I61)),10)&lt;&gt;"UNRESOLVED",ISERROR(MATCH(UPPER(TRIM(CLEAN(SUBSTITUTE(I61,CHAR(160)," ")))),Start!$H$6:$H$22,0))),"","Assigned owner missing; ")&amp;IF(AND(LEN(UPPER(TRIM(CLEAN(SUBSTITUTE(L61,CHAR(160)," ")))))&gt;0,LEFT(UPPER(TRIM(L61)),10)&lt;&gt;"UNRESOLVED",ISERROR(MATCH(UPPER(TRIM(CLEAN(SUBSTITUTE(L61,CHAR(160)," ")))),Start!$H$6:$H$22,0))),"","Completion evidence missing; ")&amp;IF(AND(ISNUMBER(N61),N61&gt;0,N61&lt;TODAY()+1),"","Completion date missing/invalid; ")&amp;IF(AND(LEN(UPPER(TRIM(CLEAN(SUBSTITUTE(O61,CHAR(160)," ")))))&gt;0,LEFT(UPPER(TRIM(O61)),10)&lt;&gt;"UNRESOLVED",ISERROR(MATCH(UPPER(TRIM(CLEAN(SUBSTITUTE(O61,CHAR(160)," ")))),Start!$H$6:$H$22,0))),"","Completion review missing; ")&amp;"")=0,"Documentation recorded; review required",IF(AND(LEN(UPPER(TRIM(CLEAN(SUBSTITUTE(I61,CHAR(160)," ")))))&gt;0,LEFT(UPPER(TRIM(I61)),10)&lt;&gt;"UNRESOLVED",ISERROR(MATCH(UPPER(TRIM(CLEAN(SUBSTITUTE(I61,CHAR(160)," ")))),Start!$H$6:$H$22,0))),"","Assigned owner missing; ")&amp;IF(AND(LEN(UPPER(TRIM(CLEAN(SUBSTITUTE(L61,CHAR(160)," ")))))&gt;0,LEFT(UPPER(TRIM(L61)),10)&lt;&gt;"UNRESOLVED",ISERROR(MATCH(UPPER(TRIM(CLEAN(SUBSTITUTE(L61,CHAR(160)," ")))),Start!$H$6:$H$22,0))),"","Completion evidence missing; ")&amp;IF(AND(ISNUMBER(N61),N61&gt;0,N61&lt;TODAY()+1),"","Completion date missing/invalid; ")&amp;IF(AND(LEN(UPPER(TRIM(CLEAN(SUBSTITUTE(O61,CHAR(160)," ")))))&gt;0,LEFT(UPPER(TRIM(O61)),10)&lt;&gt;"UNRESOLVED",ISERROR(MATCH(UPPER(TRIM(CLEAN(SUBSTITUTE(O61,CHAR(160)," ")))),Start!$H$6:$H$22,0))),"","Completion review missing; ")&amp;""),IF(OR(K61="Blocked",K61="Not authorized"),IF(LEN(IF(AND(LEN(UPPER(TRIM(CLEAN(SUBSTITUTE(I61,CHAR(160)," ")))))&gt;0,LEFT(UPPER(TRIM(I61)),10)&lt;&gt;"UNRESOLVED",ISERROR(MATCH(UPPER(TRIM(CLEAN(SUBSTITUTE(I61,CHAR(160)," ")))),Start!$H$6:$H$22,0))),"","Assigned owner missing; ")&amp;IF(AND(LEN(UPPER(TRIM(CLEAN(SUBSTITUTE(M61,CHAR(160)," ")))))&gt;0,LEFT(UPPER(TRIM(M61)),10)&lt;&gt;"UNRESOLVED",ISERROR(MATCH(UPPER(TRIM(CLEAN(SUBSTITUTE(M61,CHAR(160)," ")))),Start!$H$6:$H$22,0))),"","Constraint/next action missing; ")&amp;"")=0,"Documentation recorded; review required",IF(AND(LEN(UPPER(TRIM(CLEAN(SUBSTITUTE(I61,CHAR(160)," ")))))&gt;0,LEFT(UPPER(TRIM(I61)),10)&lt;&gt;"UNRESOLVED",ISERROR(MATCH(UPPER(TRIM(CLEAN(SUBSTITUTE(I61,CHAR(160)," ")))),Start!$H$6:$H$22,0))),"","Assigned owner missing; ")&amp;IF(AND(LEN(UPPER(TRIM(CLEAN(SUBSTITUTE(M61,CHAR(160)," ")))))&gt;0,LEFT(UPPER(TRIM(M61)),10)&lt;&gt;"UNRESOLVED",ISERROR(MATCH(UPPER(TRIM(CLEAN(SUBSTITUTE(M61,CHAR(160)," ")))),Start!$H$6:$H$22,0))),"","Constraint/next action missing; ")&amp;""),"Work pending")),"Invalid status; use a listed value")</f>
        <v>Work pending</v>
      </c>
    </row>
    <row r="62" ht="34" customHeight="1">
      <c r="A62" s="56" t="str">
        <v>M-14</v>
      </c>
      <c r="B62" s="56" t="str">
        <v>Manufacturing</v>
      </c>
      <c r="C62" s="56" t="str">
        <v>Validation</v>
      </c>
      <c r="D62" s="56" t="str">
        <v>Perform permitted validation or document constraint</v>
      </c>
      <c r="E62" s="56" t="str">
        <v>Technical lead</v>
      </c>
      <c r="F62" s="56" t="str">
        <v>M-13</v>
      </c>
      <c r="G62" s="56" t="str">
        <v>Activity log baseline results stop and recovery record</v>
      </c>
      <c r="H62" s="56" t="inlineStr">
        <is>
          <t xml:space="preserve">Operations accepts the postwork process state</t>
        </is>
      </c>
      <c r="I62" s="53"/>
      <c r="J62" s="54"/>
      <c r="K62" s="53" t="str">
        <v>Not started</v>
      </c>
      <c r="L62" s="53"/>
      <c r="M62" s="53"/>
      <c r="N62" s="54"/>
      <c r="O62" s="53"/>
      <c r="P62" s="55" t="str">
        <f>IF(OR(EXACT(K62,"Not started"),EXACT(K62,"In progress"),EXACT(K62,"Blocked"),EXACT(K62,"Complete"),EXACT(K62,"Not authorized")),IF(K62="Complete",IF(LEN(IF(AND(LEN(UPPER(TRIM(CLEAN(SUBSTITUTE(I62,CHAR(160)," ")))))&gt;0,LEFT(UPPER(TRIM(I62)),10)&lt;&gt;"UNRESOLVED",ISERROR(MATCH(UPPER(TRIM(CLEAN(SUBSTITUTE(I62,CHAR(160)," ")))),Start!$H$6:$H$22,0))),"","Assigned owner missing; ")&amp;IF(AND(LEN(UPPER(TRIM(CLEAN(SUBSTITUTE(L62,CHAR(160)," ")))))&gt;0,LEFT(UPPER(TRIM(L62)),10)&lt;&gt;"UNRESOLVED",ISERROR(MATCH(UPPER(TRIM(CLEAN(SUBSTITUTE(L62,CHAR(160)," ")))),Start!$H$6:$H$22,0))),"","Completion evidence missing; ")&amp;IF(AND(ISNUMBER(N62),N62&gt;0,N62&lt;TODAY()+1),"","Completion date missing/invalid; ")&amp;IF(AND(LEN(UPPER(TRIM(CLEAN(SUBSTITUTE(O62,CHAR(160)," ")))))&gt;0,LEFT(UPPER(TRIM(O62)),10)&lt;&gt;"UNRESOLVED",ISERROR(MATCH(UPPER(TRIM(CLEAN(SUBSTITUTE(O62,CHAR(160)," ")))),Start!$H$6:$H$22,0))),"","Completion review missing; ")&amp;"")=0,"Documentation recorded; review required",IF(AND(LEN(UPPER(TRIM(CLEAN(SUBSTITUTE(I62,CHAR(160)," ")))))&gt;0,LEFT(UPPER(TRIM(I62)),10)&lt;&gt;"UNRESOLVED",ISERROR(MATCH(UPPER(TRIM(CLEAN(SUBSTITUTE(I62,CHAR(160)," ")))),Start!$H$6:$H$22,0))),"","Assigned owner missing; ")&amp;IF(AND(LEN(UPPER(TRIM(CLEAN(SUBSTITUTE(L62,CHAR(160)," ")))))&gt;0,LEFT(UPPER(TRIM(L62)),10)&lt;&gt;"UNRESOLVED",ISERROR(MATCH(UPPER(TRIM(CLEAN(SUBSTITUTE(L62,CHAR(160)," ")))),Start!$H$6:$H$22,0))),"","Completion evidence missing; ")&amp;IF(AND(ISNUMBER(N62),N62&gt;0,N62&lt;TODAY()+1),"","Completion date missing/invalid; ")&amp;IF(AND(LEN(UPPER(TRIM(CLEAN(SUBSTITUTE(O62,CHAR(160)," ")))))&gt;0,LEFT(UPPER(TRIM(O62)),10)&lt;&gt;"UNRESOLVED",ISERROR(MATCH(UPPER(TRIM(CLEAN(SUBSTITUTE(O62,CHAR(160)," ")))),Start!$H$6:$H$22,0))),"","Completion review missing; ")&amp;""),IF(OR(K62="Blocked",K62="Not authorized"),IF(LEN(IF(AND(LEN(UPPER(TRIM(CLEAN(SUBSTITUTE(I62,CHAR(160)," ")))))&gt;0,LEFT(UPPER(TRIM(I62)),10)&lt;&gt;"UNRESOLVED",ISERROR(MATCH(UPPER(TRIM(CLEAN(SUBSTITUTE(I62,CHAR(160)," ")))),Start!$H$6:$H$22,0))),"","Assigned owner missing; ")&amp;IF(AND(LEN(UPPER(TRIM(CLEAN(SUBSTITUTE(M62,CHAR(160)," ")))))&gt;0,LEFT(UPPER(TRIM(M62)),10)&lt;&gt;"UNRESOLVED",ISERROR(MATCH(UPPER(TRIM(CLEAN(SUBSTITUTE(M62,CHAR(160)," ")))),Start!$H$6:$H$22,0))),"","Constraint/next action missing; ")&amp;"")=0,"Documentation recorded; review required",IF(AND(LEN(UPPER(TRIM(CLEAN(SUBSTITUTE(I62,CHAR(160)," ")))))&gt;0,LEFT(UPPER(TRIM(I62)),10)&lt;&gt;"UNRESOLVED",ISERROR(MATCH(UPPER(TRIM(CLEAN(SUBSTITUTE(I62,CHAR(160)," ")))),Start!$H$6:$H$22,0))),"","Assigned owner missing; ")&amp;IF(AND(LEN(UPPER(TRIM(CLEAN(SUBSTITUTE(M62,CHAR(160)," ")))))&gt;0,LEFT(UPPER(TRIM(M62)),10)&lt;&gt;"UNRESOLVED",ISERROR(MATCH(UPPER(TRIM(CLEAN(SUBSTITUTE(M62,CHAR(160)," ")))),Start!$H$6:$H$22,0))),"","Constraint/next action missing; ")&amp;""),"Work pending")),"Invalid status; use a listed value")</f>
        <v>Work pending</v>
      </c>
    </row>
    <row r="63" ht="40" customHeight="1">
      <c r="A63" s="52" t="str">
        <v>M-15</v>
      </c>
      <c r="B63" s="52" t="str">
        <v>Manufacturing</v>
      </c>
      <c r="C63" s="52" t="str">
        <v>Reporting</v>
      </c>
      <c r="D63" s="52" t="str">
        <v>Reconcile observations criteria evidence and consequence assumptions</v>
      </c>
      <c r="E63" s="52" t="str">
        <v>Quality reviewer</v>
      </c>
      <c r="F63" s="52" t="str">
        <v>M-14</v>
      </c>
      <c r="G63" s="52" t="str">
        <v>Reviewed findings with evidence IDs and limitations</v>
      </c>
      <c r="H63" s="52" t="str">
        <v>No unsupported legal or technical conclusion remains</v>
      </c>
      <c r="I63" s="53"/>
      <c r="J63" s="54"/>
      <c r="K63" s="53" t="str">
        <v>Not started</v>
      </c>
      <c r="L63" s="53"/>
      <c r="M63" s="53"/>
      <c r="N63" s="54"/>
      <c r="O63" s="53"/>
      <c r="P63" s="55" t="str">
        <f>IF(OR(EXACT(K63,"Not started"),EXACT(K63,"In progress"),EXACT(K63,"Blocked"),EXACT(K63,"Complete"),EXACT(K63,"Not authorized")),IF(K63="Complete",IF(LEN(IF(AND(LEN(UPPER(TRIM(CLEAN(SUBSTITUTE(I63,CHAR(160)," ")))))&gt;0,LEFT(UPPER(TRIM(I63)),10)&lt;&gt;"UNRESOLVED",ISERROR(MATCH(UPPER(TRIM(CLEAN(SUBSTITUTE(I63,CHAR(160)," ")))),Start!$H$6:$H$22,0))),"","Assigned owner missing; ")&amp;IF(AND(LEN(UPPER(TRIM(CLEAN(SUBSTITUTE(L63,CHAR(160)," ")))))&gt;0,LEFT(UPPER(TRIM(L63)),10)&lt;&gt;"UNRESOLVED",ISERROR(MATCH(UPPER(TRIM(CLEAN(SUBSTITUTE(L63,CHAR(160)," ")))),Start!$H$6:$H$22,0))),"","Completion evidence missing; ")&amp;IF(AND(ISNUMBER(N63),N63&gt;0,N63&lt;TODAY()+1),"","Completion date missing/invalid; ")&amp;IF(AND(LEN(UPPER(TRIM(CLEAN(SUBSTITUTE(O63,CHAR(160)," ")))))&gt;0,LEFT(UPPER(TRIM(O63)),10)&lt;&gt;"UNRESOLVED",ISERROR(MATCH(UPPER(TRIM(CLEAN(SUBSTITUTE(O63,CHAR(160)," ")))),Start!$H$6:$H$22,0))),"","Completion review missing; ")&amp;"")=0,"Documentation recorded; review required",IF(AND(LEN(UPPER(TRIM(CLEAN(SUBSTITUTE(I63,CHAR(160)," ")))))&gt;0,LEFT(UPPER(TRIM(I63)),10)&lt;&gt;"UNRESOLVED",ISERROR(MATCH(UPPER(TRIM(CLEAN(SUBSTITUTE(I63,CHAR(160)," ")))),Start!$H$6:$H$22,0))),"","Assigned owner missing; ")&amp;IF(AND(LEN(UPPER(TRIM(CLEAN(SUBSTITUTE(L63,CHAR(160)," ")))))&gt;0,LEFT(UPPER(TRIM(L63)),10)&lt;&gt;"UNRESOLVED",ISERROR(MATCH(UPPER(TRIM(CLEAN(SUBSTITUTE(L63,CHAR(160)," ")))),Start!$H$6:$H$22,0))),"","Completion evidence missing; ")&amp;IF(AND(ISNUMBER(N63),N63&gt;0,N63&lt;TODAY()+1),"","Completion date missing/invalid; ")&amp;IF(AND(LEN(UPPER(TRIM(CLEAN(SUBSTITUTE(O63,CHAR(160)," ")))))&gt;0,LEFT(UPPER(TRIM(O63)),10)&lt;&gt;"UNRESOLVED",ISERROR(MATCH(UPPER(TRIM(CLEAN(SUBSTITUTE(O63,CHAR(160)," ")))),Start!$H$6:$H$22,0))),"","Completion review missing; ")&amp;""),IF(OR(K63="Blocked",K63="Not authorized"),IF(LEN(IF(AND(LEN(UPPER(TRIM(CLEAN(SUBSTITUTE(I63,CHAR(160)," ")))))&gt;0,LEFT(UPPER(TRIM(I63)),10)&lt;&gt;"UNRESOLVED",ISERROR(MATCH(UPPER(TRIM(CLEAN(SUBSTITUTE(I63,CHAR(160)," ")))),Start!$H$6:$H$22,0))),"","Assigned owner missing; ")&amp;IF(AND(LEN(UPPER(TRIM(CLEAN(SUBSTITUTE(M63,CHAR(160)," ")))))&gt;0,LEFT(UPPER(TRIM(M63)),10)&lt;&gt;"UNRESOLVED",ISERROR(MATCH(UPPER(TRIM(CLEAN(SUBSTITUTE(M63,CHAR(160)," ")))),Start!$H$6:$H$22,0))),"","Constraint/next action missing; ")&amp;"")=0,"Documentation recorded; review required",IF(AND(LEN(UPPER(TRIM(CLEAN(SUBSTITUTE(I63,CHAR(160)," ")))))&gt;0,LEFT(UPPER(TRIM(I63)),10)&lt;&gt;"UNRESOLVED",ISERROR(MATCH(UPPER(TRIM(CLEAN(SUBSTITUTE(I63,CHAR(160)," ")))),Start!$H$6:$H$22,0))),"","Assigned owner missing; ")&amp;IF(AND(LEN(UPPER(TRIM(CLEAN(SUBSTITUTE(M63,CHAR(160)," ")))))&gt;0,LEFT(UPPER(TRIM(M63)),10)&lt;&gt;"UNRESOLVED",ISERROR(MATCH(UPPER(TRIM(CLEAN(SUBSTITUTE(M63,CHAR(160)," ")))),Start!$H$6:$H$22,0))),"","Constraint/next action missing; ")&amp;""),"Work pending")),"Invalid status; use a listed value")</f>
        <v>Work pending</v>
      </c>
    </row>
    <row r="64" ht="40" customHeight="1">
      <c r="A64" s="56" t="str">
        <v>M-16</v>
      </c>
      <c r="B64" s="56" t="str">
        <v>Manufacturing</v>
      </c>
      <c r="C64" s="56" t="str">
        <v>Reporting</v>
      </c>
      <c r="D64" s="56" t="str">
        <v>Confirm sector and site notification and recurring calendars</v>
      </c>
      <c r="E64" s="56" t="str">
        <v>Compliance owner</v>
      </c>
      <c r="F64" s="56" t="str">
        <v>M-02, M-15</v>
      </c>
      <c r="G64" s="56" t="inlineStr">
        <is>
          <t xml:space="preserve">Trigger specific calendar and verified channels</t>
        </is>
      </c>
      <c r="H64" s="56" t="inlineStr">
        <is>
          <t xml:space="preserve">Each regime keeps its own clock start, recipients and definitions</t>
        </is>
      </c>
      <c r="I64" s="53"/>
      <c r="J64" s="54"/>
      <c r="K64" s="53" t="str">
        <v>Not started</v>
      </c>
      <c r="L64" s="53"/>
      <c r="M64" s="53"/>
      <c r="N64" s="54"/>
      <c r="O64" s="53"/>
      <c r="P64" s="55" t="str">
        <f>IF(OR(EXACT(K64,"Not started"),EXACT(K64,"In progress"),EXACT(K64,"Blocked"),EXACT(K64,"Complete"),EXACT(K64,"Not authorized")),IF(K64="Complete",IF(LEN(IF(AND(LEN(UPPER(TRIM(CLEAN(SUBSTITUTE(I64,CHAR(160)," ")))))&gt;0,LEFT(UPPER(TRIM(I64)),10)&lt;&gt;"UNRESOLVED",ISERROR(MATCH(UPPER(TRIM(CLEAN(SUBSTITUTE(I64,CHAR(160)," ")))),Start!$H$6:$H$22,0))),"","Assigned owner missing; ")&amp;IF(AND(LEN(UPPER(TRIM(CLEAN(SUBSTITUTE(L64,CHAR(160)," ")))))&gt;0,LEFT(UPPER(TRIM(L64)),10)&lt;&gt;"UNRESOLVED",ISERROR(MATCH(UPPER(TRIM(CLEAN(SUBSTITUTE(L64,CHAR(160)," ")))),Start!$H$6:$H$22,0))),"","Completion evidence missing; ")&amp;IF(AND(ISNUMBER(N64),N64&gt;0,N64&lt;TODAY()+1),"","Completion date missing/invalid; ")&amp;IF(AND(LEN(UPPER(TRIM(CLEAN(SUBSTITUTE(O64,CHAR(160)," ")))))&gt;0,LEFT(UPPER(TRIM(O64)),10)&lt;&gt;"UNRESOLVED",ISERROR(MATCH(UPPER(TRIM(CLEAN(SUBSTITUTE(O64,CHAR(160)," ")))),Start!$H$6:$H$22,0))),"","Completion review missing; ")&amp;"")=0,"Documentation recorded; review required",IF(AND(LEN(UPPER(TRIM(CLEAN(SUBSTITUTE(I64,CHAR(160)," ")))))&gt;0,LEFT(UPPER(TRIM(I64)),10)&lt;&gt;"UNRESOLVED",ISERROR(MATCH(UPPER(TRIM(CLEAN(SUBSTITUTE(I64,CHAR(160)," ")))),Start!$H$6:$H$22,0))),"","Assigned owner missing; ")&amp;IF(AND(LEN(UPPER(TRIM(CLEAN(SUBSTITUTE(L64,CHAR(160)," ")))))&gt;0,LEFT(UPPER(TRIM(L64)),10)&lt;&gt;"UNRESOLVED",ISERROR(MATCH(UPPER(TRIM(CLEAN(SUBSTITUTE(L64,CHAR(160)," ")))),Start!$H$6:$H$22,0))),"","Completion evidence missing; ")&amp;IF(AND(ISNUMBER(N64),N64&gt;0,N64&lt;TODAY()+1),"","Completion date missing/invalid; ")&amp;IF(AND(LEN(UPPER(TRIM(CLEAN(SUBSTITUTE(O64,CHAR(160)," ")))))&gt;0,LEFT(UPPER(TRIM(O64)),10)&lt;&gt;"UNRESOLVED",ISERROR(MATCH(UPPER(TRIM(CLEAN(SUBSTITUTE(O64,CHAR(160)," ")))),Start!$H$6:$H$22,0))),"","Completion review missing; ")&amp;""),IF(OR(K64="Blocked",K64="Not authorized"),IF(LEN(IF(AND(LEN(UPPER(TRIM(CLEAN(SUBSTITUTE(I64,CHAR(160)," ")))))&gt;0,LEFT(UPPER(TRIM(I64)),10)&lt;&gt;"UNRESOLVED",ISERROR(MATCH(UPPER(TRIM(CLEAN(SUBSTITUTE(I64,CHAR(160)," ")))),Start!$H$6:$H$22,0))),"","Assigned owner missing; ")&amp;IF(AND(LEN(UPPER(TRIM(CLEAN(SUBSTITUTE(M64,CHAR(160)," ")))))&gt;0,LEFT(UPPER(TRIM(M64)),10)&lt;&gt;"UNRESOLVED",ISERROR(MATCH(UPPER(TRIM(CLEAN(SUBSTITUTE(M64,CHAR(160)," ")))),Start!$H$6:$H$22,0))),"","Constraint/next action missing; ")&amp;"")=0,"Documentation recorded; review required",IF(AND(LEN(UPPER(TRIM(CLEAN(SUBSTITUTE(I64,CHAR(160)," ")))))&gt;0,LEFT(UPPER(TRIM(I64)),10)&lt;&gt;"UNRESOLVED",ISERROR(MATCH(UPPER(TRIM(CLEAN(SUBSTITUTE(I64,CHAR(160)," ")))),Start!$H$6:$H$22,0))),"","Assigned owner missing; ")&amp;IF(AND(LEN(UPPER(TRIM(CLEAN(SUBSTITUTE(M64,CHAR(160)," ")))))&gt;0,LEFT(UPPER(TRIM(M64)),10)&lt;&gt;"UNRESOLVED",ISERROR(MATCH(UPPER(TRIM(CLEAN(SUBSTITUTE(M64,CHAR(160)," ")))),Start!$H$6:$H$22,0))),"","Constraint/next action missing; ")&amp;""),"Work pending")),"Invalid status; use a listed value")</f>
        <v>Work pending</v>
      </c>
    </row>
    <row r="65" ht="40" customHeight="1">
      <c r="A65" s="52" t="str">
        <v>M-17</v>
      </c>
      <c r="B65" s="52" t="str">
        <v>Manufacturing</v>
      </c>
      <c r="C65" s="52" t="str">
        <v>Reporting</v>
      </c>
      <c r="D65" s="52" t="str">
        <v>Exercise continuity reporting and supplier coordination</v>
      </c>
      <c r="E65" s="52" t="str">
        <v>Project manager</v>
      </c>
      <c r="F65" s="52" t="str">
        <v>M-16</v>
      </c>
      <c r="G65" s="52" t="str">
        <v>Tabletop record with decisions gaps owners and due dates</v>
      </c>
      <c r="H65" s="52" t="str">
        <v>Exercise is not represented as a live recovery test</v>
      </c>
      <c r="I65" s="53"/>
      <c r="J65" s="54"/>
      <c r="K65" s="53" t="str">
        <v>Not started</v>
      </c>
      <c r="L65" s="53"/>
      <c r="M65" s="53"/>
      <c r="N65" s="54"/>
      <c r="O65" s="53"/>
      <c r="P65" s="55" t="str">
        <f>IF(OR(EXACT(K65,"Not started"),EXACT(K65,"In progress"),EXACT(K65,"Blocked"),EXACT(K65,"Complete"),EXACT(K65,"Not authorized")),IF(K65="Complete",IF(LEN(IF(AND(LEN(UPPER(TRIM(CLEAN(SUBSTITUTE(I65,CHAR(160)," ")))))&gt;0,LEFT(UPPER(TRIM(I65)),10)&lt;&gt;"UNRESOLVED",ISERROR(MATCH(UPPER(TRIM(CLEAN(SUBSTITUTE(I65,CHAR(160)," ")))),Start!$H$6:$H$22,0))),"","Assigned owner missing; ")&amp;IF(AND(LEN(UPPER(TRIM(CLEAN(SUBSTITUTE(L65,CHAR(160)," ")))))&gt;0,LEFT(UPPER(TRIM(L65)),10)&lt;&gt;"UNRESOLVED",ISERROR(MATCH(UPPER(TRIM(CLEAN(SUBSTITUTE(L65,CHAR(160)," ")))),Start!$H$6:$H$22,0))),"","Completion evidence missing; ")&amp;IF(AND(ISNUMBER(N65),N65&gt;0,N65&lt;TODAY()+1),"","Completion date missing/invalid; ")&amp;IF(AND(LEN(UPPER(TRIM(CLEAN(SUBSTITUTE(O65,CHAR(160)," ")))))&gt;0,LEFT(UPPER(TRIM(O65)),10)&lt;&gt;"UNRESOLVED",ISERROR(MATCH(UPPER(TRIM(CLEAN(SUBSTITUTE(O65,CHAR(160)," ")))),Start!$H$6:$H$22,0))),"","Completion review missing; ")&amp;"")=0,"Documentation recorded; review required",IF(AND(LEN(UPPER(TRIM(CLEAN(SUBSTITUTE(I65,CHAR(160)," ")))))&gt;0,LEFT(UPPER(TRIM(I65)),10)&lt;&gt;"UNRESOLVED",ISERROR(MATCH(UPPER(TRIM(CLEAN(SUBSTITUTE(I65,CHAR(160)," ")))),Start!$H$6:$H$22,0))),"","Assigned owner missing; ")&amp;IF(AND(LEN(UPPER(TRIM(CLEAN(SUBSTITUTE(L65,CHAR(160)," ")))))&gt;0,LEFT(UPPER(TRIM(L65)),10)&lt;&gt;"UNRESOLVED",ISERROR(MATCH(UPPER(TRIM(CLEAN(SUBSTITUTE(L65,CHAR(160)," ")))),Start!$H$6:$H$22,0))),"","Completion evidence missing; ")&amp;IF(AND(ISNUMBER(N65),N65&gt;0,N65&lt;TODAY()+1),"","Completion date missing/invalid; ")&amp;IF(AND(LEN(UPPER(TRIM(CLEAN(SUBSTITUTE(O65,CHAR(160)," ")))))&gt;0,LEFT(UPPER(TRIM(O65)),10)&lt;&gt;"UNRESOLVED",ISERROR(MATCH(UPPER(TRIM(CLEAN(SUBSTITUTE(O65,CHAR(160)," ")))),Start!$H$6:$H$22,0))),"","Completion review missing; ")&amp;""),IF(OR(K65="Blocked",K65="Not authorized"),IF(LEN(IF(AND(LEN(UPPER(TRIM(CLEAN(SUBSTITUTE(I65,CHAR(160)," ")))))&gt;0,LEFT(UPPER(TRIM(I65)),10)&lt;&gt;"UNRESOLVED",ISERROR(MATCH(UPPER(TRIM(CLEAN(SUBSTITUTE(I65,CHAR(160)," ")))),Start!$H$6:$H$22,0))),"","Assigned owner missing; ")&amp;IF(AND(LEN(UPPER(TRIM(CLEAN(SUBSTITUTE(M65,CHAR(160)," ")))))&gt;0,LEFT(UPPER(TRIM(M65)),10)&lt;&gt;"UNRESOLVED",ISERROR(MATCH(UPPER(TRIM(CLEAN(SUBSTITUTE(M65,CHAR(160)," ")))),Start!$H$6:$H$22,0))),"","Constraint/next action missing; ")&amp;"")=0,"Documentation recorded; review required",IF(AND(LEN(UPPER(TRIM(CLEAN(SUBSTITUTE(I65,CHAR(160)," ")))))&gt;0,LEFT(UPPER(TRIM(I65)),10)&lt;&gt;"UNRESOLVED",ISERROR(MATCH(UPPER(TRIM(CLEAN(SUBSTITUTE(I65,CHAR(160)," ")))),Start!$H$6:$H$22,0))),"","Assigned owner missing; ")&amp;IF(AND(LEN(UPPER(TRIM(CLEAN(SUBSTITUTE(M65,CHAR(160)," ")))))&gt;0,LEFT(UPPER(TRIM(M65)),10)&lt;&gt;"UNRESOLVED",ISERROR(MATCH(UPPER(TRIM(CLEAN(SUBSTITUTE(M65,CHAR(160)," ")))),Start!$H$6:$H$22,0))),"","Constraint/next action missing; ")&amp;""),"Work pending")),"Invalid status; use a listed value")</f>
        <v>Work pending</v>
      </c>
    </row>
    <row r="66" ht="40" customHeight="1">
      <c r="A66" s="56" t="str">
        <v>M-18</v>
      </c>
      <c r="B66" s="56" t="str">
        <v>Manufacturing</v>
      </c>
      <c r="C66" s="56" t="str">
        <v>Decision</v>
      </c>
      <c r="D66" s="56" t="str">
        <v>Assign corrective owners funding dates and residual risk authority</v>
      </c>
      <c r="E66" s="56" t="str">
        <v>Sponsor</v>
      </c>
      <c r="F66" s="56" t="str">
        <v>M-15, M-17</v>
      </c>
      <c r="G66" s="56" t="str">
        <v>Corrective action and risk decision register</v>
      </c>
      <c r="H66" s="56" t="str">
        <v>Risk acceptance cannot waive a mandatory duty</v>
      </c>
      <c r="I66" s="53"/>
      <c r="J66" s="54"/>
      <c r="K66" s="53" t="str">
        <v>Not started</v>
      </c>
      <c r="L66" s="53"/>
      <c r="M66" s="53"/>
      <c r="N66" s="54"/>
      <c r="O66" s="53"/>
      <c r="P66" s="55" t="str">
        <f>IF(OR(EXACT(K66,"Not started"),EXACT(K66,"In progress"),EXACT(K66,"Blocked"),EXACT(K66,"Complete"),EXACT(K66,"Not authorized")),IF(K66="Complete",IF(LEN(IF(AND(LEN(UPPER(TRIM(CLEAN(SUBSTITUTE(I66,CHAR(160)," ")))))&gt;0,LEFT(UPPER(TRIM(I66)),10)&lt;&gt;"UNRESOLVED",ISERROR(MATCH(UPPER(TRIM(CLEAN(SUBSTITUTE(I66,CHAR(160)," ")))),Start!$H$6:$H$22,0))),"","Assigned owner missing; ")&amp;IF(AND(LEN(UPPER(TRIM(CLEAN(SUBSTITUTE(L66,CHAR(160)," ")))))&gt;0,LEFT(UPPER(TRIM(L66)),10)&lt;&gt;"UNRESOLVED",ISERROR(MATCH(UPPER(TRIM(CLEAN(SUBSTITUTE(L66,CHAR(160)," ")))),Start!$H$6:$H$22,0))),"","Completion evidence missing; ")&amp;IF(AND(ISNUMBER(N66),N66&gt;0,N66&lt;TODAY()+1),"","Completion date missing/invalid; ")&amp;IF(AND(LEN(UPPER(TRIM(CLEAN(SUBSTITUTE(O66,CHAR(160)," ")))))&gt;0,LEFT(UPPER(TRIM(O66)),10)&lt;&gt;"UNRESOLVED",ISERROR(MATCH(UPPER(TRIM(CLEAN(SUBSTITUTE(O66,CHAR(160)," ")))),Start!$H$6:$H$22,0))),"","Completion review missing; ")&amp;"")=0,"Documentation recorded; review required",IF(AND(LEN(UPPER(TRIM(CLEAN(SUBSTITUTE(I66,CHAR(160)," ")))))&gt;0,LEFT(UPPER(TRIM(I66)),10)&lt;&gt;"UNRESOLVED",ISERROR(MATCH(UPPER(TRIM(CLEAN(SUBSTITUTE(I66,CHAR(160)," ")))),Start!$H$6:$H$22,0))),"","Assigned owner missing; ")&amp;IF(AND(LEN(UPPER(TRIM(CLEAN(SUBSTITUTE(L66,CHAR(160)," ")))))&gt;0,LEFT(UPPER(TRIM(L66)),10)&lt;&gt;"UNRESOLVED",ISERROR(MATCH(UPPER(TRIM(CLEAN(SUBSTITUTE(L66,CHAR(160)," ")))),Start!$H$6:$H$22,0))),"","Completion evidence missing; ")&amp;IF(AND(ISNUMBER(N66),N66&gt;0,N66&lt;TODAY()+1),"","Completion date missing/invalid; ")&amp;IF(AND(LEN(UPPER(TRIM(CLEAN(SUBSTITUTE(O66,CHAR(160)," ")))))&gt;0,LEFT(UPPER(TRIM(O66)),10)&lt;&gt;"UNRESOLVED",ISERROR(MATCH(UPPER(TRIM(CLEAN(SUBSTITUTE(O66,CHAR(160)," ")))),Start!$H$6:$H$22,0))),"","Completion review missing; ")&amp;""),IF(OR(K66="Blocked",K66="Not authorized"),IF(LEN(IF(AND(LEN(UPPER(TRIM(CLEAN(SUBSTITUTE(I66,CHAR(160)," ")))))&gt;0,LEFT(UPPER(TRIM(I66)),10)&lt;&gt;"UNRESOLVED",ISERROR(MATCH(UPPER(TRIM(CLEAN(SUBSTITUTE(I66,CHAR(160)," ")))),Start!$H$6:$H$22,0))),"","Assigned owner missing; ")&amp;IF(AND(LEN(UPPER(TRIM(CLEAN(SUBSTITUTE(M66,CHAR(160)," ")))))&gt;0,LEFT(UPPER(TRIM(M66)),10)&lt;&gt;"UNRESOLVED",ISERROR(MATCH(UPPER(TRIM(CLEAN(SUBSTITUTE(M66,CHAR(160)," ")))),Start!$H$6:$H$22,0))),"","Constraint/next action missing; ")&amp;"")=0,"Documentation recorded; review required",IF(AND(LEN(UPPER(TRIM(CLEAN(SUBSTITUTE(I66,CHAR(160)," ")))))&gt;0,LEFT(UPPER(TRIM(I66)),10)&lt;&gt;"UNRESOLVED",ISERROR(MATCH(UPPER(TRIM(CLEAN(SUBSTITUTE(I66,CHAR(160)," ")))),Start!$H$6:$H$22,0))),"","Assigned owner missing; ")&amp;IF(AND(LEN(UPPER(TRIM(CLEAN(SUBSTITUTE(M66,CHAR(160)," ")))))&gt;0,LEFT(UPPER(TRIM(M66)),10)&lt;&gt;"UNRESOLVED",ISERROR(MATCH(UPPER(TRIM(CLEAN(SUBSTITUTE(M66,CHAR(160)," ")))),Start!$H$6:$H$22,0))),"","Constraint/next action missing; ")&amp;""),"Work pending")),"Invalid status; use a listed value")</f>
        <v>Work pending</v>
      </c>
    </row>
    <row r="67" ht="40" customHeight="1">
      <c r="A67" s="52" t="str">
        <v>M-19</v>
      </c>
      <c r="B67" s="52" t="str">
        <v>Manufacturing</v>
      </c>
      <c r="C67" s="52" t="str">
        <v>Verification</v>
      </c>
      <c r="D67" s="52" t="str">
        <v>Collect implementation evidence for approved changes</v>
      </c>
      <c r="E67" s="52" t="str">
        <v>Engineering owner</v>
      </c>
      <c r="F67" s="52" t="str">
        <v>M-18</v>
      </c>
      <c r="G67" s="52" t="str">
        <v>Change records and implemented evidence</v>
      </c>
      <c r="H67" s="52" t="str">
        <v>Recommendation implementation and verification states remain distinct</v>
      </c>
      <c r="I67" s="53"/>
      <c r="J67" s="54"/>
      <c r="K67" s="53" t="str">
        <v>Not started</v>
      </c>
      <c r="L67" s="53"/>
      <c r="M67" s="53"/>
      <c r="N67" s="54"/>
      <c r="O67" s="53"/>
      <c r="P67" s="55" t="str">
        <f>IF(OR(EXACT(K67,"Not started"),EXACT(K67,"In progress"),EXACT(K67,"Blocked"),EXACT(K67,"Complete"),EXACT(K67,"Not authorized")),IF(K67="Complete",IF(LEN(IF(AND(LEN(UPPER(TRIM(CLEAN(SUBSTITUTE(I67,CHAR(160)," ")))))&gt;0,LEFT(UPPER(TRIM(I67)),10)&lt;&gt;"UNRESOLVED",ISERROR(MATCH(UPPER(TRIM(CLEAN(SUBSTITUTE(I67,CHAR(160)," ")))),Start!$H$6:$H$22,0))),"","Assigned owner missing; ")&amp;IF(AND(LEN(UPPER(TRIM(CLEAN(SUBSTITUTE(L67,CHAR(160)," ")))))&gt;0,LEFT(UPPER(TRIM(L67)),10)&lt;&gt;"UNRESOLVED",ISERROR(MATCH(UPPER(TRIM(CLEAN(SUBSTITUTE(L67,CHAR(160)," ")))),Start!$H$6:$H$22,0))),"","Completion evidence missing; ")&amp;IF(AND(ISNUMBER(N67),N67&gt;0,N67&lt;TODAY()+1),"","Completion date missing/invalid; ")&amp;IF(AND(LEN(UPPER(TRIM(CLEAN(SUBSTITUTE(O67,CHAR(160)," ")))))&gt;0,LEFT(UPPER(TRIM(O67)),10)&lt;&gt;"UNRESOLVED",ISERROR(MATCH(UPPER(TRIM(CLEAN(SUBSTITUTE(O67,CHAR(160)," ")))),Start!$H$6:$H$22,0))),"","Completion review missing; ")&amp;"")=0,"Documentation recorded; review required",IF(AND(LEN(UPPER(TRIM(CLEAN(SUBSTITUTE(I67,CHAR(160)," ")))))&gt;0,LEFT(UPPER(TRIM(I67)),10)&lt;&gt;"UNRESOLVED",ISERROR(MATCH(UPPER(TRIM(CLEAN(SUBSTITUTE(I67,CHAR(160)," ")))),Start!$H$6:$H$22,0))),"","Assigned owner missing; ")&amp;IF(AND(LEN(UPPER(TRIM(CLEAN(SUBSTITUTE(L67,CHAR(160)," ")))))&gt;0,LEFT(UPPER(TRIM(L67)),10)&lt;&gt;"UNRESOLVED",ISERROR(MATCH(UPPER(TRIM(CLEAN(SUBSTITUTE(L67,CHAR(160)," ")))),Start!$H$6:$H$22,0))),"","Completion evidence missing; ")&amp;IF(AND(ISNUMBER(N67),N67&gt;0,N67&lt;TODAY()+1),"","Completion date missing/invalid; ")&amp;IF(AND(LEN(UPPER(TRIM(CLEAN(SUBSTITUTE(O67,CHAR(160)," ")))))&gt;0,LEFT(UPPER(TRIM(O67)),10)&lt;&gt;"UNRESOLVED",ISERROR(MATCH(UPPER(TRIM(CLEAN(SUBSTITUTE(O67,CHAR(160)," ")))),Start!$H$6:$H$22,0))),"","Completion review missing; ")&amp;""),IF(OR(K67="Blocked",K67="Not authorized"),IF(LEN(IF(AND(LEN(UPPER(TRIM(CLEAN(SUBSTITUTE(I67,CHAR(160)," ")))))&gt;0,LEFT(UPPER(TRIM(I67)),10)&lt;&gt;"UNRESOLVED",ISERROR(MATCH(UPPER(TRIM(CLEAN(SUBSTITUTE(I67,CHAR(160)," ")))),Start!$H$6:$H$22,0))),"","Assigned owner missing; ")&amp;IF(AND(LEN(UPPER(TRIM(CLEAN(SUBSTITUTE(M67,CHAR(160)," ")))))&gt;0,LEFT(UPPER(TRIM(M67)),10)&lt;&gt;"UNRESOLVED",ISERROR(MATCH(UPPER(TRIM(CLEAN(SUBSTITUTE(M67,CHAR(160)," ")))),Start!$H$6:$H$22,0))),"","Constraint/next action missing; ")&amp;"")=0,"Documentation recorded; review required",IF(AND(LEN(UPPER(TRIM(CLEAN(SUBSTITUTE(I67,CHAR(160)," ")))))&gt;0,LEFT(UPPER(TRIM(I67)),10)&lt;&gt;"UNRESOLVED",ISERROR(MATCH(UPPER(TRIM(CLEAN(SUBSTITUTE(I67,CHAR(160)," ")))),Start!$H$6:$H$22,0))),"","Assigned owner missing; ")&amp;IF(AND(LEN(UPPER(TRIM(CLEAN(SUBSTITUTE(M67,CHAR(160)," ")))))&gt;0,LEFT(UPPER(TRIM(M67)),10)&lt;&gt;"UNRESOLVED",ISERROR(MATCH(UPPER(TRIM(CLEAN(SUBSTITUTE(M67,CHAR(160)," ")))),Start!$H$6:$H$22,0))),"","Constraint/next action missing; ")&amp;""),"Work pending")),"Invalid status; use a listed value")</f>
        <v>Work pending</v>
      </c>
    </row>
    <row r="68" ht="34" customHeight="1">
      <c r="A68" s="56" t="str">
        <v>M-20</v>
      </c>
      <c r="B68" s="56" t="str">
        <v>Manufacturing</v>
      </c>
      <c r="C68" s="56" t="str">
        <v>Verification</v>
      </c>
      <c r="D68" s="56" t="str">
        <v>Retest changed controls using an approved method</v>
      </c>
      <c r="E68" s="56" t="str">
        <v>Quality reviewer</v>
      </c>
      <c r="F68" s="56" t="str">
        <v>M-19</v>
      </c>
      <c r="G68" s="56" t="str">
        <v>Retest evidence and verification decision</v>
      </c>
      <c r="H68" s="56" t="str">
        <v>Closure cites the tested result and remaining limits</v>
      </c>
      <c r="I68" s="53"/>
      <c r="J68" s="54"/>
      <c r="K68" s="53" t="str">
        <v>Not started</v>
      </c>
      <c r="L68" s="53"/>
      <c r="M68" s="53"/>
      <c r="N68" s="54"/>
      <c r="O68" s="53"/>
      <c r="P68" s="55" t="str">
        <f>IF(OR(EXACT(K68,"Not started"),EXACT(K68,"In progress"),EXACT(K68,"Blocked"),EXACT(K68,"Complete"),EXACT(K68,"Not authorized")),IF(K68="Complete",IF(LEN(IF(AND(LEN(UPPER(TRIM(CLEAN(SUBSTITUTE(I68,CHAR(160)," ")))))&gt;0,LEFT(UPPER(TRIM(I68)),10)&lt;&gt;"UNRESOLVED",ISERROR(MATCH(UPPER(TRIM(CLEAN(SUBSTITUTE(I68,CHAR(160)," ")))),Start!$H$6:$H$22,0))),"","Assigned owner missing; ")&amp;IF(AND(LEN(UPPER(TRIM(CLEAN(SUBSTITUTE(L68,CHAR(160)," ")))))&gt;0,LEFT(UPPER(TRIM(L68)),10)&lt;&gt;"UNRESOLVED",ISERROR(MATCH(UPPER(TRIM(CLEAN(SUBSTITUTE(L68,CHAR(160)," ")))),Start!$H$6:$H$22,0))),"","Completion evidence missing; ")&amp;IF(AND(ISNUMBER(N68),N68&gt;0,N68&lt;TODAY()+1),"","Completion date missing/invalid; ")&amp;IF(AND(LEN(UPPER(TRIM(CLEAN(SUBSTITUTE(O68,CHAR(160)," ")))))&gt;0,LEFT(UPPER(TRIM(O68)),10)&lt;&gt;"UNRESOLVED",ISERROR(MATCH(UPPER(TRIM(CLEAN(SUBSTITUTE(O68,CHAR(160)," ")))),Start!$H$6:$H$22,0))),"","Completion review missing; ")&amp;"")=0,"Documentation recorded; review required",IF(AND(LEN(UPPER(TRIM(CLEAN(SUBSTITUTE(I68,CHAR(160)," ")))))&gt;0,LEFT(UPPER(TRIM(I68)),10)&lt;&gt;"UNRESOLVED",ISERROR(MATCH(UPPER(TRIM(CLEAN(SUBSTITUTE(I68,CHAR(160)," ")))),Start!$H$6:$H$22,0))),"","Assigned owner missing; ")&amp;IF(AND(LEN(UPPER(TRIM(CLEAN(SUBSTITUTE(L68,CHAR(160)," ")))))&gt;0,LEFT(UPPER(TRIM(L68)),10)&lt;&gt;"UNRESOLVED",ISERROR(MATCH(UPPER(TRIM(CLEAN(SUBSTITUTE(L68,CHAR(160)," ")))),Start!$H$6:$H$22,0))),"","Completion evidence missing; ")&amp;IF(AND(ISNUMBER(N68),N68&gt;0,N68&lt;TODAY()+1),"","Completion date missing/invalid; ")&amp;IF(AND(LEN(UPPER(TRIM(CLEAN(SUBSTITUTE(O68,CHAR(160)," ")))))&gt;0,LEFT(UPPER(TRIM(O68)),10)&lt;&gt;"UNRESOLVED",ISERROR(MATCH(UPPER(TRIM(CLEAN(SUBSTITUTE(O68,CHAR(160)," ")))),Start!$H$6:$H$22,0))),"","Completion review missing; ")&amp;""),IF(OR(K68="Blocked",K68="Not authorized"),IF(LEN(IF(AND(LEN(UPPER(TRIM(CLEAN(SUBSTITUTE(I68,CHAR(160)," ")))))&gt;0,LEFT(UPPER(TRIM(I68)),10)&lt;&gt;"UNRESOLVED",ISERROR(MATCH(UPPER(TRIM(CLEAN(SUBSTITUTE(I68,CHAR(160)," ")))),Start!$H$6:$H$22,0))),"","Assigned owner missing; ")&amp;IF(AND(LEN(UPPER(TRIM(CLEAN(SUBSTITUTE(M68,CHAR(160)," ")))))&gt;0,LEFT(UPPER(TRIM(M68)),10)&lt;&gt;"UNRESOLVED",ISERROR(MATCH(UPPER(TRIM(CLEAN(SUBSTITUTE(M68,CHAR(160)," ")))),Start!$H$6:$H$22,0))),"","Constraint/next action missing; ")&amp;"")=0,"Documentation recorded; review required",IF(AND(LEN(UPPER(TRIM(CLEAN(SUBSTITUTE(I68,CHAR(160)," ")))))&gt;0,LEFT(UPPER(TRIM(I68)),10)&lt;&gt;"UNRESOLVED",ISERROR(MATCH(UPPER(TRIM(CLEAN(SUBSTITUTE(I68,CHAR(160)," ")))),Start!$H$6:$H$22,0))),"","Assigned owner missing; ")&amp;IF(AND(LEN(UPPER(TRIM(CLEAN(SUBSTITUTE(M68,CHAR(160)," ")))))&gt;0,LEFT(UPPER(TRIM(M68)),10)&lt;&gt;"UNRESOLVED",ISERROR(MATCH(UPPER(TRIM(CLEAN(SUBSTITUTE(M68,CHAR(160)," ")))),Start!$H$6:$H$22,0))),"","Constraint/next action missing; ")&amp;""),"Work pending")),"Invalid status; use a listed value")</f>
        <v>Work pending</v>
      </c>
    </row>
    <row r="69" ht="40" customHeight="1">
      <c r="A69" s="52" t="str">
        <v>M-21</v>
      </c>
      <c r="B69" s="52" t="str">
        <v>Manufacturing</v>
      </c>
      <c r="C69" s="52" t="str">
        <v>Handover</v>
      </c>
      <c r="D69" s="52" t="str">
        <v>Transfer records contacts recurring reviews and open actions</v>
      </c>
      <c r="E69" s="52" t="str">
        <v>Project manager</v>
      </c>
      <c r="F69" s="52" t="str">
        <v>M-20</v>
      </c>
      <c r="G69" s="52" t="str">
        <v>Signed handover and retained record location</v>
      </c>
      <c r="H69" s="52" t="str">
        <v>Recipient verifies access and owns all open actions</v>
      </c>
      <c r="I69" s="53"/>
      <c r="J69" s="54"/>
      <c r="K69" s="53" t="str">
        <v>Not started</v>
      </c>
      <c r="L69" s="53"/>
      <c r="M69" s="53"/>
      <c r="N69" s="54"/>
      <c r="O69" s="53"/>
      <c r="P69" s="55" t="str">
        <f>IF(OR(EXACT(K69,"Not started"),EXACT(K69,"In progress"),EXACT(K69,"Blocked"),EXACT(K69,"Complete"),EXACT(K69,"Not authorized")),IF(K69="Complete",IF(LEN(IF(AND(LEN(UPPER(TRIM(CLEAN(SUBSTITUTE(I69,CHAR(160)," ")))))&gt;0,LEFT(UPPER(TRIM(I69)),10)&lt;&gt;"UNRESOLVED",ISERROR(MATCH(UPPER(TRIM(CLEAN(SUBSTITUTE(I69,CHAR(160)," ")))),Start!$H$6:$H$22,0))),"","Assigned owner missing; ")&amp;IF(AND(LEN(UPPER(TRIM(CLEAN(SUBSTITUTE(L69,CHAR(160)," ")))))&gt;0,LEFT(UPPER(TRIM(L69)),10)&lt;&gt;"UNRESOLVED",ISERROR(MATCH(UPPER(TRIM(CLEAN(SUBSTITUTE(L69,CHAR(160)," ")))),Start!$H$6:$H$22,0))),"","Completion evidence missing; ")&amp;IF(AND(ISNUMBER(N69),N69&gt;0,N69&lt;TODAY()+1),"","Completion date missing/invalid; ")&amp;IF(AND(LEN(UPPER(TRIM(CLEAN(SUBSTITUTE(O69,CHAR(160)," ")))))&gt;0,LEFT(UPPER(TRIM(O69)),10)&lt;&gt;"UNRESOLVED",ISERROR(MATCH(UPPER(TRIM(CLEAN(SUBSTITUTE(O69,CHAR(160)," ")))),Start!$H$6:$H$22,0))),"","Completion review missing; ")&amp;"")=0,"Documentation recorded; review required",IF(AND(LEN(UPPER(TRIM(CLEAN(SUBSTITUTE(I69,CHAR(160)," ")))))&gt;0,LEFT(UPPER(TRIM(I69)),10)&lt;&gt;"UNRESOLVED",ISERROR(MATCH(UPPER(TRIM(CLEAN(SUBSTITUTE(I69,CHAR(160)," ")))),Start!$H$6:$H$22,0))),"","Assigned owner missing; ")&amp;IF(AND(LEN(UPPER(TRIM(CLEAN(SUBSTITUTE(L69,CHAR(160)," ")))))&gt;0,LEFT(UPPER(TRIM(L69)),10)&lt;&gt;"UNRESOLVED",ISERROR(MATCH(UPPER(TRIM(CLEAN(SUBSTITUTE(L69,CHAR(160)," ")))),Start!$H$6:$H$22,0))),"","Completion evidence missing; ")&amp;IF(AND(ISNUMBER(N69),N69&gt;0,N69&lt;TODAY()+1),"","Completion date missing/invalid; ")&amp;IF(AND(LEN(UPPER(TRIM(CLEAN(SUBSTITUTE(O69,CHAR(160)," ")))))&gt;0,LEFT(UPPER(TRIM(O69)),10)&lt;&gt;"UNRESOLVED",ISERROR(MATCH(UPPER(TRIM(CLEAN(SUBSTITUTE(O69,CHAR(160)," ")))),Start!$H$6:$H$22,0))),"","Completion review missing; ")&amp;""),IF(OR(K69="Blocked",K69="Not authorized"),IF(LEN(IF(AND(LEN(UPPER(TRIM(CLEAN(SUBSTITUTE(I69,CHAR(160)," ")))))&gt;0,LEFT(UPPER(TRIM(I69)),10)&lt;&gt;"UNRESOLVED",ISERROR(MATCH(UPPER(TRIM(CLEAN(SUBSTITUTE(I69,CHAR(160)," ")))),Start!$H$6:$H$22,0))),"","Assigned owner missing; ")&amp;IF(AND(LEN(UPPER(TRIM(CLEAN(SUBSTITUTE(M69,CHAR(160)," ")))))&gt;0,LEFT(UPPER(TRIM(M69)),10)&lt;&gt;"UNRESOLVED",ISERROR(MATCH(UPPER(TRIM(CLEAN(SUBSTITUTE(M69,CHAR(160)," ")))),Start!$H$6:$H$22,0))),"","Constraint/next action missing; ")&amp;"")=0,"Documentation recorded; review required",IF(AND(LEN(UPPER(TRIM(CLEAN(SUBSTITUTE(I69,CHAR(160)," ")))))&gt;0,LEFT(UPPER(TRIM(I69)),10)&lt;&gt;"UNRESOLVED",ISERROR(MATCH(UPPER(TRIM(CLEAN(SUBSTITUTE(I69,CHAR(160)," ")))),Start!$H$6:$H$22,0))),"","Assigned owner missing; ")&amp;IF(AND(LEN(UPPER(TRIM(CLEAN(SUBSTITUTE(M69,CHAR(160)," ")))))&gt;0,LEFT(UPPER(TRIM(M69)),10)&lt;&gt;"UNRESOLVED",ISERROR(MATCH(UPPER(TRIM(CLEAN(SUBSTITUTE(M69,CHAR(160)," ")))),Start!$H$6:$H$22,0))),"","Constraint/next action missing; ")&amp;""),"Work pending")),"Invalid status; use a listed value")</f>
        <v>Work pending</v>
      </c>
    </row>
    <row r="70" ht="34" customHeight="1">
      <c r="A70" s="56" t="str">
        <v>M-22</v>
      </c>
      <c r="B70" s="56" t="str">
        <v>Manufacturing</v>
      </c>
      <c r="C70" s="56" t="str">
        <v>Handover</v>
      </c>
      <c r="D70" s="56" t="str">
        <v>Obtain technical compliance and operating adoption decisions</v>
      </c>
      <c r="E70" s="56" t="str">
        <v>Sponsor</v>
      </c>
      <c r="F70" s="56" t="str">
        <v>M-21</v>
      </c>
      <c r="G70" s="56" t="str">
        <v>Named approvers dates authority and scope</v>
      </c>
      <c r="H70" s="56"/>
      <c r="I70" s="53"/>
      <c r="J70" s="54"/>
      <c r="K70" s="53" t="str">
        <v>Not started</v>
      </c>
      <c r="L70" s="53"/>
      <c r="M70" s="53"/>
      <c r="N70" s="54"/>
      <c r="O70" s="53"/>
      <c r="P70" s="55" t="str">
        <f>IF(OR(EXACT(K70,"Not started"),EXACT(K70,"In progress"),EXACT(K70,"Blocked"),EXACT(K70,"Complete"),EXACT(K70,"Not authorized")),IF(K70="Complete",IF(LEN(IF(AND(LEN(UPPER(TRIM(CLEAN(SUBSTITUTE(I70,CHAR(160)," ")))))&gt;0,LEFT(UPPER(TRIM(I70)),10)&lt;&gt;"UNRESOLVED",ISERROR(MATCH(UPPER(TRIM(CLEAN(SUBSTITUTE(I70,CHAR(160)," ")))),Start!$H$6:$H$22,0))),"","Assigned owner missing; ")&amp;IF(AND(LEN(UPPER(TRIM(CLEAN(SUBSTITUTE(L70,CHAR(160)," ")))))&gt;0,LEFT(UPPER(TRIM(L70)),10)&lt;&gt;"UNRESOLVED",ISERROR(MATCH(UPPER(TRIM(CLEAN(SUBSTITUTE(L70,CHAR(160)," ")))),Start!$H$6:$H$22,0))),"","Completion evidence missing; ")&amp;IF(AND(ISNUMBER(N70),N70&gt;0,N70&lt;TODAY()+1),"","Completion date missing/invalid; ")&amp;IF(AND(LEN(UPPER(TRIM(CLEAN(SUBSTITUTE(O70,CHAR(160)," ")))))&gt;0,LEFT(UPPER(TRIM(O70)),10)&lt;&gt;"UNRESOLVED",ISERROR(MATCH(UPPER(TRIM(CLEAN(SUBSTITUTE(O70,CHAR(160)," ")))),Start!$H$6:$H$22,0))),"","Completion review missing; ")&amp;"")=0,"Documentation recorded; review required",IF(AND(LEN(UPPER(TRIM(CLEAN(SUBSTITUTE(I70,CHAR(160)," ")))))&gt;0,LEFT(UPPER(TRIM(I70)),10)&lt;&gt;"UNRESOLVED",ISERROR(MATCH(UPPER(TRIM(CLEAN(SUBSTITUTE(I70,CHAR(160)," ")))),Start!$H$6:$H$22,0))),"","Assigned owner missing; ")&amp;IF(AND(LEN(UPPER(TRIM(CLEAN(SUBSTITUTE(L70,CHAR(160)," ")))))&gt;0,LEFT(UPPER(TRIM(L70)),10)&lt;&gt;"UNRESOLVED",ISERROR(MATCH(UPPER(TRIM(CLEAN(SUBSTITUTE(L70,CHAR(160)," ")))),Start!$H$6:$H$22,0))),"","Completion evidence missing; ")&amp;IF(AND(ISNUMBER(N70),N70&gt;0,N70&lt;TODAY()+1),"","Completion date missing/invalid; ")&amp;IF(AND(LEN(UPPER(TRIM(CLEAN(SUBSTITUTE(O70,CHAR(160)," ")))))&gt;0,LEFT(UPPER(TRIM(O70)),10)&lt;&gt;"UNRESOLVED",ISERROR(MATCH(UPPER(TRIM(CLEAN(SUBSTITUTE(O70,CHAR(160)," ")))),Start!$H$6:$H$22,0))),"","Completion review missing; ")&amp;""),IF(OR(K70="Blocked",K70="Not authorized"),IF(LEN(IF(AND(LEN(UPPER(TRIM(CLEAN(SUBSTITUTE(I70,CHAR(160)," ")))))&gt;0,LEFT(UPPER(TRIM(I70)),10)&lt;&gt;"UNRESOLVED",ISERROR(MATCH(UPPER(TRIM(CLEAN(SUBSTITUTE(I70,CHAR(160)," ")))),Start!$H$6:$H$22,0))),"","Assigned owner missing; ")&amp;IF(AND(LEN(UPPER(TRIM(CLEAN(SUBSTITUTE(M70,CHAR(160)," ")))))&gt;0,LEFT(UPPER(TRIM(M70)),10)&lt;&gt;"UNRESOLVED",ISERROR(MATCH(UPPER(TRIM(CLEAN(SUBSTITUTE(M70,CHAR(160)," ")))),Start!$H$6:$H$22,0))),"","Constraint/next action missing; ")&amp;"")=0,"Documentation recorded; review required",IF(AND(LEN(UPPER(TRIM(CLEAN(SUBSTITUTE(I70,CHAR(160)," ")))))&gt;0,LEFT(UPPER(TRIM(I70)),10)&lt;&gt;"UNRESOLVED",ISERROR(MATCH(UPPER(TRIM(CLEAN(SUBSTITUTE(I70,CHAR(160)," ")))),Start!$H$6:$H$22,0))),"","Assigned owner missing; ")&amp;IF(AND(LEN(UPPER(TRIM(CLEAN(SUBSTITUTE(M70,CHAR(160)," ")))))&gt;0,LEFT(UPPER(TRIM(M70)),10)&lt;&gt;"UNRESOLVED",ISERROR(MATCH(UPPER(TRIM(CLEAN(SUBSTITUTE(M70,CHAR(160)," ")))),Start!$H$6:$H$22,0))),"","Constraint/next action missing; ")&amp;""),"Work pending")),"Invalid status; use a listed value")</f>
        <v>Work pending</v>
      </c>
    </row>
    <row r="71" ht="40" customHeight="1">
      <c r="A71" s="52" t="str">
        <v>T-01</v>
      </c>
      <c r="B71" s="52" t="str">
        <v>Transportation</v>
      </c>
      <c r="C71" s="52" t="str">
        <v>Scope</v>
      </c>
      <c r="D71" s="52" t="str">
        <v>Identify entity sites ownership permits contracts and critical services</v>
      </c>
      <c r="E71" s="52" t="str">
        <v>Project manager</v>
      </c>
      <c r="F71" s="52" t="str"/>
      <c r="G71" s="52" t="str">
        <v>Facility boundary and operating owner</v>
      </c>
      <c r="H71" s="52" t="str">
        <v>Every target has an owner and the scope excludes unapproved assets</v>
      </c>
      <c r="I71" s="53"/>
      <c r="J71" s="54"/>
      <c r="K71" s="53" t="str">
        <v>Not started</v>
      </c>
      <c r="L71" s="53"/>
      <c r="M71" s="53"/>
      <c r="N71" s="54"/>
      <c r="O71" s="53"/>
      <c r="P71" s="55" t="str">
        <f>IF(OR(EXACT(K71,"Not started"),EXACT(K71,"In progress"),EXACT(K71,"Blocked"),EXACT(K71,"Complete"),EXACT(K71,"Not authorized")),IF(K71="Complete",IF(LEN(IF(AND(LEN(UPPER(TRIM(CLEAN(SUBSTITUTE(I71,CHAR(160)," ")))))&gt;0,LEFT(UPPER(TRIM(I71)),10)&lt;&gt;"UNRESOLVED",ISERROR(MATCH(UPPER(TRIM(CLEAN(SUBSTITUTE(I71,CHAR(160)," ")))),Start!$H$6:$H$22,0))),"","Assigned owner missing; ")&amp;IF(AND(LEN(UPPER(TRIM(CLEAN(SUBSTITUTE(L71,CHAR(160)," ")))))&gt;0,LEFT(UPPER(TRIM(L71)),10)&lt;&gt;"UNRESOLVED",ISERROR(MATCH(UPPER(TRIM(CLEAN(SUBSTITUTE(L71,CHAR(160)," ")))),Start!$H$6:$H$22,0))),"","Completion evidence missing; ")&amp;IF(AND(ISNUMBER(N71),N71&gt;0,N71&lt;TODAY()+1),"","Completion date missing/invalid; ")&amp;IF(AND(LEN(UPPER(TRIM(CLEAN(SUBSTITUTE(O71,CHAR(160)," ")))))&gt;0,LEFT(UPPER(TRIM(O71)),10)&lt;&gt;"UNRESOLVED",ISERROR(MATCH(UPPER(TRIM(CLEAN(SUBSTITUTE(O71,CHAR(160)," ")))),Start!$H$6:$H$22,0))),"","Completion review missing; ")&amp;"")=0,"Documentation recorded; review required",IF(AND(LEN(UPPER(TRIM(CLEAN(SUBSTITUTE(I71,CHAR(160)," ")))))&gt;0,LEFT(UPPER(TRIM(I71)),10)&lt;&gt;"UNRESOLVED",ISERROR(MATCH(UPPER(TRIM(CLEAN(SUBSTITUTE(I71,CHAR(160)," ")))),Start!$H$6:$H$22,0))),"","Assigned owner missing; ")&amp;IF(AND(LEN(UPPER(TRIM(CLEAN(SUBSTITUTE(L71,CHAR(160)," ")))))&gt;0,LEFT(UPPER(TRIM(L71)),10)&lt;&gt;"UNRESOLVED",ISERROR(MATCH(UPPER(TRIM(CLEAN(SUBSTITUTE(L71,CHAR(160)," ")))),Start!$H$6:$H$22,0))),"","Completion evidence missing; ")&amp;IF(AND(ISNUMBER(N71),N71&gt;0,N71&lt;TODAY()+1),"","Completion date missing/invalid; ")&amp;IF(AND(LEN(UPPER(TRIM(CLEAN(SUBSTITUTE(O71,CHAR(160)," ")))))&gt;0,LEFT(UPPER(TRIM(O71)),10)&lt;&gt;"UNRESOLVED",ISERROR(MATCH(UPPER(TRIM(CLEAN(SUBSTITUTE(O71,CHAR(160)," ")))),Start!$H$6:$H$22,0))),"","Completion review missing; ")&amp;""),IF(OR(K71="Blocked",K71="Not authorized"),IF(LEN(IF(AND(LEN(UPPER(TRIM(CLEAN(SUBSTITUTE(I71,CHAR(160)," ")))))&gt;0,LEFT(UPPER(TRIM(I71)),10)&lt;&gt;"UNRESOLVED",ISERROR(MATCH(UPPER(TRIM(CLEAN(SUBSTITUTE(I71,CHAR(160)," ")))),Start!$H$6:$H$22,0))),"","Assigned owner missing; ")&amp;IF(AND(LEN(UPPER(TRIM(CLEAN(SUBSTITUTE(M71,CHAR(160)," ")))))&gt;0,LEFT(UPPER(TRIM(M71)),10)&lt;&gt;"UNRESOLVED",ISERROR(MATCH(UPPER(TRIM(CLEAN(SUBSTITUTE(M71,CHAR(160)," ")))),Start!$H$6:$H$22,0))),"","Constraint/next action missing; ")&amp;"")=0,"Documentation recorded; review required",IF(AND(LEN(UPPER(TRIM(CLEAN(SUBSTITUTE(I71,CHAR(160)," ")))))&gt;0,LEFT(UPPER(TRIM(I71)),10)&lt;&gt;"UNRESOLVED",ISERROR(MATCH(UPPER(TRIM(CLEAN(SUBSTITUTE(I71,CHAR(160)," ")))),Start!$H$6:$H$22,0))),"","Assigned owner missing; ")&amp;IF(AND(LEN(UPPER(TRIM(CLEAN(SUBSTITUTE(M71,CHAR(160)," ")))))&gt;0,LEFT(UPPER(TRIM(M71)),10)&lt;&gt;"UNRESOLVED",ISERROR(MATCH(UPPER(TRIM(CLEAN(SUBSTITUTE(M71,CHAR(160)," ")))),Start!$H$6:$H$22,0))),"","Constraint/next action missing; ")&amp;""),"Work pending")),"Invalid status; use a listed value")</f>
        <v>Work pending</v>
      </c>
    </row>
    <row r="72" ht="40" customHeight="1">
      <c r="A72" s="56" t="str">
        <v>T-02</v>
      </c>
      <c r="B72" s="56" t="str">
        <v>Transportation</v>
      </c>
      <c r="C72" s="56" t="str">
        <v>Scope</v>
      </c>
      <c r="D72" s="56" t="str">
        <v>Retrieve controlling instruments and decide applicability</v>
      </c>
      <c r="E72" s="56" t="str">
        <v>Compliance owner</v>
      </c>
      <c r="F72" s="56" t="str">
        <v>T-01</v>
      </c>
      <c r="G72" s="56" t="str">
        <v>Signed obligation register with versions exceptions and dates</v>
      </c>
      <c r="H72" s="56" t="inlineStr">
        <is>
          <t xml:space="preserve">Each missing instrument or fact has a named owner</t>
        </is>
      </c>
      <c r="I72" s="53"/>
      <c r="J72" s="54"/>
      <c r="K72" s="53" t="str">
        <v>Not started</v>
      </c>
      <c r="L72" s="53"/>
      <c r="M72" s="53"/>
      <c r="N72" s="54"/>
      <c r="O72" s="53"/>
      <c r="P72" s="55" t="str">
        <f>IF(OR(EXACT(K72,"Not started"),EXACT(K72,"In progress"),EXACT(K72,"Blocked"),EXACT(K72,"Complete"),EXACT(K72,"Not authorized")),IF(K72="Complete",IF(LEN(IF(AND(LEN(UPPER(TRIM(CLEAN(SUBSTITUTE(I72,CHAR(160)," ")))))&gt;0,LEFT(UPPER(TRIM(I72)),10)&lt;&gt;"UNRESOLVED",ISERROR(MATCH(UPPER(TRIM(CLEAN(SUBSTITUTE(I72,CHAR(160)," ")))),Start!$H$6:$H$22,0))),"","Assigned owner missing; ")&amp;IF(AND(LEN(UPPER(TRIM(CLEAN(SUBSTITUTE(L72,CHAR(160)," ")))))&gt;0,LEFT(UPPER(TRIM(L72)),10)&lt;&gt;"UNRESOLVED",ISERROR(MATCH(UPPER(TRIM(CLEAN(SUBSTITUTE(L72,CHAR(160)," ")))),Start!$H$6:$H$22,0))),"","Completion evidence missing; ")&amp;IF(AND(ISNUMBER(N72),N72&gt;0,N72&lt;TODAY()+1),"","Completion date missing/invalid; ")&amp;IF(AND(LEN(UPPER(TRIM(CLEAN(SUBSTITUTE(O72,CHAR(160)," ")))))&gt;0,LEFT(UPPER(TRIM(O72)),10)&lt;&gt;"UNRESOLVED",ISERROR(MATCH(UPPER(TRIM(CLEAN(SUBSTITUTE(O72,CHAR(160)," ")))),Start!$H$6:$H$22,0))),"","Completion review missing; ")&amp;"")=0,"Documentation recorded; review required",IF(AND(LEN(UPPER(TRIM(CLEAN(SUBSTITUTE(I72,CHAR(160)," ")))))&gt;0,LEFT(UPPER(TRIM(I72)),10)&lt;&gt;"UNRESOLVED",ISERROR(MATCH(UPPER(TRIM(CLEAN(SUBSTITUTE(I72,CHAR(160)," ")))),Start!$H$6:$H$22,0))),"","Assigned owner missing; ")&amp;IF(AND(LEN(UPPER(TRIM(CLEAN(SUBSTITUTE(L72,CHAR(160)," ")))))&gt;0,LEFT(UPPER(TRIM(L72)),10)&lt;&gt;"UNRESOLVED",ISERROR(MATCH(UPPER(TRIM(CLEAN(SUBSTITUTE(L72,CHAR(160)," ")))),Start!$H$6:$H$22,0))),"","Completion evidence missing; ")&amp;IF(AND(ISNUMBER(N72),N72&gt;0,N72&lt;TODAY()+1),"","Completion date missing/invalid; ")&amp;IF(AND(LEN(UPPER(TRIM(CLEAN(SUBSTITUTE(O72,CHAR(160)," ")))))&gt;0,LEFT(UPPER(TRIM(O72)),10)&lt;&gt;"UNRESOLVED",ISERROR(MATCH(UPPER(TRIM(CLEAN(SUBSTITUTE(O72,CHAR(160)," ")))),Start!$H$6:$H$22,0))),"","Completion review missing; ")&amp;""),IF(OR(K72="Blocked",K72="Not authorized"),IF(LEN(IF(AND(LEN(UPPER(TRIM(CLEAN(SUBSTITUTE(I72,CHAR(160)," ")))))&gt;0,LEFT(UPPER(TRIM(I72)),10)&lt;&gt;"UNRESOLVED",ISERROR(MATCH(UPPER(TRIM(CLEAN(SUBSTITUTE(I72,CHAR(160)," ")))),Start!$H$6:$H$22,0))),"","Assigned owner missing; ")&amp;IF(AND(LEN(UPPER(TRIM(CLEAN(SUBSTITUTE(M72,CHAR(160)," ")))))&gt;0,LEFT(UPPER(TRIM(M72)),10)&lt;&gt;"UNRESOLVED",ISERROR(MATCH(UPPER(TRIM(CLEAN(SUBSTITUTE(M72,CHAR(160)," ")))),Start!$H$6:$H$22,0))),"","Constraint/next action missing; ")&amp;"")=0,"Documentation recorded; review required",IF(AND(LEN(UPPER(TRIM(CLEAN(SUBSTITUTE(I72,CHAR(160)," ")))))&gt;0,LEFT(UPPER(TRIM(I72)),10)&lt;&gt;"UNRESOLVED",ISERROR(MATCH(UPPER(TRIM(CLEAN(SUBSTITUTE(I72,CHAR(160)," ")))),Start!$H$6:$H$22,0))),"","Assigned owner missing; ")&amp;IF(AND(LEN(UPPER(TRIM(CLEAN(SUBSTITUTE(M72,CHAR(160)," ")))))&gt;0,LEFT(UPPER(TRIM(M72)),10)&lt;&gt;"UNRESOLVED",ISERROR(MATCH(UPPER(TRIM(CLEAN(SUBSTITUTE(M72,CHAR(160)," ")))),Start!$H$6:$H$22,0))),"","Constraint/next action missing; ")&amp;""),"Work pending")),"Invalid status; use a listed value")</f>
        <v>Work pending</v>
      </c>
    </row>
    <row r="73" ht="34" customHeight="1">
      <c r="A73" s="52" t="str">
        <v>T-03</v>
      </c>
      <c r="B73" s="52" t="str">
        <v>Transportation</v>
      </c>
      <c r="C73" s="52" t="str">
        <v>Scope</v>
      </c>
      <c r="D73" s="52" t="str">
        <v>Approve objectives audience exclusions and resources</v>
      </c>
      <c r="E73" s="52" t="str">
        <v>Sponsor</v>
      </c>
      <c r="F73" s="52" t="str">
        <v>T-02</v>
      </c>
      <c r="G73" s="52" t="str">
        <v>Engagement charter and named decision authorities</v>
      </c>
      <c r="H73" s="52" t="str">
        <v>Sponsor and operating owner approve their respective decisions</v>
      </c>
      <c r="I73" s="53"/>
      <c r="J73" s="54"/>
      <c r="K73" s="53" t="str">
        <v>Not started</v>
      </c>
      <c r="L73" s="53"/>
      <c r="M73" s="53"/>
      <c r="N73" s="54"/>
      <c r="O73" s="53"/>
      <c r="P73" s="55" t="str">
        <f>IF(OR(EXACT(K73,"Not started"),EXACT(K73,"In progress"),EXACT(K73,"Blocked"),EXACT(K73,"Complete"),EXACT(K73,"Not authorized")),IF(K73="Complete",IF(LEN(IF(AND(LEN(UPPER(TRIM(CLEAN(SUBSTITUTE(I73,CHAR(160)," ")))))&gt;0,LEFT(UPPER(TRIM(I73)),10)&lt;&gt;"UNRESOLVED",ISERROR(MATCH(UPPER(TRIM(CLEAN(SUBSTITUTE(I73,CHAR(160)," ")))),Start!$H$6:$H$22,0))),"","Assigned owner missing; ")&amp;IF(AND(LEN(UPPER(TRIM(CLEAN(SUBSTITUTE(L73,CHAR(160)," ")))))&gt;0,LEFT(UPPER(TRIM(L73)),10)&lt;&gt;"UNRESOLVED",ISERROR(MATCH(UPPER(TRIM(CLEAN(SUBSTITUTE(L73,CHAR(160)," ")))),Start!$H$6:$H$22,0))),"","Completion evidence missing; ")&amp;IF(AND(ISNUMBER(N73),N73&gt;0,N73&lt;TODAY()+1),"","Completion date missing/invalid; ")&amp;IF(AND(LEN(UPPER(TRIM(CLEAN(SUBSTITUTE(O73,CHAR(160)," ")))))&gt;0,LEFT(UPPER(TRIM(O73)),10)&lt;&gt;"UNRESOLVED",ISERROR(MATCH(UPPER(TRIM(CLEAN(SUBSTITUTE(O73,CHAR(160)," ")))),Start!$H$6:$H$22,0))),"","Completion review missing; ")&amp;"")=0,"Documentation recorded; review required",IF(AND(LEN(UPPER(TRIM(CLEAN(SUBSTITUTE(I73,CHAR(160)," ")))))&gt;0,LEFT(UPPER(TRIM(I73)),10)&lt;&gt;"UNRESOLVED",ISERROR(MATCH(UPPER(TRIM(CLEAN(SUBSTITUTE(I73,CHAR(160)," ")))),Start!$H$6:$H$22,0))),"","Assigned owner missing; ")&amp;IF(AND(LEN(UPPER(TRIM(CLEAN(SUBSTITUTE(L73,CHAR(160)," ")))))&gt;0,LEFT(UPPER(TRIM(L73)),10)&lt;&gt;"UNRESOLVED",ISERROR(MATCH(UPPER(TRIM(CLEAN(SUBSTITUTE(L73,CHAR(160)," ")))),Start!$H$6:$H$22,0))),"","Completion evidence missing; ")&amp;IF(AND(ISNUMBER(N73),N73&gt;0,N73&lt;TODAY()+1),"","Completion date missing/invalid; ")&amp;IF(AND(LEN(UPPER(TRIM(CLEAN(SUBSTITUTE(O73,CHAR(160)," ")))))&gt;0,LEFT(UPPER(TRIM(O73)),10)&lt;&gt;"UNRESOLVED",ISERROR(MATCH(UPPER(TRIM(CLEAN(SUBSTITUTE(O73,CHAR(160)," ")))),Start!$H$6:$H$22,0))),"","Completion review missing; ")&amp;""),IF(OR(K73="Blocked",K73="Not authorized"),IF(LEN(IF(AND(LEN(UPPER(TRIM(CLEAN(SUBSTITUTE(I73,CHAR(160)," ")))))&gt;0,LEFT(UPPER(TRIM(I73)),10)&lt;&gt;"UNRESOLVED",ISERROR(MATCH(UPPER(TRIM(CLEAN(SUBSTITUTE(I73,CHAR(160)," ")))),Start!$H$6:$H$22,0))),"","Assigned owner missing; ")&amp;IF(AND(LEN(UPPER(TRIM(CLEAN(SUBSTITUTE(M73,CHAR(160)," ")))))&gt;0,LEFT(UPPER(TRIM(M73)),10)&lt;&gt;"UNRESOLVED",ISERROR(MATCH(UPPER(TRIM(CLEAN(SUBSTITUTE(M73,CHAR(160)," ")))),Start!$H$6:$H$22,0))),"","Constraint/next action missing; ")&amp;"")=0,"Documentation recorded; review required",IF(AND(LEN(UPPER(TRIM(CLEAN(SUBSTITUTE(I73,CHAR(160)," ")))))&gt;0,LEFT(UPPER(TRIM(I73)),10)&lt;&gt;"UNRESOLVED",ISERROR(MATCH(UPPER(TRIM(CLEAN(SUBSTITUTE(I73,CHAR(160)," ")))),Start!$H$6:$H$22,0))),"","Assigned owner missing; ")&amp;IF(AND(LEN(UPPER(TRIM(CLEAN(SUBSTITUTE(M73,CHAR(160)," ")))))&gt;0,LEFT(UPPER(TRIM(M73)),10)&lt;&gt;"UNRESOLVED",ISERROR(MATCH(UPPER(TRIM(CLEAN(SUBSTITUTE(M73,CHAR(160)," ")))),Start!$H$6:$H$22,0))),"","Constraint/next action missing; ")&amp;""),"Work pending")),"Invalid status; use a listed value")</f>
        <v>Work pending</v>
      </c>
    </row>
    <row r="74" ht="40" customHeight="1">
      <c r="A74" s="56" t="str">
        <v>T-04</v>
      </c>
      <c r="B74" s="56" t="str">
        <v>Transportation</v>
      </c>
      <c r="C74" s="56" t="str">
        <v>Readiness</v>
      </c>
      <c r="D74" s="56" t="str">
        <v>Request existing engineering control and regulatory records</v>
      </c>
      <c r="E74" s="56" t="str">
        <v>Technical lead</v>
      </c>
      <c r="F74" s="56" t="str">
        <v>T-03</v>
      </c>
      <c r="G74" s="56" t="str">
        <v>Evidence request list with period owner due date and secure channel</v>
      </c>
      <c r="H74" s="56" t="str">
        <v>Sensitive records have an approved transfer or supervised review route</v>
      </c>
      <c r="I74" s="53"/>
      <c r="J74" s="54"/>
      <c r="K74" s="53" t="str">
        <v>Not started</v>
      </c>
      <c r="L74" s="53"/>
      <c r="M74" s="53"/>
      <c r="N74" s="54"/>
      <c r="O74" s="53"/>
      <c r="P74" s="55" t="str">
        <f>IF(OR(EXACT(K74,"Not started"),EXACT(K74,"In progress"),EXACT(K74,"Blocked"),EXACT(K74,"Complete"),EXACT(K74,"Not authorized")),IF(K74="Complete",IF(LEN(IF(AND(LEN(UPPER(TRIM(CLEAN(SUBSTITUTE(I74,CHAR(160)," ")))))&gt;0,LEFT(UPPER(TRIM(I74)),10)&lt;&gt;"UNRESOLVED",ISERROR(MATCH(UPPER(TRIM(CLEAN(SUBSTITUTE(I74,CHAR(160)," ")))),Start!$H$6:$H$22,0))),"","Assigned owner missing; ")&amp;IF(AND(LEN(UPPER(TRIM(CLEAN(SUBSTITUTE(L74,CHAR(160)," ")))))&gt;0,LEFT(UPPER(TRIM(L74)),10)&lt;&gt;"UNRESOLVED",ISERROR(MATCH(UPPER(TRIM(CLEAN(SUBSTITUTE(L74,CHAR(160)," ")))),Start!$H$6:$H$22,0))),"","Completion evidence missing; ")&amp;IF(AND(ISNUMBER(N74),N74&gt;0,N74&lt;TODAY()+1),"","Completion date missing/invalid; ")&amp;IF(AND(LEN(UPPER(TRIM(CLEAN(SUBSTITUTE(O74,CHAR(160)," ")))))&gt;0,LEFT(UPPER(TRIM(O74)),10)&lt;&gt;"UNRESOLVED",ISERROR(MATCH(UPPER(TRIM(CLEAN(SUBSTITUTE(O74,CHAR(160)," ")))),Start!$H$6:$H$22,0))),"","Completion review missing; ")&amp;"")=0,"Documentation recorded; review required",IF(AND(LEN(UPPER(TRIM(CLEAN(SUBSTITUTE(I74,CHAR(160)," ")))))&gt;0,LEFT(UPPER(TRIM(I74)),10)&lt;&gt;"UNRESOLVED",ISERROR(MATCH(UPPER(TRIM(CLEAN(SUBSTITUTE(I74,CHAR(160)," ")))),Start!$H$6:$H$22,0))),"","Assigned owner missing; ")&amp;IF(AND(LEN(UPPER(TRIM(CLEAN(SUBSTITUTE(L74,CHAR(160)," ")))))&gt;0,LEFT(UPPER(TRIM(L74)),10)&lt;&gt;"UNRESOLVED",ISERROR(MATCH(UPPER(TRIM(CLEAN(SUBSTITUTE(L74,CHAR(160)," ")))),Start!$H$6:$H$22,0))),"","Completion evidence missing; ")&amp;IF(AND(ISNUMBER(N74),N74&gt;0,N74&lt;TODAY()+1),"","Completion date missing/invalid; ")&amp;IF(AND(LEN(UPPER(TRIM(CLEAN(SUBSTITUTE(O74,CHAR(160)," ")))))&gt;0,LEFT(UPPER(TRIM(O74)),10)&lt;&gt;"UNRESOLVED",ISERROR(MATCH(UPPER(TRIM(CLEAN(SUBSTITUTE(O74,CHAR(160)," ")))),Start!$H$6:$H$22,0))),"","Completion review missing; ")&amp;""),IF(OR(K74="Blocked",K74="Not authorized"),IF(LEN(IF(AND(LEN(UPPER(TRIM(CLEAN(SUBSTITUTE(I74,CHAR(160)," ")))))&gt;0,LEFT(UPPER(TRIM(I74)),10)&lt;&gt;"UNRESOLVED",ISERROR(MATCH(UPPER(TRIM(CLEAN(SUBSTITUTE(I74,CHAR(160)," ")))),Start!$H$6:$H$22,0))),"","Assigned owner missing; ")&amp;IF(AND(LEN(UPPER(TRIM(CLEAN(SUBSTITUTE(M74,CHAR(160)," ")))))&gt;0,LEFT(UPPER(TRIM(M74)),10)&lt;&gt;"UNRESOLVED",ISERROR(MATCH(UPPER(TRIM(CLEAN(SUBSTITUTE(M74,CHAR(160)," ")))),Start!$H$6:$H$22,0))),"","Constraint/next action missing; ")&amp;"")=0,"Documentation recorded; review required",IF(AND(LEN(UPPER(TRIM(CLEAN(SUBSTITUTE(I74,CHAR(160)," ")))))&gt;0,LEFT(UPPER(TRIM(I74)),10)&lt;&gt;"UNRESOLVED",ISERROR(MATCH(UPPER(TRIM(CLEAN(SUBSTITUTE(I74,CHAR(160)," ")))),Start!$H$6:$H$22,0))),"","Assigned owner missing; ")&amp;IF(AND(LEN(UPPER(TRIM(CLEAN(SUBSTITUTE(M74,CHAR(160)," ")))))&gt;0,LEFT(UPPER(TRIM(M74)),10)&lt;&gt;"UNRESOLVED",ISERROR(MATCH(UPPER(TRIM(CLEAN(SUBSTITUTE(M74,CHAR(160)," ")))),Start!$H$6:$H$22,0))),"","Constraint/next action missing; ")&amp;""),"Work pending")),"Invalid status; use a listed value")</f>
        <v>Work pending</v>
      </c>
    </row>
    <row r="75" ht="40" customHeight="1">
      <c r="A75" s="52" t="str">
        <v>T-05</v>
      </c>
      <c r="B75" s="52" t="str">
        <v>Transportation</v>
      </c>
      <c r="C75" s="52" t="str">
        <v>Readiness</v>
      </c>
      <c r="D75" s="52" t="str">
        <v>Interview operations engineering IT recovery and suppliers</v>
      </c>
      <c r="E75" s="52" t="str">
        <v>Technical lead</v>
      </c>
      <c r="F75" s="52" t="str">
        <v>T-04</v>
      </c>
      <c r="G75" s="52" t="str">
        <v>Dated interview records and discrepancy list</v>
      </c>
      <c r="H75" s="52" t="str">
        <v>Statements are identified as statements rather than tested facts</v>
      </c>
      <c r="I75" s="53"/>
      <c r="J75" s="54"/>
      <c r="K75" s="53" t="str">
        <v>Not started</v>
      </c>
      <c r="L75" s="53"/>
      <c r="M75" s="53"/>
      <c r="N75" s="54"/>
      <c r="O75" s="53"/>
      <c r="P75" s="55" t="str">
        <f>IF(OR(EXACT(K75,"Not started"),EXACT(K75,"In progress"),EXACT(K75,"Blocked"),EXACT(K75,"Complete"),EXACT(K75,"Not authorized")),IF(K75="Complete",IF(LEN(IF(AND(LEN(UPPER(TRIM(CLEAN(SUBSTITUTE(I75,CHAR(160)," ")))))&gt;0,LEFT(UPPER(TRIM(I75)),10)&lt;&gt;"UNRESOLVED",ISERROR(MATCH(UPPER(TRIM(CLEAN(SUBSTITUTE(I75,CHAR(160)," ")))),Start!$H$6:$H$22,0))),"","Assigned owner missing; ")&amp;IF(AND(LEN(UPPER(TRIM(CLEAN(SUBSTITUTE(L75,CHAR(160)," ")))))&gt;0,LEFT(UPPER(TRIM(L75)),10)&lt;&gt;"UNRESOLVED",ISERROR(MATCH(UPPER(TRIM(CLEAN(SUBSTITUTE(L75,CHAR(160)," ")))),Start!$H$6:$H$22,0))),"","Completion evidence missing; ")&amp;IF(AND(ISNUMBER(N75),N75&gt;0,N75&lt;TODAY()+1),"","Completion date missing/invalid; ")&amp;IF(AND(LEN(UPPER(TRIM(CLEAN(SUBSTITUTE(O75,CHAR(160)," ")))))&gt;0,LEFT(UPPER(TRIM(O75)),10)&lt;&gt;"UNRESOLVED",ISERROR(MATCH(UPPER(TRIM(CLEAN(SUBSTITUTE(O75,CHAR(160)," ")))),Start!$H$6:$H$22,0))),"","Completion review missing; ")&amp;"")=0,"Documentation recorded; review required",IF(AND(LEN(UPPER(TRIM(CLEAN(SUBSTITUTE(I75,CHAR(160)," ")))))&gt;0,LEFT(UPPER(TRIM(I75)),10)&lt;&gt;"UNRESOLVED",ISERROR(MATCH(UPPER(TRIM(CLEAN(SUBSTITUTE(I75,CHAR(160)," ")))),Start!$H$6:$H$22,0))),"","Assigned owner missing; ")&amp;IF(AND(LEN(UPPER(TRIM(CLEAN(SUBSTITUTE(L75,CHAR(160)," ")))))&gt;0,LEFT(UPPER(TRIM(L75)),10)&lt;&gt;"UNRESOLVED",ISERROR(MATCH(UPPER(TRIM(CLEAN(SUBSTITUTE(L75,CHAR(160)," ")))),Start!$H$6:$H$22,0))),"","Completion evidence missing; ")&amp;IF(AND(ISNUMBER(N75),N75&gt;0,N75&lt;TODAY()+1),"","Completion date missing/invalid; ")&amp;IF(AND(LEN(UPPER(TRIM(CLEAN(SUBSTITUTE(O75,CHAR(160)," ")))))&gt;0,LEFT(UPPER(TRIM(O75)),10)&lt;&gt;"UNRESOLVED",ISERROR(MATCH(UPPER(TRIM(CLEAN(SUBSTITUTE(O75,CHAR(160)," ")))),Start!$H$6:$H$22,0))),"","Completion review missing; ")&amp;""),IF(OR(K75="Blocked",K75="Not authorized"),IF(LEN(IF(AND(LEN(UPPER(TRIM(CLEAN(SUBSTITUTE(I75,CHAR(160)," ")))))&gt;0,LEFT(UPPER(TRIM(I75)),10)&lt;&gt;"UNRESOLVED",ISERROR(MATCH(UPPER(TRIM(CLEAN(SUBSTITUTE(I75,CHAR(160)," ")))),Start!$H$6:$H$22,0))),"","Assigned owner missing; ")&amp;IF(AND(LEN(UPPER(TRIM(CLEAN(SUBSTITUTE(M75,CHAR(160)," ")))))&gt;0,LEFT(UPPER(TRIM(M75)),10)&lt;&gt;"UNRESOLVED",ISERROR(MATCH(UPPER(TRIM(CLEAN(SUBSTITUTE(M75,CHAR(160)," ")))),Start!$H$6:$H$22,0))),"","Constraint/next action missing; ")&amp;"")=0,"Documentation recorded; review required",IF(AND(LEN(UPPER(TRIM(CLEAN(SUBSTITUTE(I75,CHAR(160)," ")))))&gt;0,LEFT(UPPER(TRIM(I75)),10)&lt;&gt;"UNRESOLVED",ISERROR(MATCH(UPPER(TRIM(CLEAN(SUBSTITUTE(I75,CHAR(160)," ")))),Start!$H$6:$H$22,0))),"","Assigned owner missing; ")&amp;IF(AND(LEN(UPPER(TRIM(CLEAN(SUBSTITUTE(M75,CHAR(160)," ")))))&gt;0,LEFT(UPPER(TRIM(M75)),10)&lt;&gt;"UNRESOLVED",ISERROR(MATCH(UPPER(TRIM(CLEAN(SUBSTITUTE(M75,CHAR(160)," ")))),Start!$H$6:$H$22,0))),"","Constraint/next action missing; ")&amp;""),"Work pending")),"Invalid status; use a listed value")</f>
        <v>Work pending</v>
      </c>
    </row>
    <row r="76" ht="40" customHeight="1">
      <c r="A76" s="56" t="str">
        <v>T-06</v>
      </c>
      <c r="B76" s="56" t="str">
        <v>Transportation</v>
      </c>
      <c r="C76" s="56" t="str">
        <v>Readiness</v>
      </c>
      <c r="D76" s="56" t="str">
        <v>Approve site safety access collection device and stop conditions</v>
      </c>
      <c r="E76" s="56" t="str">
        <v>Operating owner</v>
      </c>
      <c r="F76" s="56" t="str">
        <v>T-05</v>
      </c>
      <c r="G76" s="56" t="str">
        <v>Safety briefing and method authorization</v>
      </c>
      <c r="H76" s="56" t="str">
        <v>Each field activity has a defined baseline stop authority and recovery owner</v>
      </c>
      <c r="I76" s="53"/>
      <c r="J76" s="54"/>
      <c r="K76" s="53" t="str">
        <v>Not started</v>
      </c>
      <c r="L76" s="53"/>
      <c r="M76" s="53"/>
      <c r="N76" s="54"/>
      <c r="O76" s="53"/>
      <c r="P76" s="55" t="str">
        <f>IF(OR(EXACT(K76,"Not started"),EXACT(K76,"In progress"),EXACT(K76,"Blocked"),EXACT(K76,"Complete"),EXACT(K76,"Not authorized")),IF(K76="Complete",IF(LEN(IF(AND(LEN(UPPER(TRIM(CLEAN(SUBSTITUTE(I76,CHAR(160)," ")))))&gt;0,LEFT(UPPER(TRIM(I76)),10)&lt;&gt;"UNRESOLVED",ISERROR(MATCH(UPPER(TRIM(CLEAN(SUBSTITUTE(I76,CHAR(160)," ")))),Start!$H$6:$H$22,0))),"","Assigned owner missing; ")&amp;IF(AND(LEN(UPPER(TRIM(CLEAN(SUBSTITUTE(L76,CHAR(160)," ")))))&gt;0,LEFT(UPPER(TRIM(L76)),10)&lt;&gt;"UNRESOLVED",ISERROR(MATCH(UPPER(TRIM(CLEAN(SUBSTITUTE(L76,CHAR(160)," ")))),Start!$H$6:$H$22,0))),"","Completion evidence missing; ")&amp;IF(AND(ISNUMBER(N76),N76&gt;0,N76&lt;TODAY()+1),"","Completion date missing/invalid; ")&amp;IF(AND(LEN(UPPER(TRIM(CLEAN(SUBSTITUTE(O76,CHAR(160)," ")))))&gt;0,LEFT(UPPER(TRIM(O76)),10)&lt;&gt;"UNRESOLVED",ISERROR(MATCH(UPPER(TRIM(CLEAN(SUBSTITUTE(O76,CHAR(160)," ")))),Start!$H$6:$H$22,0))),"","Completion review missing; ")&amp;"")=0,"Documentation recorded; review required",IF(AND(LEN(UPPER(TRIM(CLEAN(SUBSTITUTE(I76,CHAR(160)," ")))))&gt;0,LEFT(UPPER(TRIM(I76)),10)&lt;&gt;"UNRESOLVED",ISERROR(MATCH(UPPER(TRIM(CLEAN(SUBSTITUTE(I76,CHAR(160)," ")))),Start!$H$6:$H$22,0))),"","Assigned owner missing; ")&amp;IF(AND(LEN(UPPER(TRIM(CLEAN(SUBSTITUTE(L76,CHAR(160)," ")))))&gt;0,LEFT(UPPER(TRIM(L76)),10)&lt;&gt;"UNRESOLVED",ISERROR(MATCH(UPPER(TRIM(CLEAN(SUBSTITUTE(L76,CHAR(160)," ")))),Start!$H$6:$H$22,0))),"","Completion evidence missing; ")&amp;IF(AND(ISNUMBER(N76),N76&gt;0,N76&lt;TODAY()+1),"","Completion date missing/invalid; ")&amp;IF(AND(LEN(UPPER(TRIM(CLEAN(SUBSTITUTE(O76,CHAR(160)," ")))))&gt;0,LEFT(UPPER(TRIM(O76)),10)&lt;&gt;"UNRESOLVED",ISERROR(MATCH(UPPER(TRIM(CLEAN(SUBSTITUTE(O76,CHAR(160)," ")))),Start!$H$6:$H$22,0))),"","Completion review missing; ")&amp;""),IF(OR(K76="Blocked",K76="Not authorized"),IF(LEN(IF(AND(LEN(UPPER(TRIM(CLEAN(SUBSTITUTE(I76,CHAR(160)," ")))))&gt;0,LEFT(UPPER(TRIM(I76)),10)&lt;&gt;"UNRESOLVED",ISERROR(MATCH(UPPER(TRIM(CLEAN(SUBSTITUTE(I76,CHAR(160)," ")))),Start!$H$6:$H$22,0))),"","Assigned owner missing; ")&amp;IF(AND(LEN(UPPER(TRIM(CLEAN(SUBSTITUTE(M76,CHAR(160)," ")))))&gt;0,LEFT(UPPER(TRIM(M76)),10)&lt;&gt;"UNRESOLVED",ISERROR(MATCH(UPPER(TRIM(CLEAN(SUBSTITUTE(M76,CHAR(160)," ")))),Start!$H$6:$H$22,0))),"","Constraint/next action missing; ")&amp;"")=0,"Documentation recorded; review required",IF(AND(LEN(UPPER(TRIM(CLEAN(SUBSTITUTE(I76,CHAR(160)," ")))))&gt;0,LEFT(UPPER(TRIM(I76)),10)&lt;&gt;"UNRESOLVED",ISERROR(MATCH(UPPER(TRIM(CLEAN(SUBSTITUTE(I76,CHAR(160)," ")))),Start!$H$6:$H$22,0))),"","Assigned owner missing; ")&amp;IF(AND(LEN(UPPER(TRIM(CLEAN(SUBSTITUTE(M76,CHAR(160)," ")))))&gt;0,LEFT(UPPER(TRIM(M76)),10)&lt;&gt;"UNRESOLVED",ISERROR(MATCH(UPPER(TRIM(CLEAN(SUBSTITUTE(M76,CHAR(160)," ")))),Start!$H$6:$H$22,0))),"","Constraint/next action missing; ")&amp;""),"Work pending")),"Invalid status; use a listed value")</f>
        <v>Work pending</v>
      </c>
    </row>
    <row r="77" ht="34" customHeight="1">
      <c r="A77" s="52" t="str">
        <v>T-07</v>
      </c>
      <c r="B77" s="52" t="str">
        <v>Transportation</v>
      </c>
      <c r="C77" s="52" t="str">
        <v>Examination</v>
      </c>
      <c r="D77" s="52" t="str">
        <v>Reconcile asset inventory and process dependencies</v>
      </c>
      <c r="E77" s="52" t="str">
        <v>Field technician</v>
      </c>
      <c r="F77" s="52" t="str">
        <v>T-06</v>
      </c>
      <c r="G77" s="52" t="str">
        <v>Scoped inventory and validated dependency map</v>
      </c>
      <c r="H77" s="52" t="inlineStr">
        <is>
          <t xml:space="preserve">Unknown assets and high consequence omissions remain visible</t>
        </is>
      </c>
      <c r="I77" s="53"/>
      <c r="J77" s="54"/>
      <c r="K77" s="53" t="str">
        <v>Not started</v>
      </c>
      <c r="L77" s="53"/>
      <c r="M77" s="53"/>
      <c r="N77" s="54"/>
      <c r="O77" s="53"/>
      <c r="P77" s="55" t="str">
        <f>IF(OR(EXACT(K77,"Not started"),EXACT(K77,"In progress"),EXACT(K77,"Blocked"),EXACT(K77,"Complete"),EXACT(K77,"Not authorized")),IF(K77="Complete",IF(LEN(IF(AND(LEN(UPPER(TRIM(CLEAN(SUBSTITUTE(I77,CHAR(160)," ")))))&gt;0,LEFT(UPPER(TRIM(I77)),10)&lt;&gt;"UNRESOLVED",ISERROR(MATCH(UPPER(TRIM(CLEAN(SUBSTITUTE(I77,CHAR(160)," ")))),Start!$H$6:$H$22,0))),"","Assigned owner missing; ")&amp;IF(AND(LEN(UPPER(TRIM(CLEAN(SUBSTITUTE(L77,CHAR(160)," ")))))&gt;0,LEFT(UPPER(TRIM(L77)),10)&lt;&gt;"UNRESOLVED",ISERROR(MATCH(UPPER(TRIM(CLEAN(SUBSTITUTE(L77,CHAR(160)," ")))),Start!$H$6:$H$22,0))),"","Completion evidence missing; ")&amp;IF(AND(ISNUMBER(N77),N77&gt;0,N77&lt;TODAY()+1),"","Completion date missing/invalid; ")&amp;IF(AND(LEN(UPPER(TRIM(CLEAN(SUBSTITUTE(O77,CHAR(160)," ")))))&gt;0,LEFT(UPPER(TRIM(O77)),10)&lt;&gt;"UNRESOLVED",ISERROR(MATCH(UPPER(TRIM(CLEAN(SUBSTITUTE(O77,CHAR(160)," ")))),Start!$H$6:$H$22,0))),"","Completion review missing; ")&amp;"")=0,"Documentation recorded; review required",IF(AND(LEN(UPPER(TRIM(CLEAN(SUBSTITUTE(I77,CHAR(160)," ")))))&gt;0,LEFT(UPPER(TRIM(I77)),10)&lt;&gt;"UNRESOLVED",ISERROR(MATCH(UPPER(TRIM(CLEAN(SUBSTITUTE(I77,CHAR(160)," ")))),Start!$H$6:$H$22,0))),"","Assigned owner missing; ")&amp;IF(AND(LEN(UPPER(TRIM(CLEAN(SUBSTITUTE(L77,CHAR(160)," ")))))&gt;0,LEFT(UPPER(TRIM(L77)),10)&lt;&gt;"UNRESOLVED",ISERROR(MATCH(UPPER(TRIM(CLEAN(SUBSTITUTE(L77,CHAR(160)," ")))),Start!$H$6:$H$22,0))),"","Completion evidence missing; ")&amp;IF(AND(ISNUMBER(N77),N77&gt;0,N77&lt;TODAY()+1),"","Completion date missing/invalid; ")&amp;IF(AND(LEN(UPPER(TRIM(CLEAN(SUBSTITUTE(O77,CHAR(160)," ")))))&gt;0,LEFT(UPPER(TRIM(O77)),10)&lt;&gt;"UNRESOLVED",ISERROR(MATCH(UPPER(TRIM(CLEAN(SUBSTITUTE(O77,CHAR(160)," ")))),Start!$H$6:$H$22,0))),"","Completion review missing; ")&amp;""),IF(OR(K77="Blocked",K77="Not authorized"),IF(LEN(IF(AND(LEN(UPPER(TRIM(CLEAN(SUBSTITUTE(I77,CHAR(160)," ")))))&gt;0,LEFT(UPPER(TRIM(I77)),10)&lt;&gt;"UNRESOLVED",ISERROR(MATCH(UPPER(TRIM(CLEAN(SUBSTITUTE(I77,CHAR(160)," ")))),Start!$H$6:$H$22,0))),"","Assigned owner missing; ")&amp;IF(AND(LEN(UPPER(TRIM(CLEAN(SUBSTITUTE(M77,CHAR(160)," ")))))&gt;0,LEFT(UPPER(TRIM(M77)),10)&lt;&gt;"UNRESOLVED",ISERROR(MATCH(UPPER(TRIM(CLEAN(SUBSTITUTE(M77,CHAR(160)," ")))),Start!$H$6:$H$22,0))),"","Constraint/next action missing; ")&amp;"")=0,"Documentation recorded; review required",IF(AND(LEN(UPPER(TRIM(CLEAN(SUBSTITUTE(I77,CHAR(160)," ")))))&gt;0,LEFT(UPPER(TRIM(I77)),10)&lt;&gt;"UNRESOLVED",ISERROR(MATCH(UPPER(TRIM(CLEAN(SUBSTITUTE(I77,CHAR(160)," ")))),Start!$H$6:$H$22,0))),"","Assigned owner missing; ")&amp;IF(AND(LEN(UPPER(TRIM(CLEAN(SUBSTITUTE(M77,CHAR(160)," ")))))&gt;0,LEFT(UPPER(TRIM(M77)),10)&lt;&gt;"UNRESOLVED",ISERROR(MATCH(UPPER(TRIM(CLEAN(SUBSTITUTE(M77,CHAR(160)," ")))),Start!$H$6:$H$22,0))),"","Constraint/next action missing; ")&amp;""),"Work pending")),"Invalid status; use a listed value")</f>
        <v>Work pending</v>
      </c>
    </row>
    <row r="78" ht="40" customHeight="1">
      <c r="A78" s="56" t="str">
        <v>T-08</v>
      </c>
      <c r="B78" s="56" t="str">
        <v>Transportation</v>
      </c>
      <c r="C78" s="56" t="str">
        <v>Examination</v>
      </c>
      <c r="D78" s="56" t="str">
        <v>Review zones paths firewall policies and remote support</v>
      </c>
      <c r="E78" s="56" t="str">
        <v>Technical lead</v>
      </c>
      <c r="F78" s="56" t="str">
        <v>T-07</v>
      </c>
      <c r="G78" s="56" t="str">
        <v>Dated path register and access samples</v>
      </c>
      <c r="H78" s="56" t="inlineStr">
        <is>
          <t xml:space="preserve">Configuration findings map policy paths; approved validation tests live reachability</t>
        </is>
      </c>
      <c r="I78" s="53"/>
      <c r="J78" s="54"/>
      <c r="K78" s="53" t="str">
        <v>Not started</v>
      </c>
      <c r="L78" s="53"/>
      <c r="M78" s="53"/>
      <c r="N78" s="54"/>
      <c r="O78" s="53"/>
      <c r="P78" s="55" t="str">
        <f>IF(OR(EXACT(K78,"Not started"),EXACT(K78,"In progress"),EXACT(K78,"Blocked"),EXACT(K78,"Complete"),EXACT(K78,"Not authorized")),IF(K78="Complete",IF(LEN(IF(AND(LEN(UPPER(TRIM(CLEAN(SUBSTITUTE(I78,CHAR(160)," ")))))&gt;0,LEFT(UPPER(TRIM(I78)),10)&lt;&gt;"UNRESOLVED",ISERROR(MATCH(UPPER(TRIM(CLEAN(SUBSTITUTE(I78,CHAR(160)," ")))),Start!$H$6:$H$22,0))),"","Assigned owner missing; ")&amp;IF(AND(LEN(UPPER(TRIM(CLEAN(SUBSTITUTE(L78,CHAR(160)," ")))))&gt;0,LEFT(UPPER(TRIM(L78)),10)&lt;&gt;"UNRESOLVED",ISERROR(MATCH(UPPER(TRIM(CLEAN(SUBSTITUTE(L78,CHAR(160)," ")))),Start!$H$6:$H$22,0))),"","Completion evidence missing; ")&amp;IF(AND(ISNUMBER(N78),N78&gt;0,N78&lt;TODAY()+1),"","Completion date missing/invalid; ")&amp;IF(AND(LEN(UPPER(TRIM(CLEAN(SUBSTITUTE(O78,CHAR(160)," ")))))&gt;0,LEFT(UPPER(TRIM(O78)),10)&lt;&gt;"UNRESOLVED",ISERROR(MATCH(UPPER(TRIM(CLEAN(SUBSTITUTE(O78,CHAR(160)," ")))),Start!$H$6:$H$22,0))),"","Completion review missing; ")&amp;"")=0,"Documentation recorded; review required",IF(AND(LEN(UPPER(TRIM(CLEAN(SUBSTITUTE(I78,CHAR(160)," ")))))&gt;0,LEFT(UPPER(TRIM(I78)),10)&lt;&gt;"UNRESOLVED",ISERROR(MATCH(UPPER(TRIM(CLEAN(SUBSTITUTE(I78,CHAR(160)," ")))),Start!$H$6:$H$22,0))),"","Assigned owner missing; ")&amp;IF(AND(LEN(UPPER(TRIM(CLEAN(SUBSTITUTE(L78,CHAR(160)," ")))))&gt;0,LEFT(UPPER(TRIM(L78)),10)&lt;&gt;"UNRESOLVED",ISERROR(MATCH(UPPER(TRIM(CLEAN(SUBSTITUTE(L78,CHAR(160)," ")))),Start!$H$6:$H$22,0))),"","Completion evidence missing; ")&amp;IF(AND(ISNUMBER(N78),N78&gt;0,N78&lt;TODAY()+1),"","Completion date missing/invalid; ")&amp;IF(AND(LEN(UPPER(TRIM(CLEAN(SUBSTITUTE(O78,CHAR(160)," ")))))&gt;0,LEFT(UPPER(TRIM(O78)),10)&lt;&gt;"UNRESOLVED",ISERROR(MATCH(UPPER(TRIM(CLEAN(SUBSTITUTE(O78,CHAR(160)," ")))),Start!$H$6:$H$22,0))),"","Completion review missing; ")&amp;""),IF(OR(K78="Blocked",K78="Not authorized"),IF(LEN(IF(AND(LEN(UPPER(TRIM(CLEAN(SUBSTITUTE(I78,CHAR(160)," ")))))&gt;0,LEFT(UPPER(TRIM(I78)),10)&lt;&gt;"UNRESOLVED",ISERROR(MATCH(UPPER(TRIM(CLEAN(SUBSTITUTE(I78,CHAR(160)," ")))),Start!$H$6:$H$22,0))),"","Assigned owner missing; ")&amp;IF(AND(LEN(UPPER(TRIM(CLEAN(SUBSTITUTE(M78,CHAR(160)," ")))))&gt;0,LEFT(UPPER(TRIM(M78)),10)&lt;&gt;"UNRESOLVED",ISERROR(MATCH(UPPER(TRIM(CLEAN(SUBSTITUTE(M78,CHAR(160)," ")))),Start!$H$6:$H$22,0))),"","Constraint/next action missing; ")&amp;"")=0,"Documentation recorded; review required",IF(AND(LEN(UPPER(TRIM(CLEAN(SUBSTITUTE(I78,CHAR(160)," ")))))&gt;0,LEFT(UPPER(TRIM(I78)),10)&lt;&gt;"UNRESOLVED",ISERROR(MATCH(UPPER(TRIM(CLEAN(SUBSTITUTE(I78,CHAR(160)," ")))),Start!$H$6:$H$22,0))),"","Assigned owner missing; ")&amp;IF(AND(LEN(UPPER(TRIM(CLEAN(SUBSTITUTE(M78,CHAR(160)," ")))))&gt;0,LEFT(UPPER(TRIM(M78)),10)&lt;&gt;"UNRESOLVED",ISERROR(MATCH(UPPER(TRIM(CLEAN(SUBSTITUTE(M78,CHAR(160)," ")))),Start!$H$6:$H$22,0))),"","Constraint/next action missing; ")&amp;""),"Work pending")),"Invalid status; use a listed value")</f>
        <v>Work pending</v>
      </c>
    </row>
    <row r="79" ht="34" customHeight="1">
      <c r="A79" s="52" t="str">
        <v>T-09</v>
      </c>
      <c r="B79" s="52" t="str">
        <v>Transportation</v>
      </c>
      <c r="C79" s="52" t="str">
        <v>Examination</v>
      </c>
      <c r="D79" s="52" t="str">
        <v>Review privileged service vendor and emergency accounts</v>
      </c>
      <c r="E79" s="52" t="str">
        <v>Technical lead</v>
      </c>
      <c r="F79" s="52" t="str">
        <v>T-07</v>
      </c>
      <c r="G79" s="52" t="str">
        <v>Approval review revocation and exception samples</v>
      </c>
      <c r="H79" s="52" t="str">
        <v>No credentials are copied into workbook or public forms</v>
      </c>
      <c r="I79" s="53"/>
      <c r="J79" s="54"/>
      <c r="K79" s="53" t="str">
        <v>Not started</v>
      </c>
      <c r="L79" s="53"/>
      <c r="M79" s="53"/>
      <c r="N79" s="54"/>
      <c r="O79" s="53"/>
      <c r="P79" s="55" t="str">
        <f>IF(OR(EXACT(K79,"Not started"),EXACT(K79,"In progress"),EXACT(K79,"Blocked"),EXACT(K79,"Complete"),EXACT(K79,"Not authorized")),IF(K79="Complete",IF(LEN(IF(AND(LEN(UPPER(TRIM(CLEAN(SUBSTITUTE(I79,CHAR(160)," ")))))&gt;0,LEFT(UPPER(TRIM(I79)),10)&lt;&gt;"UNRESOLVED",ISERROR(MATCH(UPPER(TRIM(CLEAN(SUBSTITUTE(I79,CHAR(160)," ")))),Start!$H$6:$H$22,0))),"","Assigned owner missing; ")&amp;IF(AND(LEN(UPPER(TRIM(CLEAN(SUBSTITUTE(L79,CHAR(160)," ")))))&gt;0,LEFT(UPPER(TRIM(L79)),10)&lt;&gt;"UNRESOLVED",ISERROR(MATCH(UPPER(TRIM(CLEAN(SUBSTITUTE(L79,CHAR(160)," ")))),Start!$H$6:$H$22,0))),"","Completion evidence missing; ")&amp;IF(AND(ISNUMBER(N79),N79&gt;0,N79&lt;TODAY()+1),"","Completion date missing/invalid; ")&amp;IF(AND(LEN(UPPER(TRIM(CLEAN(SUBSTITUTE(O79,CHAR(160)," ")))))&gt;0,LEFT(UPPER(TRIM(O79)),10)&lt;&gt;"UNRESOLVED",ISERROR(MATCH(UPPER(TRIM(CLEAN(SUBSTITUTE(O79,CHAR(160)," ")))),Start!$H$6:$H$22,0))),"","Completion review missing; ")&amp;"")=0,"Documentation recorded; review required",IF(AND(LEN(UPPER(TRIM(CLEAN(SUBSTITUTE(I79,CHAR(160)," ")))))&gt;0,LEFT(UPPER(TRIM(I79)),10)&lt;&gt;"UNRESOLVED",ISERROR(MATCH(UPPER(TRIM(CLEAN(SUBSTITUTE(I79,CHAR(160)," ")))),Start!$H$6:$H$22,0))),"","Assigned owner missing; ")&amp;IF(AND(LEN(UPPER(TRIM(CLEAN(SUBSTITUTE(L79,CHAR(160)," ")))))&gt;0,LEFT(UPPER(TRIM(L79)),10)&lt;&gt;"UNRESOLVED",ISERROR(MATCH(UPPER(TRIM(CLEAN(SUBSTITUTE(L79,CHAR(160)," ")))),Start!$H$6:$H$22,0))),"","Completion evidence missing; ")&amp;IF(AND(ISNUMBER(N79),N79&gt;0,N79&lt;TODAY()+1),"","Completion date missing/invalid; ")&amp;IF(AND(LEN(UPPER(TRIM(CLEAN(SUBSTITUTE(O79,CHAR(160)," ")))))&gt;0,LEFT(UPPER(TRIM(O79)),10)&lt;&gt;"UNRESOLVED",ISERROR(MATCH(UPPER(TRIM(CLEAN(SUBSTITUTE(O79,CHAR(160)," ")))),Start!$H$6:$H$22,0))),"","Completion review missing; ")&amp;""),IF(OR(K79="Blocked",K79="Not authorized"),IF(LEN(IF(AND(LEN(UPPER(TRIM(CLEAN(SUBSTITUTE(I79,CHAR(160)," ")))))&gt;0,LEFT(UPPER(TRIM(I79)),10)&lt;&gt;"UNRESOLVED",ISERROR(MATCH(UPPER(TRIM(CLEAN(SUBSTITUTE(I79,CHAR(160)," ")))),Start!$H$6:$H$22,0))),"","Assigned owner missing; ")&amp;IF(AND(LEN(UPPER(TRIM(CLEAN(SUBSTITUTE(M79,CHAR(160)," ")))))&gt;0,LEFT(UPPER(TRIM(M79)),10)&lt;&gt;"UNRESOLVED",ISERROR(MATCH(UPPER(TRIM(CLEAN(SUBSTITUTE(M79,CHAR(160)," ")))),Start!$H$6:$H$22,0))),"","Constraint/next action missing; ")&amp;"")=0,"Documentation recorded; review required",IF(AND(LEN(UPPER(TRIM(CLEAN(SUBSTITUTE(I79,CHAR(160)," ")))))&gt;0,LEFT(UPPER(TRIM(I79)),10)&lt;&gt;"UNRESOLVED",ISERROR(MATCH(UPPER(TRIM(CLEAN(SUBSTITUTE(I79,CHAR(160)," ")))),Start!$H$6:$H$22,0))),"","Assigned owner missing; ")&amp;IF(AND(LEN(UPPER(TRIM(CLEAN(SUBSTITUTE(M79,CHAR(160)," ")))))&gt;0,LEFT(UPPER(TRIM(M79)),10)&lt;&gt;"UNRESOLVED",ISERROR(MATCH(UPPER(TRIM(CLEAN(SUBSTITUTE(M79,CHAR(160)," ")))),Start!$H$6:$H$22,0))),"","Constraint/next action missing; ")&amp;""),"Work pending")),"Invalid status; use a listed value")</f>
        <v>Work pending</v>
      </c>
    </row>
    <row r="80" ht="40" customHeight="1">
      <c r="A80" s="56" t="str">
        <v>T-10</v>
      </c>
      <c r="B80" s="56" t="str">
        <v>Transportation</v>
      </c>
      <c r="C80" s="56" t="str">
        <v>Examination</v>
      </c>
      <c r="D80" s="56" t="str">
        <v>Review installed versions advisories support and change decisions</v>
      </c>
      <c r="E80" s="56" t="str">
        <v>Engineering owner</v>
      </c>
      <c r="F80" s="56" t="str">
        <v>T-07</v>
      </c>
      <c r="G80" s="56" t="str">
        <v>Version evidence and supported vulnerability statements</v>
      </c>
      <c r="H80" s="56" t="str">
        <v>Version matches suspected conditions and validated findings are separated</v>
      </c>
      <c r="I80" s="53"/>
      <c r="J80" s="54"/>
      <c r="K80" s="53" t="str">
        <v>Not started</v>
      </c>
      <c r="L80" s="53"/>
      <c r="M80" s="53"/>
      <c r="N80" s="54"/>
      <c r="O80" s="53"/>
      <c r="P80" s="55" t="str">
        <f>IF(OR(EXACT(K80,"Not started"),EXACT(K80,"In progress"),EXACT(K80,"Blocked"),EXACT(K80,"Complete"),EXACT(K80,"Not authorized")),IF(K80="Complete",IF(LEN(IF(AND(LEN(UPPER(TRIM(CLEAN(SUBSTITUTE(I80,CHAR(160)," ")))))&gt;0,LEFT(UPPER(TRIM(I80)),10)&lt;&gt;"UNRESOLVED",ISERROR(MATCH(UPPER(TRIM(CLEAN(SUBSTITUTE(I80,CHAR(160)," ")))),Start!$H$6:$H$22,0))),"","Assigned owner missing; ")&amp;IF(AND(LEN(UPPER(TRIM(CLEAN(SUBSTITUTE(L80,CHAR(160)," ")))))&gt;0,LEFT(UPPER(TRIM(L80)),10)&lt;&gt;"UNRESOLVED",ISERROR(MATCH(UPPER(TRIM(CLEAN(SUBSTITUTE(L80,CHAR(160)," ")))),Start!$H$6:$H$22,0))),"","Completion evidence missing; ")&amp;IF(AND(ISNUMBER(N80),N80&gt;0,N80&lt;TODAY()+1),"","Completion date missing/invalid; ")&amp;IF(AND(LEN(UPPER(TRIM(CLEAN(SUBSTITUTE(O80,CHAR(160)," ")))))&gt;0,LEFT(UPPER(TRIM(O80)),10)&lt;&gt;"UNRESOLVED",ISERROR(MATCH(UPPER(TRIM(CLEAN(SUBSTITUTE(O80,CHAR(160)," ")))),Start!$H$6:$H$22,0))),"","Completion review missing; ")&amp;"")=0,"Documentation recorded; review required",IF(AND(LEN(UPPER(TRIM(CLEAN(SUBSTITUTE(I80,CHAR(160)," ")))))&gt;0,LEFT(UPPER(TRIM(I80)),10)&lt;&gt;"UNRESOLVED",ISERROR(MATCH(UPPER(TRIM(CLEAN(SUBSTITUTE(I80,CHAR(160)," ")))),Start!$H$6:$H$22,0))),"","Assigned owner missing; ")&amp;IF(AND(LEN(UPPER(TRIM(CLEAN(SUBSTITUTE(L80,CHAR(160)," ")))))&gt;0,LEFT(UPPER(TRIM(L80)),10)&lt;&gt;"UNRESOLVED",ISERROR(MATCH(UPPER(TRIM(CLEAN(SUBSTITUTE(L80,CHAR(160)," ")))),Start!$H$6:$H$22,0))),"","Completion evidence missing; ")&amp;IF(AND(ISNUMBER(N80),N80&gt;0,N80&lt;TODAY()+1),"","Completion date missing/invalid; ")&amp;IF(AND(LEN(UPPER(TRIM(CLEAN(SUBSTITUTE(O80,CHAR(160)," ")))))&gt;0,LEFT(UPPER(TRIM(O80)),10)&lt;&gt;"UNRESOLVED",ISERROR(MATCH(UPPER(TRIM(CLEAN(SUBSTITUTE(O80,CHAR(160)," ")))),Start!$H$6:$H$22,0))),"","Completion review missing; ")&amp;""),IF(OR(K80="Blocked",K80="Not authorized"),IF(LEN(IF(AND(LEN(UPPER(TRIM(CLEAN(SUBSTITUTE(I80,CHAR(160)," ")))))&gt;0,LEFT(UPPER(TRIM(I80)),10)&lt;&gt;"UNRESOLVED",ISERROR(MATCH(UPPER(TRIM(CLEAN(SUBSTITUTE(I80,CHAR(160)," ")))),Start!$H$6:$H$22,0))),"","Assigned owner missing; ")&amp;IF(AND(LEN(UPPER(TRIM(CLEAN(SUBSTITUTE(M80,CHAR(160)," ")))))&gt;0,LEFT(UPPER(TRIM(M80)),10)&lt;&gt;"UNRESOLVED",ISERROR(MATCH(UPPER(TRIM(CLEAN(SUBSTITUTE(M80,CHAR(160)," ")))),Start!$H$6:$H$22,0))),"","Constraint/next action missing; ")&amp;"")=0,"Documentation recorded; review required",IF(AND(LEN(UPPER(TRIM(CLEAN(SUBSTITUTE(I80,CHAR(160)," ")))))&gt;0,LEFT(UPPER(TRIM(I80)),10)&lt;&gt;"UNRESOLVED",ISERROR(MATCH(UPPER(TRIM(CLEAN(SUBSTITUTE(I80,CHAR(160)," ")))),Start!$H$6:$H$22,0))),"","Assigned owner missing; ")&amp;IF(AND(LEN(UPPER(TRIM(CLEAN(SUBSTITUTE(M80,CHAR(160)," ")))))&gt;0,LEFT(UPPER(TRIM(M80)),10)&lt;&gt;"UNRESOLVED",ISERROR(MATCH(UPPER(TRIM(CLEAN(SUBSTITUTE(M80,CHAR(160)," ")))),Start!$H$6:$H$22,0))),"","Constraint/next action missing; ")&amp;""),"Work pending")),"Invalid status; use a listed value")</f>
        <v>Work pending</v>
      </c>
    </row>
    <row r="81" ht="40" customHeight="1">
      <c r="A81" s="52" t="str">
        <v>T-11</v>
      </c>
      <c r="B81" s="52" t="str">
        <v>Transportation</v>
      </c>
      <c r="C81" s="52" t="str">
        <v>Examination</v>
      </c>
      <c r="D81" s="52" t="str">
        <v>Trace monitoring time sources and evidence integrity</v>
      </c>
      <c r="E81" s="52" t="str">
        <v>Evidence custodian</v>
      </c>
      <c r="F81" s="52" t="str">
        <v>T-08</v>
      </c>
      <c r="G81" s="52" t="str">
        <v>Event sample source period offsets access and integrity record</v>
      </c>
      <c r="H81" s="52" t="str">
        <v>Original timestamps and collection limitations are preserved</v>
      </c>
      <c r="I81" s="53"/>
      <c r="J81" s="54"/>
      <c r="K81" s="53" t="str">
        <v>Not started</v>
      </c>
      <c r="L81" s="53"/>
      <c r="M81" s="53"/>
      <c r="N81" s="54"/>
      <c r="O81" s="53"/>
      <c r="P81" s="55" t="str">
        <f>IF(OR(EXACT(K81,"Not started"),EXACT(K81,"In progress"),EXACT(K81,"Blocked"),EXACT(K81,"Complete"),EXACT(K81,"Not authorized")),IF(K81="Complete",IF(LEN(IF(AND(LEN(UPPER(TRIM(CLEAN(SUBSTITUTE(I81,CHAR(160)," ")))))&gt;0,LEFT(UPPER(TRIM(I81)),10)&lt;&gt;"UNRESOLVED",ISERROR(MATCH(UPPER(TRIM(CLEAN(SUBSTITUTE(I81,CHAR(160)," ")))),Start!$H$6:$H$22,0))),"","Assigned owner missing; ")&amp;IF(AND(LEN(UPPER(TRIM(CLEAN(SUBSTITUTE(L81,CHAR(160)," ")))))&gt;0,LEFT(UPPER(TRIM(L81)),10)&lt;&gt;"UNRESOLVED",ISERROR(MATCH(UPPER(TRIM(CLEAN(SUBSTITUTE(L81,CHAR(160)," ")))),Start!$H$6:$H$22,0))),"","Completion evidence missing; ")&amp;IF(AND(ISNUMBER(N81),N81&gt;0,N81&lt;TODAY()+1),"","Completion date missing/invalid; ")&amp;IF(AND(LEN(UPPER(TRIM(CLEAN(SUBSTITUTE(O81,CHAR(160)," ")))))&gt;0,LEFT(UPPER(TRIM(O81)),10)&lt;&gt;"UNRESOLVED",ISERROR(MATCH(UPPER(TRIM(CLEAN(SUBSTITUTE(O81,CHAR(160)," ")))),Start!$H$6:$H$22,0))),"","Completion review missing; ")&amp;"")=0,"Documentation recorded; review required",IF(AND(LEN(UPPER(TRIM(CLEAN(SUBSTITUTE(I81,CHAR(160)," ")))))&gt;0,LEFT(UPPER(TRIM(I81)),10)&lt;&gt;"UNRESOLVED",ISERROR(MATCH(UPPER(TRIM(CLEAN(SUBSTITUTE(I81,CHAR(160)," ")))),Start!$H$6:$H$22,0))),"","Assigned owner missing; ")&amp;IF(AND(LEN(UPPER(TRIM(CLEAN(SUBSTITUTE(L81,CHAR(160)," ")))))&gt;0,LEFT(UPPER(TRIM(L81)),10)&lt;&gt;"UNRESOLVED",ISERROR(MATCH(UPPER(TRIM(CLEAN(SUBSTITUTE(L81,CHAR(160)," ")))),Start!$H$6:$H$22,0))),"","Completion evidence missing; ")&amp;IF(AND(ISNUMBER(N81),N81&gt;0,N81&lt;TODAY()+1),"","Completion date missing/invalid; ")&amp;IF(AND(LEN(UPPER(TRIM(CLEAN(SUBSTITUTE(O81,CHAR(160)," ")))))&gt;0,LEFT(UPPER(TRIM(O81)),10)&lt;&gt;"UNRESOLVED",ISERROR(MATCH(UPPER(TRIM(CLEAN(SUBSTITUTE(O81,CHAR(160)," ")))),Start!$H$6:$H$22,0))),"","Completion review missing; ")&amp;""),IF(OR(K81="Blocked",K81="Not authorized"),IF(LEN(IF(AND(LEN(UPPER(TRIM(CLEAN(SUBSTITUTE(I81,CHAR(160)," ")))))&gt;0,LEFT(UPPER(TRIM(I81)),10)&lt;&gt;"UNRESOLVED",ISERROR(MATCH(UPPER(TRIM(CLEAN(SUBSTITUTE(I81,CHAR(160)," ")))),Start!$H$6:$H$22,0))),"","Assigned owner missing; ")&amp;IF(AND(LEN(UPPER(TRIM(CLEAN(SUBSTITUTE(M81,CHAR(160)," ")))))&gt;0,LEFT(UPPER(TRIM(M81)),10)&lt;&gt;"UNRESOLVED",ISERROR(MATCH(UPPER(TRIM(CLEAN(SUBSTITUTE(M81,CHAR(160)," ")))),Start!$H$6:$H$22,0))),"","Constraint/next action missing; ")&amp;"")=0,"Documentation recorded; review required",IF(AND(LEN(UPPER(TRIM(CLEAN(SUBSTITUTE(I81,CHAR(160)," ")))))&gt;0,LEFT(UPPER(TRIM(I81)),10)&lt;&gt;"UNRESOLVED",ISERROR(MATCH(UPPER(TRIM(CLEAN(SUBSTITUTE(I81,CHAR(160)," ")))),Start!$H$6:$H$22,0))),"","Assigned owner missing; ")&amp;IF(AND(LEN(UPPER(TRIM(CLEAN(SUBSTITUTE(M81,CHAR(160)," ")))))&gt;0,LEFT(UPPER(TRIM(M81)),10)&lt;&gt;"UNRESOLVED",ISERROR(MATCH(UPPER(TRIM(CLEAN(SUBSTITUTE(M81,CHAR(160)," ")))),Start!$H$6:$H$22,0))),"","Constraint/next action missing; ")&amp;""),"Work pending")),"Invalid status; use a listed value")</f>
        <v>Work pending</v>
      </c>
    </row>
    <row r="82" ht="40" customHeight="1">
      <c r="A82" s="56" t="str">
        <v>T-12</v>
      </c>
      <c r="B82" s="56" t="str">
        <v>Transportation</v>
      </c>
      <c r="C82" s="56" t="str">
        <v>Examination</v>
      </c>
      <c r="D82" s="56" t="str">
        <v>Review backups restoration dependencies and continuity objectives</v>
      </c>
      <c r="E82" s="56" t="str">
        <v>Recovery owner</v>
      </c>
      <c r="F82" s="56" t="str">
        <v>T-07</v>
      </c>
      <c r="G82" s="56" t="str">
        <v>Recovery chain and prior restoration evidence</v>
      </c>
      <c r="H82" s="56" t="inlineStr">
        <is>
          <t xml:space="preserve">Restore evidence is where we look for service restoration</t>
        </is>
      </c>
      <c r="I82" s="53"/>
      <c r="J82" s="54"/>
      <c r="K82" s="53" t="str">
        <v>Not started</v>
      </c>
      <c r="L82" s="53"/>
      <c r="M82" s="53"/>
      <c r="N82" s="54"/>
      <c r="O82" s="53"/>
      <c r="P82" s="55" t="str">
        <f>IF(OR(EXACT(K82,"Not started"),EXACT(K82,"In progress"),EXACT(K82,"Blocked"),EXACT(K82,"Complete"),EXACT(K82,"Not authorized")),IF(K82="Complete",IF(LEN(IF(AND(LEN(UPPER(TRIM(CLEAN(SUBSTITUTE(I82,CHAR(160)," ")))))&gt;0,LEFT(UPPER(TRIM(I82)),10)&lt;&gt;"UNRESOLVED",ISERROR(MATCH(UPPER(TRIM(CLEAN(SUBSTITUTE(I82,CHAR(160)," ")))),Start!$H$6:$H$22,0))),"","Assigned owner missing; ")&amp;IF(AND(LEN(UPPER(TRIM(CLEAN(SUBSTITUTE(L82,CHAR(160)," ")))))&gt;0,LEFT(UPPER(TRIM(L82)),10)&lt;&gt;"UNRESOLVED",ISERROR(MATCH(UPPER(TRIM(CLEAN(SUBSTITUTE(L82,CHAR(160)," ")))),Start!$H$6:$H$22,0))),"","Completion evidence missing; ")&amp;IF(AND(ISNUMBER(N82),N82&gt;0,N82&lt;TODAY()+1),"","Completion date missing/invalid; ")&amp;IF(AND(LEN(UPPER(TRIM(CLEAN(SUBSTITUTE(O82,CHAR(160)," ")))))&gt;0,LEFT(UPPER(TRIM(O82)),10)&lt;&gt;"UNRESOLVED",ISERROR(MATCH(UPPER(TRIM(CLEAN(SUBSTITUTE(O82,CHAR(160)," ")))),Start!$H$6:$H$22,0))),"","Completion review missing; ")&amp;"")=0,"Documentation recorded; review required",IF(AND(LEN(UPPER(TRIM(CLEAN(SUBSTITUTE(I82,CHAR(160)," ")))))&gt;0,LEFT(UPPER(TRIM(I82)),10)&lt;&gt;"UNRESOLVED",ISERROR(MATCH(UPPER(TRIM(CLEAN(SUBSTITUTE(I82,CHAR(160)," ")))),Start!$H$6:$H$22,0))),"","Assigned owner missing; ")&amp;IF(AND(LEN(UPPER(TRIM(CLEAN(SUBSTITUTE(L82,CHAR(160)," ")))))&gt;0,LEFT(UPPER(TRIM(L82)),10)&lt;&gt;"UNRESOLVED",ISERROR(MATCH(UPPER(TRIM(CLEAN(SUBSTITUTE(L82,CHAR(160)," ")))),Start!$H$6:$H$22,0))),"","Completion evidence missing; ")&amp;IF(AND(ISNUMBER(N82),N82&gt;0,N82&lt;TODAY()+1),"","Completion date missing/invalid; ")&amp;IF(AND(LEN(UPPER(TRIM(CLEAN(SUBSTITUTE(O82,CHAR(160)," ")))))&gt;0,LEFT(UPPER(TRIM(O82)),10)&lt;&gt;"UNRESOLVED",ISERROR(MATCH(UPPER(TRIM(CLEAN(SUBSTITUTE(O82,CHAR(160)," ")))),Start!$H$6:$H$22,0))),"","Completion review missing; ")&amp;""),IF(OR(K82="Blocked",K82="Not authorized"),IF(LEN(IF(AND(LEN(UPPER(TRIM(CLEAN(SUBSTITUTE(I82,CHAR(160)," ")))))&gt;0,LEFT(UPPER(TRIM(I82)),10)&lt;&gt;"UNRESOLVED",ISERROR(MATCH(UPPER(TRIM(CLEAN(SUBSTITUTE(I82,CHAR(160)," ")))),Start!$H$6:$H$22,0))),"","Assigned owner missing; ")&amp;IF(AND(LEN(UPPER(TRIM(CLEAN(SUBSTITUTE(M82,CHAR(160)," ")))))&gt;0,LEFT(UPPER(TRIM(M82)),10)&lt;&gt;"UNRESOLVED",ISERROR(MATCH(UPPER(TRIM(CLEAN(SUBSTITUTE(M82,CHAR(160)," ")))),Start!$H$6:$H$22,0))),"","Constraint/next action missing; ")&amp;"")=0,"Documentation recorded; review required",IF(AND(LEN(UPPER(TRIM(CLEAN(SUBSTITUTE(I82,CHAR(160)," ")))))&gt;0,LEFT(UPPER(TRIM(I82)),10)&lt;&gt;"UNRESOLVED",ISERROR(MATCH(UPPER(TRIM(CLEAN(SUBSTITUTE(I82,CHAR(160)," ")))),Start!$H$6:$H$22,0))),"","Assigned owner missing; ")&amp;IF(AND(LEN(UPPER(TRIM(CLEAN(SUBSTITUTE(M82,CHAR(160)," ")))))&gt;0,LEFT(UPPER(TRIM(M82)),10)&lt;&gt;"UNRESOLVED",ISERROR(MATCH(UPPER(TRIM(CLEAN(SUBSTITUTE(M82,CHAR(160)," ")))),Start!$H$6:$H$22,0))),"","Constraint/next action missing; ")&amp;""),"Work pending")),"Invalid status; use a listed value")</f>
        <v>Work pending</v>
      </c>
    </row>
    <row r="83" ht="40" customHeight="1">
      <c r="A83" s="52" t="str">
        <v>T-13</v>
      </c>
      <c r="B83" s="52" t="str">
        <v>Transportation</v>
      </c>
      <c r="C83" s="52" t="str">
        <v>Validation</v>
      </c>
      <c r="D83" s="52" t="str">
        <v>Authorize exact activity targets method window and safeguards</v>
      </c>
      <c r="E83" s="52" t="str">
        <v>Operating owner</v>
      </c>
      <c r="F83" s="52" t="str">
        <v>T-08, T-09, T-10, T-11, T-12</v>
      </c>
      <c r="G83" s="52" t="str">
        <v>Signed activity permit and readiness record</v>
      </c>
      <c r="H83" s="52" t="str">
        <v>No live work starts on an unsigned or expanded target set</v>
      </c>
      <c r="I83" s="53"/>
      <c r="J83" s="54"/>
      <c r="K83" s="53" t="str">
        <v>Not started</v>
      </c>
      <c r="L83" s="53"/>
      <c r="M83" s="53"/>
      <c r="N83" s="54"/>
      <c r="O83" s="53"/>
      <c r="P83" s="55" t="str">
        <f>IF(OR(EXACT(K83,"Not started"),EXACT(K83,"In progress"),EXACT(K83,"Blocked"),EXACT(K83,"Complete"),EXACT(K83,"Not authorized")),IF(K83="Complete",IF(LEN(IF(AND(LEN(UPPER(TRIM(CLEAN(SUBSTITUTE(I83,CHAR(160)," ")))))&gt;0,LEFT(UPPER(TRIM(I83)),10)&lt;&gt;"UNRESOLVED",ISERROR(MATCH(UPPER(TRIM(CLEAN(SUBSTITUTE(I83,CHAR(160)," ")))),Start!$H$6:$H$22,0))),"","Assigned owner missing; ")&amp;IF(AND(LEN(UPPER(TRIM(CLEAN(SUBSTITUTE(L83,CHAR(160)," ")))))&gt;0,LEFT(UPPER(TRIM(L83)),10)&lt;&gt;"UNRESOLVED",ISERROR(MATCH(UPPER(TRIM(CLEAN(SUBSTITUTE(L83,CHAR(160)," ")))),Start!$H$6:$H$22,0))),"","Completion evidence missing; ")&amp;IF(AND(ISNUMBER(N83),N83&gt;0,N83&lt;TODAY()+1),"","Completion date missing/invalid; ")&amp;IF(AND(LEN(UPPER(TRIM(CLEAN(SUBSTITUTE(O83,CHAR(160)," ")))))&gt;0,LEFT(UPPER(TRIM(O83)),10)&lt;&gt;"UNRESOLVED",ISERROR(MATCH(UPPER(TRIM(CLEAN(SUBSTITUTE(O83,CHAR(160)," ")))),Start!$H$6:$H$22,0))),"","Completion review missing; ")&amp;"")=0,"Documentation recorded; review required",IF(AND(LEN(UPPER(TRIM(CLEAN(SUBSTITUTE(I83,CHAR(160)," ")))))&gt;0,LEFT(UPPER(TRIM(I83)),10)&lt;&gt;"UNRESOLVED",ISERROR(MATCH(UPPER(TRIM(CLEAN(SUBSTITUTE(I83,CHAR(160)," ")))),Start!$H$6:$H$22,0))),"","Assigned owner missing; ")&amp;IF(AND(LEN(UPPER(TRIM(CLEAN(SUBSTITUTE(L83,CHAR(160)," ")))))&gt;0,LEFT(UPPER(TRIM(L83)),10)&lt;&gt;"UNRESOLVED",ISERROR(MATCH(UPPER(TRIM(CLEAN(SUBSTITUTE(L83,CHAR(160)," ")))),Start!$H$6:$H$22,0))),"","Completion evidence missing; ")&amp;IF(AND(ISNUMBER(N83),N83&gt;0,N83&lt;TODAY()+1),"","Completion date missing/invalid; ")&amp;IF(AND(LEN(UPPER(TRIM(CLEAN(SUBSTITUTE(O83,CHAR(160)," ")))))&gt;0,LEFT(UPPER(TRIM(O83)),10)&lt;&gt;"UNRESOLVED",ISERROR(MATCH(UPPER(TRIM(CLEAN(SUBSTITUTE(O83,CHAR(160)," ")))),Start!$H$6:$H$22,0))),"","Completion review missing; ")&amp;""),IF(OR(K83="Blocked",K83="Not authorized"),IF(LEN(IF(AND(LEN(UPPER(TRIM(CLEAN(SUBSTITUTE(I83,CHAR(160)," ")))))&gt;0,LEFT(UPPER(TRIM(I83)),10)&lt;&gt;"UNRESOLVED",ISERROR(MATCH(UPPER(TRIM(CLEAN(SUBSTITUTE(I83,CHAR(160)," ")))),Start!$H$6:$H$22,0))),"","Assigned owner missing; ")&amp;IF(AND(LEN(UPPER(TRIM(CLEAN(SUBSTITUTE(M83,CHAR(160)," ")))))&gt;0,LEFT(UPPER(TRIM(M83)),10)&lt;&gt;"UNRESOLVED",ISERROR(MATCH(UPPER(TRIM(CLEAN(SUBSTITUTE(M83,CHAR(160)," ")))),Start!$H$6:$H$22,0))),"","Constraint/next action missing; ")&amp;"")=0,"Documentation recorded; review required",IF(AND(LEN(UPPER(TRIM(CLEAN(SUBSTITUTE(I83,CHAR(160)," ")))))&gt;0,LEFT(UPPER(TRIM(I83)),10)&lt;&gt;"UNRESOLVED",ISERROR(MATCH(UPPER(TRIM(CLEAN(SUBSTITUTE(I83,CHAR(160)," ")))),Start!$H$6:$H$22,0))),"","Assigned owner missing; ")&amp;IF(AND(LEN(UPPER(TRIM(CLEAN(SUBSTITUTE(M83,CHAR(160)," ")))))&gt;0,LEFT(UPPER(TRIM(M83)),10)&lt;&gt;"UNRESOLVED",ISERROR(MATCH(UPPER(TRIM(CLEAN(SUBSTITUTE(M83,CHAR(160)," ")))),Start!$H$6:$H$22,0))),"","Constraint/next action missing; ")&amp;""),"Work pending")),"Invalid status; use a listed value")</f>
        <v>Work pending</v>
      </c>
    </row>
    <row r="84" ht="34" customHeight="1">
      <c r="A84" s="56" t="str">
        <v>T-14</v>
      </c>
      <c r="B84" s="56" t="str">
        <v>Transportation</v>
      </c>
      <c r="C84" s="56" t="str">
        <v>Validation</v>
      </c>
      <c r="D84" s="56" t="str">
        <v>Perform permitted validation or document constraint</v>
      </c>
      <c r="E84" s="56" t="str">
        <v>Technical lead</v>
      </c>
      <c r="F84" s="56" t="str">
        <v>T-13</v>
      </c>
      <c r="G84" s="56" t="str">
        <v>Activity log baseline results stop and recovery record</v>
      </c>
      <c r="H84" s="56" t="inlineStr">
        <is>
          <t xml:space="preserve">Operations accepts the postwork process state</t>
        </is>
      </c>
      <c r="I84" s="53"/>
      <c r="J84" s="54"/>
      <c r="K84" s="53" t="str">
        <v>Not started</v>
      </c>
      <c r="L84" s="53"/>
      <c r="M84" s="53"/>
      <c r="N84" s="54"/>
      <c r="O84" s="53"/>
      <c r="P84" s="55" t="str">
        <f>IF(OR(EXACT(K84,"Not started"),EXACT(K84,"In progress"),EXACT(K84,"Blocked"),EXACT(K84,"Complete"),EXACT(K84,"Not authorized")),IF(K84="Complete",IF(LEN(IF(AND(LEN(UPPER(TRIM(CLEAN(SUBSTITUTE(I84,CHAR(160)," ")))))&gt;0,LEFT(UPPER(TRIM(I84)),10)&lt;&gt;"UNRESOLVED",ISERROR(MATCH(UPPER(TRIM(CLEAN(SUBSTITUTE(I84,CHAR(160)," ")))),Start!$H$6:$H$22,0))),"","Assigned owner missing; ")&amp;IF(AND(LEN(UPPER(TRIM(CLEAN(SUBSTITUTE(L84,CHAR(160)," ")))))&gt;0,LEFT(UPPER(TRIM(L84)),10)&lt;&gt;"UNRESOLVED",ISERROR(MATCH(UPPER(TRIM(CLEAN(SUBSTITUTE(L84,CHAR(160)," ")))),Start!$H$6:$H$22,0))),"","Completion evidence missing; ")&amp;IF(AND(ISNUMBER(N84),N84&gt;0,N84&lt;TODAY()+1),"","Completion date missing/invalid; ")&amp;IF(AND(LEN(UPPER(TRIM(CLEAN(SUBSTITUTE(O84,CHAR(160)," ")))))&gt;0,LEFT(UPPER(TRIM(O84)),10)&lt;&gt;"UNRESOLVED",ISERROR(MATCH(UPPER(TRIM(CLEAN(SUBSTITUTE(O84,CHAR(160)," ")))),Start!$H$6:$H$22,0))),"","Completion review missing; ")&amp;"")=0,"Documentation recorded; review required",IF(AND(LEN(UPPER(TRIM(CLEAN(SUBSTITUTE(I84,CHAR(160)," ")))))&gt;0,LEFT(UPPER(TRIM(I84)),10)&lt;&gt;"UNRESOLVED",ISERROR(MATCH(UPPER(TRIM(CLEAN(SUBSTITUTE(I84,CHAR(160)," ")))),Start!$H$6:$H$22,0))),"","Assigned owner missing; ")&amp;IF(AND(LEN(UPPER(TRIM(CLEAN(SUBSTITUTE(L84,CHAR(160)," ")))))&gt;0,LEFT(UPPER(TRIM(L84)),10)&lt;&gt;"UNRESOLVED",ISERROR(MATCH(UPPER(TRIM(CLEAN(SUBSTITUTE(L84,CHAR(160)," ")))),Start!$H$6:$H$22,0))),"","Completion evidence missing; ")&amp;IF(AND(ISNUMBER(N84),N84&gt;0,N84&lt;TODAY()+1),"","Completion date missing/invalid; ")&amp;IF(AND(LEN(UPPER(TRIM(CLEAN(SUBSTITUTE(O84,CHAR(160)," ")))))&gt;0,LEFT(UPPER(TRIM(O84)),10)&lt;&gt;"UNRESOLVED",ISERROR(MATCH(UPPER(TRIM(CLEAN(SUBSTITUTE(O84,CHAR(160)," ")))),Start!$H$6:$H$22,0))),"","Completion review missing; ")&amp;""),IF(OR(K84="Blocked",K84="Not authorized"),IF(LEN(IF(AND(LEN(UPPER(TRIM(CLEAN(SUBSTITUTE(I84,CHAR(160)," ")))))&gt;0,LEFT(UPPER(TRIM(I84)),10)&lt;&gt;"UNRESOLVED",ISERROR(MATCH(UPPER(TRIM(CLEAN(SUBSTITUTE(I84,CHAR(160)," ")))),Start!$H$6:$H$22,0))),"","Assigned owner missing; ")&amp;IF(AND(LEN(UPPER(TRIM(CLEAN(SUBSTITUTE(M84,CHAR(160)," ")))))&gt;0,LEFT(UPPER(TRIM(M84)),10)&lt;&gt;"UNRESOLVED",ISERROR(MATCH(UPPER(TRIM(CLEAN(SUBSTITUTE(M84,CHAR(160)," ")))),Start!$H$6:$H$22,0))),"","Constraint/next action missing; ")&amp;"")=0,"Documentation recorded; review required",IF(AND(LEN(UPPER(TRIM(CLEAN(SUBSTITUTE(I84,CHAR(160)," ")))))&gt;0,LEFT(UPPER(TRIM(I84)),10)&lt;&gt;"UNRESOLVED",ISERROR(MATCH(UPPER(TRIM(CLEAN(SUBSTITUTE(I84,CHAR(160)," ")))),Start!$H$6:$H$22,0))),"","Assigned owner missing; ")&amp;IF(AND(LEN(UPPER(TRIM(CLEAN(SUBSTITUTE(M84,CHAR(160)," ")))))&gt;0,LEFT(UPPER(TRIM(M84)),10)&lt;&gt;"UNRESOLVED",ISERROR(MATCH(UPPER(TRIM(CLEAN(SUBSTITUTE(M84,CHAR(160)," ")))),Start!$H$6:$H$22,0))),"","Constraint/next action missing; ")&amp;""),"Work pending")),"Invalid status; use a listed value")</f>
        <v>Work pending</v>
      </c>
    </row>
    <row r="85" ht="40" customHeight="1">
      <c r="A85" s="52" t="str">
        <v>T-15</v>
      </c>
      <c r="B85" s="52" t="str">
        <v>Transportation</v>
      </c>
      <c r="C85" s="52" t="str">
        <v>Reporting</v>
      </c>
      <c r="D85" s="52" t="str">
        <v>Reconcile observations criteria evidence and consequence assumptions</v>
      </c>
      <c r="E85" s="52" t="str">
        <v>Quality reviewer</v>
      </c>
      <c r="F85" s="52" t="str">
        <v>T-14</v>
      </c>
      <c r="G85" s="52" t="str">
        <v>Reviewed findings with evidence IDs and limitations</v>
      </c>
      <c r="H85" s="52" t="str">
        <v>No unsupported legal or technical conclusion remains</v>
      </c>
      <c r="I85" s="53"/>
      <c r="J85" s="54"/>
      <c r="K85" s="53" t="str">
        <v>Not started</v>
      </c>
      <c r="L85" s="53"/>
      <c r="M85" s="53"/>
      <c r="N85" s="54"/>
      <c r="O85" s="53"/>
      <c r="P85" s="55" t="str">
        <f>IF(OR(EXACT(K85,"Not started"),EXACT(K85,"In progress"),EXACT(K85,"Blocked"),EXACT(K85,"Complete"),EXACT(K85,"Not authorized")),IF(K85="Complete",IF(LEN(IF(AND(LEN(UPPER(TRIM(CLEAN(SUBSTITUTE(I85,CHAR(160)," ")))))&gt;0,LEFT(UPPER(TRIM(I85)),10)&lt;&gt;"UNRESOLVED",ISERROR(MATCH(UPPER(TRIM(CLEAN(SUBSTITUTE(I85,CHAR(160)," ")))),Start!$H$6:$H$22,0))),"","Assigned owner missing; ")&amp;IF(AND(LEN(UPPER(TRIM(CLEAN(SUBSTITUTE(L85,CHAR(160)," ")))))&gt;0,LEFT(UPPER(TRIM(L85)),10)&lt;&gt;"UNRESOLVED",ISERROR(MATCH(UPPER(TRIM(CLEAN(SUBSTITUTE(L85,CHAR(160)," ")))),Start!$H$6:$H$22,0))),"","Completion evidence missing; ")&amp;IF(AND(ISNUMBER(N85),N85&gt;0,N85&lt;TODAY()+1),"","Completion date missing/invalid; ")&amp;IF(AND(LEN(UPPER(TRIM(CLEAN(SUBSTITUTE(O85,CHAR(160)," ")))))&gt;0,LEFT(UPPER(TRIM(O85)),10)&lt;&gt;"UNRESOLVED",ISERROR(MATCH(UPPER(TRIM(CLEAN(SUBSTITUTE(O85,CHAR(160)," ")))),Start!$H$6:$H$22,0))),"","Completion review missing; ")&amp;"")=0,"Documentation recorded; review required",IF(AND(LEN(UPPER(TRIM(CLEAN(SUBSTITUTE(I85,CHAR(160)," ")))))&gt;0,LEFT(UPPER(TRIM(I85)),10)&lt;&gt;"UNRESOLVED",ISERROR(MATCH(UPPER(TRIM(CLEAN(SUBSTITUTE(I85,CHAR(160)," ")))),Start!$H$6:$H$22,0))),"","Assigned owner missing; ")&amp;IF(AND(LEN(UPPER(TRIM(CLEAN(SUBSTITUTE(L85,CHAR(160)," ")))))&gt;0,LEFT(UPPER(TRIM(L85)),10)&lt;&gt;"UNRESOLVED",ISERROR(MATCH(UPPER(TRIM(CLEAN(SUBSTITUTE(L85,CHAR(160)," ")))),Start!$H$6:$H$22,0))),"","Completion evidence missing; ")&amp;IF(AND(ISNUMBER(N85),N85&gt;0,N85&lt;TODAY()+1),"","Completion date missing/invalid; ")&amp;IF(AND(LEN(UPPER(TRIM(CLEAN(SUBSTITUTE(O85,CHAR(160)," ")))))&gt;0,LEFT(UPPER(TRIM(O85)),10)&lt;&gt;"UNRESOLVED",ISERROR(MATCH(UPPER(TRIM(CLEAN(SUBSTITUTE(O85,CHAR(160)," ")))),Start!$H$6:$H$22,0))),"","Completion review missing; ")&amp;""),IF(OR(K85="Blocked",K85="Not authorized"),IF(LEN(IF(AND(LEN(UPPER(TRIM(CLEAN(SUBSTITUTE(I85,CHAR(160)," ")))))&gt;0,LEFT(UPPER(TRIM(I85)),10)&lt;&gt;"UNRESOLVED",ISERROR(MATCH(UPPER(TRIM(CLEAN(SUBSTITUTE(I85,CHAR(160)," ")))),Start!$H$6:$H$22,0))),"","Assigned owner missing; ")&amp;IF(AND(LEN(UPPER(TRIM(CLEAN(SUBSTITUTE(M85,CHAR(160)," ")))))&gt;0,LEFT(UPPER(TRIM(M85)),10)&lt;&gt;"UNRESOLVED",ISERROR(MATCH(UPPER(TRIM(CLEAN(SUBSTITUTE(M85,CHAR(160)," ")))),Start!$H$6:$H$22,0))),"","Constraint/next action missing; ")&amp;"")=0,"Documentation recorded; review required",IF(AND(LEN(UPPER(TRIM(CLEAN(SUBSTITUTE(I85,CHAR(160)," ")))))&gt;0,LEFT(UPPER(TRIM(I85)),10)&lt;&gt;"UNRESOLVED",ISERROR(MATCH(UPPER(TRIM(CLEAN(SUBSTITUTE(I85,CHAR(160)," ")))),Start!$H$6:$H$22,0))),"","Assigned owner missing; ")&amp;IF(AND(LEN(UPPER(TRIM(CLEAN(SUBSTITUTE(M85,CHAR(160)," ")))))&gt;0,LEFT(UPPER(TRIM(M85)),10)&lt;&gt;"UNRESOLVED",ISERROR(MATCH(UPPER(TRIM(CLEAN(SUBSTITUTE(M85,CHAR(160)," ")))),Start!$H$6:$H$22,0))),"","Constraint/next action missing; ")&amp;""),"Work pending")),"Invalid status; use a listed value")</f>
        <v>Work pending</v>
      </c>
    </row>
    <row r="86" ht="40" customHeight="1">
      <c r="A86" s="56" t="str">
        <v>T-16</v>
      </c>
      <c r="B86" s="56" t="str">
        <v>Transportation</v>
      </c>
      <c r="C86" s="56" t="str">
        <v>Reporting</v>
      </c>
      <c r="D86" s="56" t="str">
        <v>Confirm sector and site notification and recurring calendars</v>
      </c>
      <c r="E86" s="56" t="str">
        <v>Compliance owner</v>
      </c>
      <c r="F86" s="56" t="str">
        <v>T-02, T-15</v>
      </c>
      <c r="G86" s="56" t="inlineStr">
        <is>
          <t xml:space="preserve">Trigger specific calendar and verified channels</t>
        </is>
      </c>
      <c r="H86" s="56" t="inlineStr">
        <is>
          <t xml:space="preserve">Each regime keeps its own clock start, recipients and definitions</t>
        </is>
      </c>
      <c r="I86" s="53"/>
      <c r="J86" s="54"/>
      <c r="K86" s="53" t="str">
        <v>Not started</v>
      </c>
      <c r="L86" s="53"/>
      <c r="M86" s="53"/>
      <c r="N86" s="54"/>
      <c r="O86" s="53"/>
      <c r="P86" s="55" t="str">
        <f>IF(OR(EXACT(K86,"Not started"),EXACT(K86,"In progress"),EXACT(K86,"Blocked"),EXACT(K86,"Complete"),EXACT(K86,"Not authorized")),IF(K86="Complete",IF(LEN(IF(AND(LEN(UPPER(TRIM(CLEAN(SUBSTITUTE(I86,CHAR(160)," ")))))&gt;0,LEFT(UPPER(TRIM(I86)),10)&lt;&gt;"UNRESOLVED",ISERROR(MATCH(UPPER(TRIM(CLEAN(SUBSTITUTE(I86,CHAR(160)," ")))),Start!$H$6:$H$22,0))),"","Assigned owner missing; ")&amp;IF(AND(LEN(UPPER(TRIM(CLEAN(SUBSTITUTE(L86,CHAR(160)," ")))))&gt;0,LEFT(UPPER(TRIM(L86)),10)&lt;&gt;"UNRESOLVED",ISERROR(MATCH(UPPER(TRIM(CLEAN(SUBSTITUTE(L86,CHAR(160)," ")))),Start!$H$6:$H$22,0))),"","Completion evidence missing; ")&amp;IF(AND(ISNUMBER(N86),N86&gt;0,N86&lt;TODAY()+1),"","Completion date missing/invalid; ")&amp;IF(AND(LEN(UPPER(TRIM(CLEAN(SUBSTITUTE(O86,CHAR(160)," ")))))&gt;0,LEFT(UPPER(TRIM(O86)),10)&lt;&gt;"UNRESOLVED",ISERROR(MATCH(UPPER(TRIM(CLEAN(SUBSTITUTE(O86,CHAR(160)," ")))),Start!$H$6:$H$22,0))),"","Completion review missing; ")&amp;"")=0,"Documentation recorded; review required",IF(AND(LEN(UPPER(TRIM(CLEAN(SUBSTITUTE(I86,CHAR(160)," ")))))&gt;0,LEFT(UPPER(TRIM(I86)),10)&lt;&gt;"UNRESOLVED",ISERROR(MATCH(UPPER(TRIM(CLEAN(SUBSTITUTE(I86,CHAR(160)," ")))),Start!$H$6:$H$22,0))),"","Assigned owner missing; ")&amp;IF(AND(LEN(UPPER(TRIM(CLEAN(SUBSTITUTE(L86,CHAR(160)," ")))))&gt;0,LEFT(UPPER(TRIM(L86)),10)&lt;&gt;"UNRESOLVED",ISERROR(MATCH(UPPER(TRIM(CLEAN(SUBSTITUTE(L86,CHAR(160)," ")))),Start!$H$6:$H$22,0))),"","Completion evidence missing; ")&amp;IF(AND(ISNUMBER(N86),N86&gt;0,N86&lt;TODAY()+1),"","Completion date missing/invalid; ")&amp;IF(AND(LEN(UPPER(TRIM(CLEAN(SUBSTITUTE(O86,CHAR(160)," ")))))&gt;0,LEFT(UPPER(TRIM(O86)),10)&lt;&gt;"UNRESOLVED",ISERROR(MATCH(UPPER(TRIM(CLEAN(SUBSTITUTE(O86,CHAR(160)," ")))),Start!$H$6:$H$22,0))),"","Completion review missing; ")&amp;""),IF(OR(K86="Blocked",K86="Not authorized"),IF(LEN(IF(AND(LEN(UPPER(TRIM(CLEAN(SUBSTITUTE(I86,CHAR(160)," ")))))&gt;0,LEFT(UPPER(TRIM(I86)),10)&lt;&gt;"UNRESOLVED",ISERROR(MATCH(UPPER(TRIM(CLEAN(SUBSTITUTE(I86,CHAR(160)," ")))),Start!$H$6:$H$22,0))),"","Assigned owner missing; ")&amp;IF(AND(LEN(UPPER(TRIM(CLEAN(SUBSTITUTE(M86,CHAR(160)," ")))))&gt;0,LEFT(UPPER(TRIM(M86)),10)&lt;&gt;"UNRESOLVED",ISERROR(MATCH(UPPER(TRIM(CLEAN(SUBSTITUTE(M86,CHAR(160)," ")))),Start!$H$6:$H$22,0))),"","Constraint/next action missing; ")&amp;"")=0,"Documentation recorded; review required",IF(AND(LEN(UPPER(TRIM(CLEAN(SUBSTITUTE(I86,CHAR(160)," ")))))&gt;0,LEFT(UPPER(TRIM(I86)),10)&lt;&gt;"UNRESOLVED",ISERROR(MATCH(UPPER(TRIM(CLEAN(SUBSTITUTE(I86,CHAR(160)," ")))),Start!$H$6:$H$22,0))),"","Assigned owner missing; ")&amp;IF(AND(LEN(UPPER(TRIM(CLEAN(SUBSTITUTE(M86,CHAR(160)," ")))))&gt;0,LEFT(UPPER(TRIM(M86)),10)&lt;&gt;"UNRESOLVED",ISERROR(MATCH(UPPER(TRIM(CLEAN(SUBSTITUTE(M86,CHAR(160)," ")))),Start!$H$6:$H$22,0))),"","Constraint/next action missing; ")&amp;""),"Work pending")),"Invalid status; use a listed value")</f>
        <v>Work pending</v>
      </c>
    </row>
    <row r="87" ht="40" customHeight="1">
      <c r="A87" s="52" t="str">
        <v>T-17</v>
      </c>
      <c r="B87" s="52" t="str">
        <v>Transportation</v>
      </c>
      <c r="C87" s="52" t="str">
        <v>Reporting</v>
      </c>
      <c r="D87" s="52" t="str">
        <v>Exercise continuity reporting and supplier coordination</v>
      </c>
      <c r="E87" s="52" t="str">
        <v>Project manager</v>
      </c>
      <c r="F87" s="52" t="str">
        <v>T-16</v>
      </c>
      <c r="G87" s="52" t="str">
        <v>Tabletop record with decisions gaps owners and due dates</v>
      </c>
      <c r="H87" s="52" t="str">
        <v>Exercise is not represented as a live recovery test</v>
      </c>
      <c r="I87" s="53"/>
      <c r="J87" s="54"/>
      <c r="K87" s="53" t="str">
        <v>Not started</v>
      </c>
      <c r="L87" s="53"/>
      <c r="M87" s="53"/>
      <c r="N87" s="54"/>
      <c r="O87" s="53"/>
      <c r="P87" s="55" t="str">
        <f>IF(OR(EXACT(K87,"Not started"),EXACT(K87,"In progress"),EXACT(K87,"Blocked"),EXACT(K87,"Complete"),EXACT(K87,"Not authorized")),IF(K87="Complete",IF(LEN(IF(AND(LEN(UPPER(TRIM(CLEAN(SUBSTITUTE(I87,CHAR(160)," ")))))&gt;0,LEFT(UPPER(TRIM(I87)),10)&lt;&gt;"UNRESOLVED",ISERROR(MATCH(UPPER(TRIM(CLEAN(SUBSTITUTE(I87,CHAR(160)," ")))),Start!$H$6:$H$22,0))),"","Assigned owner missing; ")&amp;IF(AND(LEN(UPPER(TRIM(CLEAN(SUBSTITUTE(L87,CHAR(160)," ")))))&gt;0,LEFT(UPPER(TRIM(L87)),10)&lt;&gt;"UNRESOLVED",ISERROR(MATCH(UPPER(TRIM(CLEAN(SUBSTITUTE(L87,CHAR(160)," ")))),Start!$H$6:$H$22,0))),"","Completion evidence missing; ")&amp;IF(AND(ISNUMBER(N87),N87&gt;0,N87&lt;TODAY()+1),"","Completion date missing/invalid; ")&amp;IF(AND(LEN(UPPER(TRIM(CLEAN(SUBSTITUTE(O87,CHAR(160)," ")))))&gt;0,LEFT(UPPER(TRIM(O87)),10)&lt;&gt;"UNRESOLVED",ISERROR(MATCH(UPPER(TRIM(CLEAN(SUBSTITUTE(O87,CHAR(160)," ")))),Start!$H$6:$H$22,0))),"","Completion review missing; ")&amp;"")=0,"Documentation recorded; review required",IF(AND(LEN(UPPER(TRIM(CLEAN(SUBSTITUTE(I87,CHAR(160)," ")))))&gt;0,LEFT(UPPER(TRIM(I87)),10)&lt;&gt;"UNRESOLVED",ISERROR(MATCH(UPPER(TRIM(CLEAN(SUBSTITUTE(I87,CHAR(160)," ")))),Start!$H$6:$H$22,0))),"","Assigned owner missing; ")&amp;IF(AND(LEN(UPPER(TRIM(CLEAN(SUBSTITUTE(L87,CHAR(160)," ")))))&gt;0,LEFT(UPPER(TRIM(L87)),10)&lt;&gt;"UNRESOLVED",ISERROR(MATCH(UPPER(TRIM(CLEAN(SUBSTITUTE(L87,CHAR(160)," ")))),Start!$H$6:$H$22,0))),"","Completion evidence missing; ")&amp;IF(AND(ISNUMBER(N87),N87&gt;0,N87&lt;TODAY()+1),"","Completion date missing/invalid; ")&amp;IF(AND(LEN(UPPER(TRIM(CLEAN(SUBSTITUTE(O87,CHAR(160)," ")))))&gt;0,LEFT(UPPER(TRIM(O87)),10)&lt;&gt;"UNRESOLVED",ISERROR(MATCH(UPPER(TRIM(CLEAN(SUBSTITUTE(O87,CHAR(160)," ")))),Start!$H$6:$H$22,0))),"","Completion review missing; ")&amp;""),IF(OR(K87="Blocked",K87="Not authorized"),IF(LEN(IF(AND(LEN(UPPER(TRIM(CLEAN(SUBSTITUTE(I87,CHAR(160)," ")))))&gt;0,LEFT(UPPER(TRIM(I87)),10)&lt;&gt;"UNRESOLVED",ISERROR(MATCH(UPPER(TRIM(CLEAN(SUBSTITUTE(I87,CHAR(160)," ")))),Start!$H$6:$H$22,0))),"","Assigned owner missing; ")&amp;IF(AND(LEN(UPPER(TRIM(CLEAN(SUBSTITUTE(M87,CHAR(160)," ")))))&gt;0,LEFT(UPPER(TRIM(M87)),10)&lt;&gt;"UNRESOLVED",ISERROR(MATCH(UPPER(TRIM(CLEAN(SUBSTITUTE(M87,CHAR(160)," ")))),Start!$H$6:$H$22,0))),"","Constraint/next action missing; ")&amp;"")=0,"Documentation recorded; review required",IF(AND(LEN(UPPER(TRIM(CLEAN(SUBSTITUTE(I87,CHAR(160)," ")))))&gt;0,LEFT(UPPER(TRIM(I87)),10)&lt;&gt;"UNRESOLVED",ISERROR(MATCH(UPPER(TRIM(CLEAN(SUBSTITUTE(I87,CHAR(160)," ")))),Start!$H$6:$H$22,0))),"","Assigned owner missing; ")&amp;IF(AND(LEN(UPPER(TRIM(CLEAN(SUBSTITUTE(M87,CHAR(160)," ")))))&gt;0,LEFT(UPPER(TRIM(M87)),10)&lt;&gt;"UNRESOLVED",ISERROR(MATCH(UPPER(TRIM(CLEAN(SUBSTITUTE(M87,CHAR(160)," ")))),Start!$H$6:$H$22,0))),"","Constraint/next action missing; ")&amp;""),"Work pending")),"Invalid status; use a listed value")</f>
        <v>Work pending</v>
      </c>
    </row>
    <row r="88" ht="40" customHeight="1">
      <c r="A88" s="56" t="str">
        <v>T-18</v>
      </c>
      <c r="B88" s="56" t="str">
        <v>Transportation</v>
      </c>
      <c r="C88" s="56" t="str">
        <v>Decision</v>
      </c>
      <c r="D88" s="56" t="str">
        <v>Assign corrective owners funding dates and residual risk authority</v>
      </c>
      <c r="E88" s="56" t="str">
        <v>Sponsor</v>
      </c>
      <c r="F88" s="56" t="str">
        <v>T-15, T-17</v>
      </c>
      <c r="G88" s="56" t="str">
        <v>Corrective action and risk decision register</v>
      </c>
      <c r="H88" s="56" t="str">
        <v>Risk acceptance cannot waive a mandatory duty</v>
      </c>
      <c r="I88" s="53"/>
      <c r="J88" s="54"/>
      <c r="K88" s="53" t="str">
        <v>Not started</v>
      </c>
      <c r="L88" s="53"/>
      <c r="M88" s="53"/>
      <c r="N88" s="54"/>
      <c r="O88" s="53"/>
      <c r="P88" s="55" t="str">
        <f>IF(OR(EXACT(K88,"Not started"),EXACT(K88,"In progress"),EXACT(K88,"Blocked"),EXACT(K88,"Complete"),EXACT(K88,"Not authorized")),IF(K88="Complete",IF(LEN(IF(AND(LEN(UPPER(TRIM(CLEAN(SUBSTITUTE(I88,CHAR(160)," ")))))&gt;0,LEFT(UPPER(TRIM(I88)),10)&lt;&gt;"UNRESOLVED",ISERROR(MATCH(UPPER(TRIM(CLEAN(SUBSTITUTE(I88,CHAR(160)," ")))),Start!$H$6:$H$22,0))),"","Assigned owner missing; ")&amp;IF(AND(LEN(UPPER(TRIM(CLEAN(SUBSTITUTE(L88,CHAR(160)," ")))))&gt;0,LEFT(UPPER(TRIM(L88)),10)&lt;&gt;"UNRESOLVED",ISERROR(MATCH(UPPER(TRIM(CLEAN(SUBSTITUTE(L88,CHAR(160)," ")))),Start!$H$6:$H$22,0))),"","Completion evidence missing; ")&amp;IF(AND(ISNUMBER(N88),N88&gt;0,N88&lt;TODAY()+1),"","Completion date missing/invalid; ")&amp;IF(AND(LEN(UPPER(TRIM(CLEAN(SUBSTITUTE(O88,CHAR(160)," ")))))&gt;0,LEFT(UPPER(TRIM(O88)),10)&lt;&gt;"UNRESOLVED",ISERROR(MATCH(UPPER(TRIM(CLEAN(SUBSTITUTE(O88,CHAR(160)," ")))),Start!$H$6:$H$22,0))),"","Completion review missing; ")&amp;"")=0,"Documentation recorded; review required",IF(AND(LEN(UPPER(TRIM(CLEAN(SUBSTITUTE(I88,CHAR(160)," ")))))&gt;0,LEFT(UPPER(TRIM(I88)),10)&lt;&gt;"UNRESOLVED",ISERROR(MATCH(UPPER(TRIM(CLEAN(SUBSTITUTE(I88,CHAR(160)," ")))),Start!$H$6:$H$22,0))),"","Assigned owner missing; ")&amp;IF(AND(LEN(UPPER(TRIM(CLEAN(SUBSTITUTE(L88,CHAR(160)," ")))))&gt;0,LEFT(UPPER(TRIM(L88)),10)&lt;&gt;"UNRESOLVED",ISERROR(MATCH(UPPER(TRIM(CLEAN(SUBSTITUTE(L88,CHAR(160)," ")))),Start!$H$6:$H$22,0))),"","Completion evidence missing; ")&amp;IF(AND(ISNUMBER(N88),N88&gt;0,N88&lt;TODAY()+1),"","Completion date missing/invalid; ")&amp;IF(AND(LEN(UPPER(TRIM(CLEAN(SUBSTITUTE(O88,CHAR(160)," ")))))&gt;0,LEFT(UPPER(TRIM(O88)),10)&lt;&gt;"UNRESOLVED",ISERROR(MATCH(UPPER(TRIM(CLEAN(SUBSTITUTE(O88,CHAR(160)," ")))),Start!$H$6:$H$22,0))),"","Completion review missing; ")&amp;""),IF(OR(K88="Blocked",K88="Not authorized"),IF(LEN(IF(AND(LEN(UPPER(TRIM(CLEAN(SUBSTITUTE(I88,CHAR(160)," ")))))&gt;0,LEFT(UPPER(TRIM(I88)),10)&lt;&gt;"UNRESOLVED",ISERROR(MATCH(UPPER(TRIM(CLEAN(SUBSTITUTE(I88,CHAR(160)," ")))),Start!$H$6:$H$22,0))),"","Assigned owner missing; ")&amp;IF(AND(LEN(UPPER(TRIM(CLEAN(SUBSTITUTE(M88,CHAR(160)," ")))))&gt;0,LEFT(UPPER(TRIM(M88)),10)&lt;&gt;"UNRESOLVED",ISERROR(MATCH(UPPER(TRIM(CLEAN(SUBSTITUTE(M88,CHAR(160)," ")))),Start!$H$6:$H$22,0))),"","Constraint/next action missing; ")&amp;"")=0,"Documentation recorded; review required",IF(AND(LEN(UPPER(TRIM(CLEAN(SUBSTITUTE(I88,CHAR(160)," ")))))&gt;0,LEFT(UPPER(TRIM(I88)),10)&lt;&gt;"UNRESOLVED",ISERROR(MATCH(UPPER(TRIM(CLEAN(SUBSTITUTE(I88,CHAR(160)," ")))),Start!$H$6:$H$22,0))),"","Assigned owner missing; ")&amp;IF(AND(LEN(UPPER(TRIM(CLEAN(SUBSTITUTE(M88,CHAR(160)," ")))))&gt;0,LEFT(UPPER(TRIM(M88)),10)&lt;&gt;"UNRESOLVED",ISERROR(MATCH(UPPER(TRIM(CLEAN(SUBSTITUTE(M88,CHAR(160)," ")))),Start!$H$6:$H$22,0))),"","Constraint/next action missing; ")&amp;""),"Work pending")),"Invalid status; use a listed value")</f>
        <v>Work pending</v>
      </c>
    </row>
    <row r="89" ht="40" customHeight="1">
      <c r="A89" s="52" t="str">
        <v>T-19</v>
      </c>
      <c r="B89" s="52" t="str">
        <v>Transportation</v>
      </c>
      <c r="C89" s="52" t="str">
        <v>Verification</v>
      </c>
      <c r="D89" s="52" t="str">
        <v>Collect implementation evidence for approved changes</v>
      </c>
      <c r="E89" s="52" t="str">
        <v>Engineering owner</v>
      </c>
      <c r="F89" s="52" t="str">
        <v>T-18</v>
      </c>
      <c r="G89" s="52" t="str">
        <v>Change records and implemented evidence</v>
      </c>
      <c r="H89" s="52" t="str">
        <v>Recommendation implementation and verification states remain distinct</v>
      </c>
      <c r="I89" s="53"/>
      <c r="J89" s="54"/>
      <c r="K89" s="53" t="str">
        <v>Not started</v>
      </c>
      <c r="L89" s="53"/>
      <c r="M89" s="53"/>
      <c r="N89" s="54"/>
      <c r="O89" s="53"/>
      <c r="P89" s="55" t="str">
        <f>IF(OR(EXACT(K89,"Not started"),EXACT(K89,"In progress"),EXACT(K89,"Blocked"),EXACT(K89,"Complete"),EXACT(K89,"Not authorized")),IF(K89="Complete",IF(LEN(IF(AND(LEN(UPPER(TRIM(CLEAN(SUBSTITUTE(I89,CHAR(160)," ")))))&gt;0,LEFT(UPPER(TRIM(I89)),10)&lt;&gt;"UNRESOLVED",ISERROR(MATCH(UPPER(TRIM(CLEAN(SUBSTITUTE(I89,CHAR(160)," ")))),Start!$H$6:$H$22,0))),"","Assigned owner missing; ")&amp;IF(AND(LEN(UPPER(TRIM(CLEAN(SUBSTITUTE(L89,CHAR(160)," ")))))&gt;0,LEFT(UPPER(TRIM(L89)),10)&lt;&gt;"UNRESOLVED",ISERROR(MATCH(UPPER(TRIM(CLEAN(SUBSTITUTE(L89,CHAR(160)," ")))),Start!$H$6:$H$22,0))),"","Completion evidence missing; ")&amp;IF(AND(ISNUMBER(N89),N89&gt;0,N89&lt;TODAY()+1),"","Completion date missing/invalid; ")&amp;IF(AND(LEN(UPPER(TRIM(CLEAN(SUBSTITUTE(O89,CHAR(160)," ")))))&gt;0,LEFT(UPPER(TRIM(O89)),10)&lt;&gt;"UNRESOLVED",ISERROR(MATCH(UPPER(TRIM(CLEAN(SUBSTITUTE(O89,CHAR(160)," ")))),Start!$H$6:$H$22,0))),"","Completion review missing; ")&amp;"")=0,"Documentation recorded; review required",IF(AND(LEN(UPPER(TRIM(CLEAN(SUBSTITUTE(I89,CHAR(160)," ")))))&gt;0,LEFT(UPPER(TRIM(I89)),10)&lt;&gt;"UNRESOLVED",ISERROR(MATCH(UPPER(TRIM(CLEAN(SUBSTITUTE(I89,CHAR(160)," ")))),Start!$H$6:$H$22,0))),"","Assigned owner missing; ")&amp;IF(AND(LEN(UPPER(TRIM(CLEAN(SUBSTITUTE(L89,CHAR(160)," ")))))&gt;0,LEFT(UPPER(TRIM(L89)),10)&lt;&gt;"UNRESOLVED",ISERROR(MATCH(UPPER(TRIM(CLEAN(SUBSTITUTE(L89,CHAR(160)," ")))),Start!$H$6:$H$22,0))),"","Completion evidence missing; ")&amp;IF(AND(ISNUMBER(N89),N89&gt;0,N89&lt;TODAY()+1),"","Completion date missing/invalid; ")&amp;IF(AND(LEN(UPPER(TRIM(CLEAN(SUBSTITUTE(O89,CHAR(160)," ")))))&gt;0,LEFT(UPPER(TRIM(O89)),10)&lt;&gt;"UNRESOLVED",ISERROR(MATCH(UPPER(TRIM(CLEAN(SUBSTITUTE(O89,CHAR(160)," ")))),Start!$H$6:$H$22,0))),"","Completion review missing; ")&amp;""),IF(OR(K89="Blocked",K89="Not authorized"),IF(LEN(IF(AND(LEN(UPPER(TRIM(CLEAN(SUBSTITUTE(I89,CHAR(160)," ")))))&gt;0,LEFT(UPPER(TRIM(I89)),10)&lt;&gt;"UNRESOLVED",ISERROR(MATCH(UPPER(TRIM(CLEAN(SUBSTITUTE(I89,CHAR(160)," ")))),Start!$H$6:$H$22,0))),"","Assigned owner missing; ")&amp;IF(AND(LEN(UPPER(TRIM(CLEAN(SUBSTITUTE(M89,CHAR(160)," ")))))&gt;0,LEFT(UPPER(TRIM(M89)),10)&lt;&gt;"UNRESOLVED",ISERROR(MATCH(UPPER(TRIM(CLEAN(SUBSTITUTE(M89,CHAR(160)," ")))),Start!$H$6:$H$22,0))),"","Constraint/next action missing; ")&amp;"")=0,"Documentation recorded; review required",IF(AND(LEN(UPPER(TRIM(CLEAN(SUBSTITUTE(I89,CHAR(160)," ")))))&gt;0,LEFT(UPPER(TRIM(I89)),10)&lt;&gt;"UNRESOLVED",ISERROR(MATCH(UPPER(TRIM(CLEAN(SUBSTITUTE(I89,CHAR(160)," ")))),Start!$H$6:$H$22,0))),"","Assigned owner missing; ")&amp;IF(AND(LEN(UPPER(TRIM(CLEAN(SUBSTITUTE(M89,CHAR(160)," ")))))&gt;0,LEFT(UPPER(TRIM(M89)),10)&lt;&gt;"UNRESOLVED",ISERROR(MATCH(UPPER(TRIM(CLEAN(SUBSTITUTE(M89,CHAR(160)," ")))),Start!$H$6:$H$22,0))),"","Constraint/next action missing; ")&amp;""),"Work pending")),"Invalid status; use a listed value")</f>
        <v>Work pending</v>
      </c>
    </row>
    <row r="90" ht="34" customHeight="1">
      <c r="A90" s="56" t="str">
        <v>T-20</v>
      </c>
      <c r="B90" s="56" t="str">
        <v>Transportation</v>
      </c>
      <c r="C90" s="56" t="str">
        <v>Verification</v>
      </c>
      <c r="D90" s="56" t="str">
        <v>Retest changed controls using an approved method</v>
      </c>
      <c r="E90" s="56" t="str">
        <v>Quality reviewer</v>
      </c>
      <c r="F90" s="56" t="str">
        <v>T-19</v>
      </c>
      <c r="G90" s="56" t="str">
        <v>Retest evidence and verification decision</v>
      </c>
      <c r="H90" s="56" t="str">
        <v>Closure cites the tested result and remaining limits</v>
      </c>
      <c r="I90" s="53"/>
      <c r="J90" s="54"/>
      <c r="K90" s="53" t="str">
        <v>Not started</v>
      </c>
      <c r="L90" s="53"/>
      <c r="M90" s="53"/>
      <c r="N90" s="54"/>
      <c r="O90" s="53"/>
      <c r="P90" s="55" t="str">
        <f>IF(OR(EXACT(K90,"Not started"),EXACT(K90,"In progress"),EXACT(K90,"Blocked"),EXACT(K90,"Complete"),EXACT(K90,"Not authorized")),IF(K90="Complete",IF(LEN(IF(AND(LEN(UPPER(TRIM(CLEAN(SUBSTITUTE(I90,CHAR(160)," ")))))&gt;0,LEFT(UPPER(TRIM(I90)),10)&lt;&gt;"UNRESOLVED",ISERROR(MATCH(UPPER(TRIM(CLEAN(SUBSTITUTE(I90,CHAR(160)," ")))),Start!$H$6:$H$22,0))),"","Assigned owner missing; ")&amp;IF(AND(LEN(UPPER(TRIM(CLEAN(SUBSTITUTE(L90,CHAR(160)," ")))))&gt;0,LEFT(UPPER(TRIM(L90)),10)&lt;&gt;"UNRESOLVED",ISERROR(MATCH(UPPER(TRIM(CLEAN(SUBSTITUTE(L90,CHAR(160)," ")))),Start!$H$6:$H$22,0))),"","Completion evidence missing; ")&amp;IF(AND(ISNUMBER(N90),N90&gt;0,N90&lt;TODAY()+1),"","Completion date missing/invalid; ")&amp;IF(AND(LEN(UPPER(TRIM(CLEAN(SUBSTITUTE(O90,CHAR(160)," ")))))&gt;0,LEFT(UPPER(TRIM(O90)),10)&lt;&gt;"UNRESOLVED",ISERROR(MATCH(UPPER(TRIM(CLEAN(SUBSTITUTE(O90,CHAR(160)," ")))),Start!$H$6:$H$22,0))),"","Completion review missing; ")&amp;"")=0,"Documentation recorded; review required",IF(AND(LEN(UPPER(TRIM(CLEAN(SUBSTITUTE(I90,CHAR(160)," ")))))&gt;0,LEFT(UPPER(TRIM(I90)),10)&lt;&gt;"UNRESOLVED",ISERROR(MATCH(UPPER(TRIM(CLEAN(SUBSTITUTE(I90,CHAR(160)," ")))),Start!$H$6:$H$22,0))),"","Assigned owner missing; ")&amp;IF(AND(LEN(UPPER(TRIM(CLEAN(SUBSTITUTE(L90,CHAR(160)," ")))))&gt;0,LEFT(UPPER(TRIM(L90)),10)&lt;&gt;"UNRESOLVED",ISERROR(MATCH(UPPER(TRIM(CLEAN(SUBSTITUTE(L90,CHAR(160)," ")))),Start!$H$6:$H$22,0))),"","Completion evidence missing; ")&amp;IF(AND(ISNUMBER(N90),N90&gt;0,N90&lt;TODAY()+1),"","Completion date missing/invalid; ")&amp;IF(AND(LEN(UPPER(TRIM(CLEAN(SUBSTITUTE(O90,CHAR(160)," ")))))&gt;0,LEFT(UPPER(TRIM(O90)),10)&lt;&gt;"UNRESOLVED",ISERROR(MATCH(UPPER(TRIM(CLEAN(SUBSTITUTE(O90,CHAR(160)," ")))),Start!$H$6:$H$22,0))),"","Completion review missing; ")&amp;""),IF(OR(K90="Blocked",K90="Not authorized"),IF(LEN(IF(AND(LEN(UPPER(TRIM(CLEAN(SUBSTITUTE(I90,CHAR(160)," ")))))&gt;0,LEFT(UPPER(TRIM(I90)),10)&lt;&gt;"UNRESOLVED",ISERROR(MATCH(UPPER(TRIM(CLEAN(SUBSTITUTE(I90,CHAR(160)," ")))),Start!$H$6:$H$22,0))),"","Assigned owner missing; ")&amp;IF(AND(LEN(UPPER(TRIM(CLEAN(SUBSTITUTE(M90,CHAR(160)," ")))))&gt;0,LEFT(UPPER(TRIM(M90)),10)&lt;&gt;"UNRESOLVED",ISERROR(MATCH(UPPER(TRIM(CLEAN(SUBSTITUTE(M90,CHAR(160)," ")))),Start!$H$6:$H$22,0))),"","Constraint/next action missing; ")&amp;"")=0,"Documentation recorded; review required",IF(AND(LEN(UPPER(TRIM(CLEAN(SUBSTITUTE(I90,CHAR(160)," ")))))&gt;0,LEFT(UPPER(TRIM(I90)),10)&lt;&gt;"UNRESOLVED",ISERROR(MATCH(UPPER(TRIM(CLEAN(SUBSTITUTE(I90,CHAR(160)," ")))),Start!$H$6:$H$22,0))),"","Assigned owner missing; ")&amp;IF(AND(LEN(UPPER(TRIM(CLEAN(SUBSTITUTE(M90,CHAR(160)," ")))))&gt;0,LEFT(UPPER(TRIM(M90)),10)&lt;&gt;"UNRESOLVED",ISERROR(MATCH(UPPER(TRIM(CLEAN(SUBSTITUTE(M90,CHAR(160)," ")))),Start!$H$6:$H$22,0))),"","Constraint/next action missing; ")&amp;""),"Work pending")),"Invalid status; use a listed value")</f>
        <v>Work pending</v>
      </c>
    </row>
    <row r="91" ht="40" customHeight="1">
      <c r="A91" s="52" t="str">
        <v>T-21</v>
      </c>
      <c r="B91" s="52" t="str">
        <v>Transportation</v>
      </c>
      <c r="C91" s="52" t="str">
        <v>Handover</v>
      </c>
      <c r="D91" s="52" t="str">
        <v>Transfer records contacts recurring reviews and open actions</v>
      </c>
      <c r="E91" s="52" t="str">
        <v>Project manager</v>
      </c>
      <c r="F91" s="52" t="str">
        <v>T-20</v>
      </c>
      <c r="G91" s="52" t="str">
        <v>Signed handover and retained record location</v>
      </c>
      <c r="H91" s="52" t="str">
        <v>Recipient verifies access and owns all open actions</v>
      </c>
      <c r="I91" s="53"/>
      <c r="J91" s="54"/>
      <c r="K91" s="53" t="str">
        <v>Not started</v>
      </c>
      <c r="L91" s="53"/>
      <c r="M91" s="53"/>
      <c r="N91" s="54"/>
      <c r="O91" s="53"/>
      <c r="P91" s="55" t="str">
        <f>IF(OR(EXACT(K91,"Not started"),EXACT(K91,"In progress"),EXACT(K91,"Blocked"),EXACT(K91,"Complete"),EXACT(K91,"Not authorized")),IF(K91="Complete",IF(LEN(IF(AND(LEN(UPPER(TRIM(CLEAN(SUBSTITUTE(I91,CHAR(160)," ")))))&gt;0,LEFT(UPPER(TRIM(I91)),10)&lt;&gt;"UNRESOLVED",ISERROR(MATCH(UPPER(TRIM(CLEAN(SUBSTITUTE(I91,CHAR(160)," ")))),Start!$H$6:$H$22,0))),"","Assigned owner missing; ")&amp;IF(AND(LEN(UPPER(TRIM(CLEAN(SUBSTITUTE(L91,CHAR(160)," ")))))&gt;0,LEFT(UPPER(TRIM(L91)),10)&lt;&gt;"UNRESOLVED",ISERROR(MATCH(UPPER(TRIM(CLEAN(SUBSTITUTE(L91,CHAR(160)," ")))),Start!$H$6:$H$22,0))),"","Completion evidence missing; ")&amp;IF(AND(ISNUMBER(N91),N91&gt;0,N91&lt;TODAY()+1),"","Completion date missing/invalid; ")&amp;IF(AND(LEN(UPPER(TRIM(CLEAN(SUBSTITUTE(O91,CHAR(160)," ")))))&gt;0,LEFT(UPPER(TRIM(O91)),10)&lt;&gt;"UNRESOLVED",ISERROR(MATCH(UPPER(TRIM(CLEAN(SUBSTITUTE(O91,CHAR(160)," ")))),Start!$H$6:$H$22,0))),"","Completion review missing; ")&amp;"")=0,"Documentation recorded; review required",IF(AND(LEN(UPPER(TRIM(CLEAN(SUBSTITUTE(I91,CHAR(160)," ")))))&gt;0,LEFT(UPPER(TRIM(I91)),10)&lt;&gt;"UNRESOLVED",ISERROR(MATCH(UPPER(TRIM(CLEAN(SUBSTITUTE(I91,CHAR(160)," ")))),Start!$H$6:$H$22,0))),"","Assigned owner missing; ")&amp;IF(AND(LEN(UPPER(TRIM(CLEAN(SUBSTITUTE(L91,CHAR(160)," ")))))&gt;0,LEFT(UPPER(TRIM(L91)),10)&lt;&gt;"UNRESOLVED",ISERROR(MATCH(UPPER(TRIM(CLEAN(SUBSTITUTE(L91,CHAR(160)," ")))),Start!$H$6:$H$22,0))),"","Completion evidence missing; ")&amp;IF(AND(ISNUMBER(N91),N91&gt;0,N91&lt;TODAY()+1),"","Completion date missing/invalid; ")&amp;IF(AND(LEN(UPPER(TRIM(CLEAN(SUBSTITUTE(O91,CHAR(160)," ")))))&gt;0,LEFT(UPPER(TRIM(O91)),10)&lt;&gt;"UNRESOLVED",ISERROR(MATCH(UPPER(TRIM(CLEAN(SUBSTITUTE(O91,CHAR(160)," ")))),Start!$H$6:$H$22,0))),"","Completion review missing; ")&amp;""),IF(OR(K91="Blocked",K91="Not authorized"),IF(LEN(IF(AND(LEN(UPPER(TRIM(CLEAN(SUBSTITUTE(I91,CHAR(160)," ")))))&gt;0,LEFT(UPPER(TRIM(I91)),10)&lt;&gt;"UNRESOLVED",ISERROR(MATCH(UPPER(TRIM(CLEAN(SUBSTITUTE(I91,CHAR(160)," ")))),Start!$H$6:$H$22,0))),"","Assigned owner missing; ")&amp;IF(AND(LEN(UPPER(TRIM(CLEAN(SUBSTITUTE(M91,CHAR(160)," ")))))&gt;0,LEFT(UPPER(TRIM(M91)),10)&lt;&gt;"UNRESOLVED",ISERROR(MATCH(UPPER(TRIM(CLEAN(SUBSTITUTE(M91,CHAR(160)," ")))),Start!$H$6:$H$22,0))),"","Constraint/next action missing; ")&amp;"")=0,"Documentation recorded; review required",IF(AND(LEN(UPPER(TRIM(CLEAN(SUBSTITUTE(I91,CHAR(160)," ")))))&gt;0,LEFT(UPPER(TRIM(I91)),10)&lt;&gt;"UNRESOLVED",ISERROR(MATCH(UPPER(TRIM(CLEAN(SUBSTITUTE(I91,CHAR(160)," ")))),Start!$H$6:$H$22,0))),"","Assigned owner missing; ")&amp;IF(AND(LEN(UPPER(TRIM(CLEAN(SUBSTITUTE(M91,CHAR(160)," ")))))&gt;0,LEFT(UPPER(TRIM(M91)),10)&lt;&gt;"UNRESOLVED",ISERROR(MATCH(UPPER(TRIM(CLEAN(SUBSTITUTE(M91,CHAR(160)," ")))),Start!$H$6:$H$22,0))),"","Constraint/next action missing; ")&amp;""),"Work pending")),"Invalid status; use a listed value")</f>
        <v>Work pending</v>
      </c>
    </row>
    <row r="92" ht="34" customHeight="1">
      <c r="A92" s="56" t="str">
        <v>T-22</v>
      </c>
      <c r="B92" s="56" t="str">
        <v>Transportation</v>
      </c>
      <c r="C92" s="56" t="str">
        <v>Handover</v>
      </c>
      <c r="D92" s="56" t="str">
        <v>Obtain technical compliance and operating adoption decisions</v>
      </c>
      <c r="E92" s="56" t="str">
        <v>Sponsor</v>
      </c>
      <c r="F92" s="56" t="str">
        <v>T-21</v>
      </c>
      <c r="G92" s="56" t="str">
        <v>Named approvers dates authority and scope</v>
      </c>
      <c r="H92" s="56"/>
      <c r="I92" s="53"/>
      <c r="J92" s="54"/>
      <c r="K92" s="53" t="str">
        <v>Not started</v>
      </c>
      <c r="L92" s="53"/>
      <c r="M92" s="53"/>
      <c r="N92" s="54"/>
      <c r="O92" s="53"/>
      <c r="P92" s="55" t="str">
        <f>IF(OR(EXACT(K92,"Not started"),EXACT(K92,"In progress"),EXACT(K92,"Blocked"),EXACT(K92,"Complete"),EXACT(K92,"Not authorized")),IF(K92="Complete",IF(LEN(IF(AND(LEN(UPPER(TRIM(CLEAN(SUBSTITUTE(I92,CHAR(160)," ")))))&gt;0,LEFT(UPPER(TRIM(I92)),10)&lt;&gt;"UNRESOLVED",ISERROR(MATCH(UPPER(TRIM(CLEAN(SUBSTITUTE(I92,CHAR(160)," ")))),Start!$H$6:$H$22,0))),"","Assigned owner missing; ")&amp;IF(AND(LEN(UPPER(TRIM(CLEAN(SUBSTITUTE(L92,CHAR(160)," ")))))&gt;0,LEFT(UPPER(TRIM(L92)),10)&lt;&gt;"UNRESOLVED",ISERROR(MATCH(UPPER(TRIM(CLEAN(SUBSTITUTE(L92,CHAR(160)," ")))),Start!$H$6:$H$22,0))),"","Completion evidence missing; ")&amp;IF(AND(ISNUMBER(N92),N92&gt;0,N92&lt;TODAY()+1),"","Completion date missing/invalid; ")&amp;IF(AND(LEN(UPPER(TRIM(CLEAN(SUBSTITUTE(O92,CHAR(160)," ")))))&gt;0,LEFT(UPPER(TRIM(O92)),10)&lt;&gt;"UNRESOLVED",ISERROR(MATCH(UPPER(TRIM(CLEAN(SUBSTITUTE(O92,CHAR(160)," ")))),Start!$H$6:$H$22,0))),"","Completion review missing; ")&amp;"")=0,"Documentation recorded; review required",IF(AND(LEN(UPPER(TRIM(CLEAN(SUBSTITUTE(I92,CHAR(160)," ")))))&gt;0,LEFT(UPPER(TRIM(I92)),10)&lt;&gt;"UNRESOLVED",ISERROR(MATCH(UPPER(TRIM(CLEAN(SUBSTITUTE(I92,CHAR(160)," ")))),Start!$H$6:$H$22,0))),"","Assigned owner missing; ")&amp;IF(AND(LEN(UPPER(TRIM(CLEAN(SUBSTITUTE(L92,CHAR(160)," ")))))&gt;0,LEFT(UPPER(TRIM(L92)),10)&lt;&gt;"UNRESOLVED",ISERROR(MATCH(UPPER(TRIM(CLEAN(SUBSTITUTE(L92,CHAR(160)," ")))),Start!$H$6:$H$22,0))),"","Completion evidence missing; ")&amp;IF(AND(ISNUMBER(N92),N92&gt;0,N92&lt;TODAY()+1),"","Completion date missing/invalid; ")&amp;IF(AND(LEN(UPPER(TRIM(CLEAN(SUBSTITUTE(O92,CHAR(160)," ")))))&gt;0,LEFT(UPPER(TRIM(O92)),10)&lt;&gt;"UNRESOLVED",ISERROR(MATCH(UPPER(TRIM(CLEAN(SUBSTITUTE(O92,CHAR(160)," ")))),Start!$H$6:$H$22,0))),"","Completion review missing; ")&amp;""),IF(OR(K92="Blocked",K92="Not authorized"),IF(LEN(IF(AND(LEN(UPPER(TRIM(CLEAN(SUBSTITUTE(I92,CHAR(160)," ")))))&gt;0,LEFT(UPPER(TRIM(I92)),10)&lt;&gt;"UNRESOLVED",ISERROR(MATCH(UPPER(TRIM(CLEAN(SUBSTITUTE(I92,CHAR(160)," ")))),Start!$H$6:$H$22,0))),"","Assigned owner missing; ")&amp;IF(AND(LEN(UPPER(TRIM(CLEAN(SUBSTITUTE(M92,CHAR(160)," ")))))&gt;0,LEFT(UPPER(TRIM(M92)),10)&lt;&gt;"UNRESOLVED",ISERROR(MATCH(UPPER(TRIM(CLEAN(SUBSTITUTE(M92,CHAR(160)," ")))),Start!$H$6:$H$22,0))),"","Constraint/next action missing; ")&amp;"")=0,"Documentation recorded; review required",IF(AND(LEN(UPPER(TRIM(CLEAN(SUBSTITUTE(I92,CHAR(160)," ")))))&gt;0,LEFT(UPPER(TRIM(I92)),10)&lt;&gt;"UNRESOLVED",ISERROR(MATCH(UPPER(TRIM(CLEAN(SUBSTITUTE(I92,CHAR(160)," ")))),Start!$H$6:$H$22,0))),"","Assigned owner missing; ")&amp;IF(AND(LEN(UPPER(TRIM(CLEAN(SUBSTITUTE(M92,CHAR(160)," ")))))&gt;0,LEFT(UPPER(TRIM(M92)),10)&lt;&gt;"UNRESOLVED",ISERROR(MATCH(UPPER(TRIM(CLEAN(SUBSTITUTE(M92,CHAR(160)," ")))),Start!$H$6:$H$22,0))),"","Constraint/next action missing; ")&amp;""),"Work pending")),"Invalid status; use a listed value")</f>
        <v>Work pending</v>
      </c>
    </row>
  </sheetData>
  <sheetProtection sheet="1" objects="1" scenarios="1" autoFilter="0" selectLockedCells="0" selectUnlockedCells="0" formatRows="0"/>
  <mergeCells>
    <mergeCell ref="A1:F1"/>
    <mergeCell ref="A2:F2"/>
    <mergeCell ref="A3:B3"/>
  </mergeCells>
  <dataValidations count="1">
    <dataValidation type="list" sqref="K5:K92" showErrorMessage="1" errorStyle="stop" errorTitle="Choose a listed value" error="Use an exact listed value. Unresolved decisions remain open.">
      <formula1>"Not started,In progress,Blocked,Complete,Not authorized"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5" min="0" max="1048575" man="1"/>
    <brk id="7" min="0" max="1048575" man="1"/>
    <brk id="11" min="0" max="1048575" man="1"/>
    <brk id="14" min="0" max="1048575" man="1"/>
  </colBreaks>
  <tableParts count="1">
    <tablePart r:id="R0d663cfcfb2c4768"/>
  </tableParts>
</worksheet>
</file>

<file path=xl/worksheets/sheet3.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6" hidden="0" customWidth="1"/>
    <col min="2" max="2" width="22" hidden="0" customWidth="1"/>
    <col min="3" max="3" width="25" hidden="0" customWidth="1"/>
    <col min="4" max="4" width="13" hidden="0" customWidth="1"/>
    <col min="5" max="5" width="32" hidden="0" customWidth="1"/>
    <col min="6" max="6" width="29" hidden="0" customWidth="1"/>
    <col min="7" max="7" width="90" hidden="0" customWidth="1"/>
    <col min="8" max="8" width="70" hidden="0" customWidth="1"/>
    <col min="9" max="9" width="24" hidden="0" customWidth="1"/>
    <col min="10" max="10" width="38" hidden="0" customWidth="1"/>
    <col min="11" max="11" width="25" hidden="0" customWidth="1"/>
    <col min="12" max="12" width="60" hidden="0" customWidth="1"/>
    <col min="13" max="13" width="65" hidden="0" customWidth="1"/>
    <col min="14" max="14" width="17" hidden="0" customWidth="1"/>
    <col min="15" max="15" width="65" hidden="0" customWidth="1"/>
    <col min="16" max="16" width="20" hidden="0" customWidth="1"/>
    <col min="17" max="17" width="32" hidden="0" customWidth="1"/>
  </cols>
  <sheetData>
    <row r="1" ht="32" customHeight="1">
      <c r="A1" s="57" t="str">
        <v>Applicability</v>
      </c>
      <c r="B1" s="57"/>
      <c r="C1" s="57"/>
      <c r="D1" s="57"/>
      <c r="E1" s="57"/>
      <c r="F1" s="57"/>
      <c r="G1" s="58"/>
      <c r="H1" s="58"/>
      <c r="I1" s="58"/>
      <c r="J1" s="58"/>
      <c r="K1" s="58"/>
      <c r="L1" s="58"/>
      <c r="M1" s="58"/>
      <c r="N1" s="58"/>
      <c r="O1" s="58"/>
      <c r="P1" s="58"/>
      <c r="Q1" s="58"/>
    </row>
    <row r="2" ht="42" customHeight="1">
      <c r="A2" s="59" t="str">
        <v>200 screening prompts cover all 50 states and four sectors. Add separate obligation rows for each facility and instrument. Site decisions start Unresolved.</v>
      </c>
      <c r="B2" s="59"/>
      <c r="C2" s="59"/>
      <c r="D2" s="59"/>
      <c r="E2" s="59"/>
      <c r="F2" s="59"/>
      <c r="G2" s="58"/>
      <c r="H2" s="58"/>
      <c r="I2" s="58"/>
      <c r="J2" s="58"/>
      <c r="K2" s="58"/>
      <c r="L2" s="58"/>
      <c r="M2" s="58"/>
      <c r="N2" s="58"/>
      <c r="O2" s="58"/>
      <c r="P2" s="58"/>
      <c r="Q2" s="58"/>
    </row>
    <row r="3" ht="24" customHeight="1">
      <c r="A3" s="60" t="str">
        <v>Open source register</v>
      </c>
      <c r="B3" s="60"/>
      <c r="C3" s="58"/>
      <c r="D3" s="58"/>
      <c r="E3" s="58"/>
      <c r="F3" s="58"/>
      <c r="G3" s="58"/>
      <c r="H3" s="58"/>
      <c r="I3" s="58"/>
      <c r="J3" s="58"/>
      <c r="K3" s="58"/>
      <c r="L3" s="58"/>
      <c r="M3" s="58"/>
      <c r="N3" s="58"/>
      <c r="O3" s="58"/>
      <c r="P3" s="58"/>
      <c r="Q3" s="58"/>
    </row>
    <row r="4" ht="40" customHeight="1">
      <c r="A4" s="61" t="str">
        <v>Screening ID</v>
      </c>
      <c r="B4" s="61" t="str">
        <v>State</v>
      </c>
      <c r="C4" s="61" t="str">
        <v>Sector</v>
      </c>
      <c r="D4" s="61" t="inlineStr">
        <is>
          <t xml:space="preserve">State source ID</t>
        </is>
      </c>
      <c r="E4" s="61" t="inlineStr">
        <is>
          <t xml:space="preserve">State source publisher</t>
        </is>
      </c>
      <c r="F4" s="61" t="inlineStr">
        <is>
          <t xml:space="preserve">Research status</t>
        </is>
      </c>
      <c r="G4" s="61" t="inlineStr">
        <is>
          <t xml:space="preserve">What to find</t>
        </is>
      </c>
      <c r="H4" s="61" t="inlineStr">
        <is>
          <t xml:space="preserve">Note</t>
        </is>
      </c>
      <c r="I4" s="61" t="str">
        <v>Site decision</v>
      </c>
      <c r="J4" s="61" t="str">
        <v>Facility and boundary</v>
      </c>
      <c r="K4" s="61" t="str">
        <v>Decision owner</v>
      </c>
      <c r="L4" s="61" t="str">
        <v>Controlling instrument and version</v>
      </c>
      <c r="M4" s="61" t="str">
        <v>Decision evidence and reasoning</v>
      </c>
      <c r="N4" s="61" t="str">
        <v>Decision date</v>
      </c>
      <c r="O4" s="61" t="str">
        <v>Source URL</v>
      </c>
      <c r="P4" s="61" t="str">
        <v>Additional source ID</v>
      </c>
      <c r="Q4" s="61" t="str">
        <v>Record completeness</v>
      </c>
    </row>
    <row r="5" ht="70" customHeight="1">
      <c r="A5" s="62" t="str">
        <v>S01-W</v>
      </c>
      <c r="B5" s="62" t="str">
        <v>Alabama</v>
      </c>
      <c r="C5" s="62" t="str">
        <v>Water and wastewater</v>
      </c>
      <c r="D5" s="62" t="str">
        <v>S01</v>
      </c>
      <c r="E5" s="62" t="str">
        <v>ADEM</v>
      </c>
      <c r="F5" s="62" t="inlineStr">
        <is>
          <t xml:space="preserve">To research</t>
        </is>
      </c>
      <c r="G5" s="62" t="inlineStr">
        <is>
          <t xml:space="preserve">For water and wastewater in Alabama, retrieve the current sector regulator requirements, ownership specific public entity duties, reporting rules, permits and contracts. Document each controlling instrument and exemption. See State research for the separately labelled selected state note.</t>
        </is>
      </c>
      <c r="H5" s="62" t="inlineStr">
        <is>
          <t xml:space="preserve">The state starting source addresses one topic. Find the rule for this sector.</t>
        </is>
      </c>
      <c r="I5" s="48" t="str">
        <v>Unresolved</v>
      </c>
      <c r="J5" s="48" t="str"/>
      <c r="K5" s="48" t="str"/>
      <c r="L5" s="48" t="str"/>
      <c r="M5" s="48" t="str"/>
      <c r="N5" s="63" t="str"/>
      <c r="O5" s="62" t="str">
        <v>https://adem.alabama.gov/water/drinking-water-branch/information-public-water-systems/cybersecurity-resources-public-water-systems</v>
      </c>
      <c r="P5" s="48" t="str"/>
      <c r="Q5" s="52" t="str">
        <f>IFERROR(IF(AND(OR(I5="Applicable",I5="Not applicable with reason"),AND(LEN(UPPER(TRIM(CLEAN(SUBSTITUTE(J5,CHAR(160)," ")))))&gt;0,LEFT(UPPER(TRIM(J5)),10)&lt;&gt;"UNRESOLVED",ISERROR(MATCH(UPPER(TRIM(CLEAN(SUBSTITUTE(J5,CHAR(160)," ")))),Start!$H$6:$H$22,0))),AND(LEN(UPPER(TRIM(CLEAN(SUBSTITUTE(K5,CHAR(160)," ")))))&gt;0,LEFT(UPPER(TRIM(K5)),10)&lt;&gt;"UNRESOLVED",ISERROR(MATCH(UPPER(TRIM(CLEAN(SUBSTITUTE(K5,CHAR(160)," ")))),Start!$H$6:$H$22,0))),AND(LEN(UPPER(TRIM(CLEAN(SUBSTITUTE(L5,CHAR(160)," ")))))&gt;0,LEFT(UPPER(TRIM(L5)),10)&lt;&gt;"UNRESOLVED",ISERROR(MATCH(UPPER(TRIM(CLEAN(SUBSTITUTE(L5,CHAR(160)," ")))),Start!$H$6:$H$22,0))),AND(LEN(UPPER(TRIM(CLEAN(SUBSTITUTE(M5,CHAR(160)," ")))))&gt;0,LEFT(UPPER(TRIM(M5)),10)&lt;&gt;"UNRESOLVED",ISERROR(MATCH(UPPER(TRIM(CLEAN(SUBSTITUTE(M5,CHAR(160)," ")))),Start!$H$6:$H$22,0))),AND(ISNUMBER(N5),N5&gt;0,N5&lt;TODAY()+1)),"Fields present; review required","Incomplete"),"Incomplete")</f>
        <v>Incomplete</v>
      </c>
    </row>
    <row r="6" ht="70" customHeight="1">
      <c r="A6" s="64" t="str">
        <v>S01-P</v>
      </c>
      <c r="B6" s="64" t="str">
        <v>Alabama</v>
      </c>
      <c r="C6" s="64" t="str">
        <v>Power and energy</v>
      </c>
      <c r="D6" s="64" t="str">
        <v>S01</v>
      </c>
      <c r="E6" s="64" t="str">
        <v>ADEM</v>
      </c>
      <c r="F6" s="64" t="inlineStr">
        <is>
          <t xml:space="preserve">To research</t>
        </is>
      </c>
      <c r="G6" s="64" t="inlineStr">
        <is>
          <t xml:space="preserve">For power and energy in Alabama, retrieve the current sector regulator requirements, ownership specific public entity duties, reporting rules, permits and contracts. Document each controlling instrument and exemption. See State research for the separately labelled selected state note.</t>
        </is>
      </c>
      <c r="H6" s="64" t="inlineStr">
        <is>
          <t xml:space="preserve">The state starting source addresses one topic. Find the rule for this sector.</t>
        </is>
      </c>
      <c r="I6" s="48" t="str">
        <v>Unresolved</v>
      </c>
      <c r="J6" s="48"/>
      <c r="K6" s="48"/>
      <c r="L6" s="48"/>
      <c r="M6" s="48"/>
      <c r="N6" s="63"/>
      <c r="O6" s="64" t="str">
        <v>https://adem.alabama.gov/water/drinking-water-branch/information-public-water-systems/cybersecurity-resources-public-water-systems</v>
      </c>
      <c r="P6" s="48" t="str"/>
      <c r="Q6" s="56" t="str">
        <f>IFERROR(IF(AND(OR(I6="Applicable",I6="Not applicable with reason"),AND(LEN(UPPER(TRIM(CLEAN(SUBSTITUTE(J6,CHAR(160)," ")))))&gt;0,LEFT(UPPER(TRIM(J6)),10)&lt;&gt;"UNRESOLVED",ISERROR(MATCH(UPPER(TRIM(CLEAN(SUBSTITUTE(J6,CHAR(160)," ")))),Start!$H$6:$H$22,0))),AND(LEN(UPPER(TRIM(CLEAN(SUBSTITUTE(K6,CHAR(160)," ")))))&gt;0,LEFT(UPPER(TRIM(K6)),10)&lt;&gt;"UNRESOLVED",ISERROR(MATCH(UPPER(TRIM(CLEAN(SUBSTITUTE(K6,CHAR(160)," ")))),Start!$H$6:$H$22,0))),AND(LEN(UPPER(TRIM(CLEAN(SUBSTITUTE(L6,CHAR(160)," ")))))&gt;0,LEFT(UPPER(TRIM(L6)),10)&lt;&gt;"UNRESOLVED",ISERROR(MATCH(UPPER(TRIM(CLEAN(SUBSTITUTE(L6,CHAR(160)," ")))),Start!$H$6:$H$22,0))),AND(LEN(UPPER(TRIM(CLEAN(SUBSTITUTE(M6,CHAR(160)," ")))))&gt;0,LEFT(UPPER(TRIM(M6)),10)&lt;&gt;"UNRESOLVED",ISERROR(MATCH(UPPER(TRIM(CLEAN(SUBSTITUTE(M6,CHAR(160)," ")))),Start!$H$6:$H$22,0))),AND(ISNUMBER(N6),N6&gt;0,N6&lt;TODAY()+1)),"Fields present; review required","Incomplete"),"Incomplete")</f>
        <v>Incomplete</v>
      </c>
    </row>
    <row r="7" ht="70" customHeight="1">
      <c r="A7" s="62" t="str">
        <v>S01-M</v>
      </c>
      <c r="B7" s="62" t="str">
        <v>Alabama</v>
      </c>
      <c r="C7" s="62" t="str">
        <v>Manufacturing</v>
      </c>
      <c r="D7" s="62" t="str">
        <v>S01</v>
      </c>
      <c r="E7" s="62" t="str">
        <v>ADEM</v>
      </c>
      <c r="F7" s="62" t="inlineStr">
        <is>
          <t xml:space="preserve">To research</t>
        </is>
      </c>
      <c r="G7" s="62" t="inlineStr">
        <is>
          <t xml:space="preserve">For manufacturing in Alabama, retrieve the current sector regulator requirements, ownership specific public entity duties, reporting rules, permits and contracts. Document each controlling instrument and exemption. See State research for the separately labelled selected state note.</t>
        </is>
      </c>
      <c r="H7" s="62" t="inlineStr">
        <is>
          <t xml:space="preserve">The state starting source addresses one topic. Find the rule for this sector.</t>
        </is>
      </c>
      <c r="I7" s="48" t="str">
        <v>Unresolved</v>
      </c>
      <c r="J7" s="48"/>
      <c r="K7" s="48"/>
      <c r="L7" s="48"/>
      <c r="M7" s="48"/>
      <c r="N7" s="63"/>
      <c r="O7" s="62" t="str">
        <v>https://adem.alabama.gov/water/drinking-water-branch/information-public-water-systems/cybersecurity-resources-public-water-systems</v>
      </c>
      <c r="P7" s="48" t="str"/>
      <c r="Q7" s="52" t="str">
        <f>IFERROR(IF(AND(OR(I7="Applicable",I7="Not applicable with reason"),AND(LEN(UPPER(TRIM(CLEAN(SUBSTITUTE(J7,CHAR(160)," ")))))&gt;0,LEFT(UPPER(TRIM(J7)),10)&lt;&gt;"UNRESOLVED",ISERROR(MATCH(UPPER(TRIM(CLEAN(SUBSTITUTE(J7,CHAR(160)," ")))),Start!$H$6:$H$22,0))),AND(LEN(UPPER(TRIM(CLEAN(SUBSTITUTE(K7,CHAR(160)," ")))))&gt;0,LEFT(UPPER(TRIM(K7)),10)&lt;&gt;"UNRESOLVED",ISERROR(MATCH(UPPER(TRIM(CLEAN(SUBSTITUTE(K7,CHAR(160)," ")))),Start!$H$6:$H$22,0))),AND(LEN(UPPER(TRIM(CLEAN(SUBSTITUTE(L7,CHAR(160)," ")))))&gt;0,LEFT(UPPER(TRIM(L7)),10)&lt;&gt;"UNRESOLVED",ISERROR(MATCH(UPPER(TRIM(CLEAN(SUBSTITUTE(L7,CHAR(160)," ")))),Start!$H$6:$H$22,0))),AND(LEN(UPPER(TRIM(CLEAN(SUBSTITUTE(M7,CHAR(160)," ")))))&gt;0,LEFT(UPPER(TRIM(M7)),10)&lt;&gt;"UNRESOLVED",ISERROR(MATCH(UPPER(TRIM(CLEAN(SUBSTITUTE(M7,CHAR(160)," ")))),Start!$H$6:$H$22,0))),AND(ISNUMBER(N7),N7&gt;0,N7&lt;TODAY()+1)),"Fields present; review required","Incomplete"),"Incomplete")</f>
        <v>Incomplete</v>
      </c>
    </row>
    <row r="8" ht="70" customHeight="1">
      <c r="A8" s="64" t="str">
        <v>S01-T</v>
      </c>
      <c r="B8" s="64" t="str">
        <v>Alabama</v>
      </c>
      <c r="C8" s="64" t="str">
        <v>Transportation</v>
      </c>
      <c r="D8" s="64" t="str">
        <v>S01</v>
      </c>
      <c r="E8" s="64" t="str">
        <v>ADEM</v>
      </c>
      <c r="F8" s="64" t="inlineStr">
        <is>
          <t xml:space="preserve">To research</t>
        </is>
      </c>
      <c r="G8" s="64" t="inlineStr">
        <is>
          <t xml:space="preserve">For transportation in Alabama, retrieve the current sector regulator requirements, ownership specific public entity duties, reporting rules, permits and contracts. Document each controlling instrument and exemption. See State research for the separately labelled selected state note.</t>
        </is>
      </c>
      <c r="H8" s="64" t="inlineStr">
        <is>
          <t xml:space="preserve">The state starting source addresses one topic. Find the rule for this sector.</t>
        </is>
      </c>
      <c r="I8" s="48" t="str">
        <v>Unresolved</v>
      </c>
      <c r="J8" s="48"/>
      <c r="K8" s="48"/>
      <c r="L8" s="48"/>
      <c r="M8" s="48"/>
      <c r="N8" s="63"/>
      <c r="O8" s="64" t="str">
        <v>https://adem.alabama.gov/water/drinking-water-branch/information-public-water-systems/cybersecurity-resources-public-water-systems</v>
      </c>
      <c r="P8" s="48" t="str"/>
      <c r="Q8" s="56" t="str">
        <f>IFERROR(IF(AND(OR(I8="Applicable",I8="Not applicable with reason"),AND(LEN(UPPER(TRIM(CLEAN(SUBSTITUTE(J8,CHAR(160)," ")))))&gt;0,LEFT(UPPER(TRIM(J8)),10)&lt;&gt;"UNRESOLVED",ISERROR(MATCH(UPPER(TRIM(CLEAN(SUBSTITUTE(J8,CHAR(160)," ")))),Start!$H$6:$H$22,0))),AND(LEN(UPPER(TRIM(CLEAN(SUBSTITUTE(K8,CHAR(160)," ")))))&gt;0,LEFT(UPPER(TRIM(K8)),10)&lt;&gt;"UNRESOLVED",ISERROR(MATCH(UPPER(TRIM(CLEAN(SUBSTITUTE(K8,CHAR(160)," ")))),Start!$H$6:$H$22,0))),AND(LEN(UPPER(TRIM(CLEAN(SUBSTITUTE(L8,CHAR(160)," ")))))&gt;0,LEFT(UPPER(TRIM(L8)),10)&lt;&gt;"UNRESOLVED",ISERROR(MATCH(UPPER(TRIM(CLEAN(SUBSTITUTE(L8,CHAR(160)," ")))),Start!$H$6:$H$22,0))),AND(LEN(UPPER(TRIM(CLEAN(SUBSTITUTE(M8,CHAR(160)," ")))))&gt;0,LEFT(UPPER(TRIM(M8)),10)&lt;&gt;"UNRESOLVED",ISERROR(MATCH(UPPER(TRIM(CLEAN(SUBSTITUTE(M8,CHAR(160)," ")))),Start!$H$6:$H$22,0))),AND(ISNUMBER(N8),N8&gt;0,N8&lt;TODAY()+1)),"Fields present; review required","Incomplete"),"Incomplete")</f>
        <v>Incomplete</v>
      </c>
    </row>
    <row r="9" ht="70" customHeight="1">
      <c r="A9" s="62" t="str">
        <v>S02-W</v>
      </c>
      <c r="B9" s="62" t="str">
        <v>Alaska</v>
      </c>
      <c r="C9" s="62" t="str">
        <v>Water and wastewater</v>
      </c>
      <c r="D9" s="62" t="str">
        <v>S02</v>
      </c>
      <c r="E9" s="62" t="str">
        <v>Alaska DEC</v>
      </c>
      <c r="F9" s="62" t="inlineStr">
        <is>
          <t xml:space="preserve">To research</t>
        </is>
      </c>
      <c r="G9" s="62" t="inlineStr">
        <is>
          <t xml:space="preserve">For water and wastewater in Alaska, retrieve the current sector regulator requirements, ownership specific public entity duties, reporting rules, permits and contracts. Document each controlling instrument and exemption. See State research for the separately labelled selected state note.</t>
        </is>
      </c>
      <c r="H9" s="62" t="inlineStr">
        <is>
          <t xml:space="preserve">The state starting source addresses one topic. Find the rule for this sector.</t>
        </is>
      </c>
      <c r="I9" s="48" t="str">
        <v>Unresolved</v>
      </c>
      <c r="J9" s="48"/>
      <c r="K9" s="48"/>
      <c r="L9" s="48"/>
      <c r="M9" s="48"/>
      <c r="N9" s="63"/>
      <c r="O9" s="62" t="str">
        <v>https://dec.alaska.gov/eh/dw/security/regulations/awia-regulations</v>
      </c>
      <c r="P9" s="48" t="str"/>
      <c r="Q9" s="52" t="str">
        <f>IFERROR(IF(AND(OR(I9="Applicable",I9="Not applicable with reason"),AND(LEN(UPPER(TRIM(CLEAN(SUBSTITUTE(J9,CHAR(160)," ")))))&gt;0,LEFT(UPPER(TRIM(J9)),10)&lt;&gt;"UNRESOLVED",ISERROR(MATCH(UPPER(TRIM(CLEAN(SUBSTITUTE(J9,CHAR(160)," ")))),Start!$H$6:$H$22,0))),AND(LEN(UPPER(TRIM(CLEAN(SUBSTITUTE(K9,CHAR(160)," ")))))&gt;0,LEFT(UPPER(TRIM(K9)),10)&lt;&gt;"UNRESOLVED",ISERROR(MATCH(UPPER(TRIM(CLEAN(SUBSTITUTE(K9,CHAR(160)," ")))),Start!$H$6:$H$22,0))),AND(LEN(UPPER(TRIM(CLEAN(SUBSTITUTE(L9,CHAR(160)," ")))))&gt;0,LEFT(UPPER(TRIM(L9)),10)&lt;&gt;"UNRESOLVED",ISERROR(MATCH(UPPER(TRIM(CLEAN(SUBSTITUTE(L9,CHAR(160)," ")))),Start!$H$6:$H$22,0))),AND(LEN(UPPER(TRIM(CLEAN(SUBSTITUTE(M9,CHAR(160)," ")))))&gt;0,LEFT(UPPER(TRIM(M9)),10)&lt;&gt;"UNRESOLVED",ISERROR(MATCH(UPPER(TRIM(CLEAN(SUBSTITUTE(M9,CHAR(160)," ")))),Start!$H$6:$H$22,0))),AND(ISNUMBER(N9),N9&gt;0,N9&lt;TODAY()+1)),"Fields present; review required","Incomplete"),"Incomplete")</f>
        <v>Incomplete</v>
      </c>
    </row>
    <row r="10" ht="70" customHeight="1">
      <c r="A10" s="64" t="str">
        <v>S02-P</v>
      </c>
      <c r="B10" s="64" t="str">
        <v>Alaska</v>
      </c>
      <c r="C10" s="64" t="str">
        <v>Power and energy</v>
      </c>
      <c r="D10" s="64" t="str">
        <v>S02</v>
      </c>
      <c r="E10" s="64" t="str">
        <v>Alaska DEC</v>
      </c>
      <c r="F10" s="64" t="inlineStr">
        <is>
          <t xml:space="preserve">To research</t>
        </is>
      </c>
      <c r="G10" s="64" t="inlineStr">
        <is>
          <t xml:space="preserve">For power and energy in Alaska, retrieve the current sector regulator requirements, ownership specific public entity duties, reporting rules, permits and contracts. Document each controlling instrument and exemption. See State research for the separately labelled selected state note.</t>
        </is>
      </c>
      <c r="H10" s="64" t="inlineStr">
        <is>
          <t xml:space="preserve">The state starting source addresses one topic. Find the rule for this sector.</t>
        </is>
      </c>
      <c r="I10" s="48" t="str">
        <v>Unresolved</v>
      </c>
      <c r="J10" s="48"/>
      <c r="K10" s="48"/>
      <c r="L10" s="48"/>
      <c r="M10" s="48"/>
      <c r="N10" s="63"/>
      <c r="O10" s="64" t="str">
        <v>https://dec.alaska.gov/eh/dw/security/regulations/awia-regulations</v>
      </c>
      <c r="P10" s="48" t="str"/>
      <c r="Q10" s="56" t="str">
        <f>IFERROR(IF(AND(OR(I10="Applicable",I10="Not applicable with reason"),AND(LEN(UPPER(TRIM(CLEAN(SUBSTITUTE(J10,CHAR(160)," ")))))&gt;0,LEFT(UPPER(TRIM(J10)),10)&lt;&gt;"UNRESOLVED",ISERROR(MATCH(UPPER(TRIM(CLEAN(SUBSTITUTE(J10,CHAR(160)," ")))),Start!$H$6:$H$22,0))),AND(LEN(UPPER(TRIM(CLEAN(SUBSTITUTE(K10,CHAR(160)," ")))))&gt;0,LEFT(UPPER(TRIM(K10)),10)&lt;&gt;"UNRESOLVED",ISERROR(MATCH(UPPER(TRIM(CLEAN(SUBSTITUTE(K10,CHAR(160)," ")))),Start!$H$6:$H$22,0))),AND(LEN(UPPER(TRIM(CLEAN(SUBSTITUTE(L10,CHAR(160)," ")))))&gt;0,LEFT(UPPER(TRIM(L10)),10)&lt;&gt;"UNRESOLVED",ISERROR(MATCH(UPPER(TRIM(CLEAN(SUBSTITUTE(L10,CHAR(160)," ")))),Start!$H$6:$H$22,0))),AND(LEN(UPPER(TRIM(CLEAN(SUBSTITUTE(M10,CHAR(160)," ")))))&gt;0,LEFT(UPPER(TRIM(M10)),10)&lt;&gt;"UNRESOLVED",ISERROR(MATCH(UPPER(TRIM(CLEAN(SUBSTITUTE(M10,CHAR(160)," ")))),Start!$H$6:$H$22,0))),AND(ISNUMBER(N10),N10&gt;0,N10&lt;TODAY()+1)),"Fields present; review required","Incomplete"),"Incomplete")</f>
        <v>Incomplete</v>
      </c>
    </row>
    <row r="11" ht="70" customHeight="1">
      <c r="A11" s="62" t="str">
        <v>S02-M</v>
      </c>
      <c r="B11" s="62" t="str">
        <v>Alaska</v>
      </c>
      <c r="C11" s="62" t="str">
        <v>Manufacturing</v>
      </c>
      <c r="D11" s="62" t="str">
        <v>S02</v>
      </c>
      <c r="E11" s="62" t="str">
        <v>Alaska DEC</v>
      </c>
      <c r="F11" s="62" t="inlineStr">
        <is>
          <t xml:space="preserve">To research</t>
        </is>
      </c>
      <c r="G11" s="62" t="inlineStr">
        <is>
          <t xml:space="preserve">For manufacturing in Alaska, retrieve the current sector regulator requirements, ownership specific public entity duties, reporting rules, permits and contracts. Document each controlling instrument and exemption. See State research for the separately labelled selected state note.</t>
        </is>
      </c>
      <c r="H11" s="62" t="inlineStr">
        <is>
          <t xml:space="preserve">The state starting source addresses one topic. Find the rule for this sector.</t>
        </is>
      </c>
      <c r="I11" s="48" t="str">
        <v>Unresolved</v>
      </c>
      <c r="J11" s="48"/>
      <c r="K11" s="48"/>
      <c r="L11" s="48"/>
      <c r="M11" s="48"/>
      <c r="N11" s="63"/>
      <c r="O11" s="62" t="str">
        <v>https://dec.alaska.gov/eh/dw/security/regulations/awia-regulations</v>
      </c>
      <c r="P11" s="48" t="str"/>
      <c r="Q11" s="52" t="str">
        <f>IFERROR(IF(AND(OR(I11="Applicable",I11="Not applicable with reason"),AND(LEN(UPPER(TRIM(CLEAN(SUBSTITUTE(J11,CHAR(160)," ")))))&gt;0,LEFT(UPPER(TRIM(J11)),10)&lt;&gt;"UNRESOLVED",ISERROR(MATCH(UPPER(TRIM(CLEAN(SUBSTITUTE(J11,CHAR(160)," ")))),Start!$H$6:$H$22,0))),AND(LEN(UPPER(TRIM(CLEAN(SUBSTITUTE(K11,CHAR(160)," ")))))&gt;0,LEFT(UPPER(TRIM(K11)),10)&lt;&gt;"UNRESOLVED",ISERROR(MATCH(UPPER(TRIM(CLEAN(SUBSTITUTE(K11,CHAR(160)," ")))),Start!$H$6:$H$22,0))),AND(LEN(UPPER(TRIM(CLEAN(SUBSTITUTE(L11,CHAR(160)," ")))))&gt;0,LEFT(UPPER(TRIM(L11)),10)&lt;&gt;"UNRESOLVED",ISERROR(MATCH(UPPER(TRIM(CLEAN(SUBSTITUTE(L11,CHAR(160)," ")))),Start!$H$6:$H$22,0))),AND(LEN(UPPER(TRIM(CLEAN(SUBSTITUTE(M11,CHAR(160)," ")))))&gt;0,LEFT(UPPER(TRIM(M11)),10)&lt;&gt;"UNRESOLVED",ISERROR(MATCH(UPPER(TRIM(CLEAN(SUBSTITUTE(M11,CHAR(160)," ")))),Start!$H$6:$H$22,0))),AND(ISNUMBER(N11),N11&gt;0,N11&lt;TODAY()+1)),"Fields present; review required","Incomplete"),"Incomplete")</f>
        <v>Incomplete</v>
      </c>
    </row>
    <row r="12" ht="70" customHeight="1">
      <c r="A12" s="64" t="str">
        <v>S02-T</v>
      </c>
      <c r="B12" s="64" t="str">
        <v>Alaska</v>
      </c>
      <c r="C12" s="64" t="str">
        <v>Transportation</v>
      </c>
      <c r="D12" s="64" t="str">
        <v>S02</v>
      </c>
      <c r="E12" s="64" t="str">
        <v>Alaska DEC</v>
      </c>
      <c r="F12" s="64" t="inlineStr">
        <is>
          <t xml:space="preserve">To research</t>
        </is>
      </c>
      <c r="G12" s="64" t="inlineStr">
        <is>
          <t xml:space="preserve">For transportation in Alaska, retrieve the current sector regulator requirements, ownership specific public entity duties, reporting rules, permits and contracts. Document each controlling instrument and exemption. See State research for the separately labelled selected state note.</t>
        </is>
      </c>
      <c r="H12" s="64" t="inlineStr">
        <is>
          <t xml:space="preserve">The state starting source addresses one topic. Find the rule for this sector.</t>
        </is>
      </c>
      <c r="I12" s="48" t="str">
        <v>Unresolved</v>
      </c>
      <c r="J12" s="48"/>
      <c r="K12" s="48"/>
      <c r="L12" s="48"/>
      <c r="M12" s="48"/>
      <c r="N12" s="63"/>
      <c r="O12" s="64" t="str">
        <v>https://dec.alaska.gov/eh/dw/security/regulations/awia-regulations</v>
      </c>
      <c r="P12" s="48" t="str"/>
      <c r="Q12" s="56" t="str">
        <f>IFERROR(IF(AND(OR(I12="Applicable",I12="Not applicable with reason"),AND(LEN(UPPER(TRIM(CLEAN(SUBSTITUTE(J12,CHAR(160)," ")))))&gt;0,LEFT(UPPER(TRIM(J12)),10)&lt;&gt;"UNRESOLVED",ISERROR(MATCH(UPPER(TRIM(CLEAN(SUBSTITUTE(J12,CHAR(160)," ")))),Start!$H$6:$H$22,0))),AND(LEN(UPPER(TRIM(CLEAN(SUBSTITUTE(K12,CHAR(160)," ")))))&gt;0,LEFT(UPPER(TRIM(K12)),10)&lt;&gt;"UNRESOLVED",ISERROR(MATCH(UPPER(TRIM(CLEAN(SUBSTITUTE(K12,CHAR(160)," ")))),Start!$H$6:$H$22,0))),AND(LEN(UPPER(TRIM(CLEAN(SUBSTITUTE(L12,CHAR(160)," ")))))&gt;0,LEFT(UPPER(TRIM(L12)),10)&lt;&gt;"UNRESOLVED",ISERROR(MATCH(UPPER(TRIM(CLEAN(SUBSTITUTE(L12,CHAR(160)," ")))),Start!$H$6:$H$22,0))),AND(LEN(UPPER(TRIM(CLEAN(SUBSTITUTE(M12,CHAR(160)," ")))))&gt;0,LEFT(UPPER(TRIM(M12)),10)&lt;&gt;"UNRESOLVED",ISERROR(MATCH(UPPER(TRIM(CLEAN(SUBSTITUTE(M12,CHAR(160)," ")))),Start!$H$6:$H$22,0))),AND(ISNUMBER(N12),N12&gt;0,N12&lt;TODAY()+1)),"Fields present; review required","Incomplete"),"Incomplete")</f>
        <v>Incomplete</v>
      </c>
    </row>
    <row r="13" ht="70" customHeight="1">
      <c r="A13" s="62" t="str">
        <v>S03-W</v>
      </c>
      <c r="B13" s="62" t="str">
        <v>Arizona</v>
      </c>
      <c r="C13" s="62" t="str">
        <v>Water and wastewater</v>
      </c>
      <c r="D13" s="62" t="str">
        <v>S03</v>
      </c>
      <c r="E13" s="62" t="str">
        <v>Arizona Legislature</v>
      </c>
      <c r="F13" s="62" t="inlineStr">
        <is>
          <t xml:space="preserve">To research</t>
        </is>
      </c>
      <c r="G13" s="62" t="inlineStr">
        <is>
          <t xml:space="preserve">For water and wastewater in Arizona, retrieve the current sector regulator requirements, ownership specific public entity duties, reporting rules, permits and contracts. Document each controlling instrument and exemption. See State research for the separately labelled selected state note.</t>
        </is>
      </c>
      <c r="H13" s="62" t="inlineStr">
        <is>
          <t xml:space="preserve">The state starting source addresses one topic. Find the rule for this sector.</t>
        </is>
      </c>
      <c r="I13" s="48" t="str">
        <v>Unresolved</v>
      </c>
      <c r="J13" s="48"/>
      <c r="K13" s="48"/>
      <c r="L13" s="48"/>
      <c r="M13" s="48"/>
      <c r="N13" s="63"/>
      <c r="O13" s="62" t="str">
        <v>https://azleg.gov/ars/18/00552.htm</v>
      </c>
      <c r="P13" s="48" t="str"/>
      <c r="Q13" s="52" t="str">
        <f>IFERROR(IF(AND(OR(I13="Applicable",I13="Not applicable with reason"),AND(LEN(UPPER(TRIM(CLEAN(SUBSTITUTE(J13,CHAR(160)," ")))))&gt;0,LEFT(UPPER(TRIM(J13)),10)&lt;&gt;"UNRESOLVED",ISERROR(MATCH(UPPER(TRIM(CLEAN(SUBSTITUTE(J13,CHAR(160)," ")))),Start!$H$6:$H$22,0))),AND(LEN(UPPER(TRIM(CLEAN(SUBSTITUTE(K13,CHAR(160)," ")))))&gt;0,LEFT(UPPER(TRIM(K13)),10)&lt;&gt;"UNRESOLVED",ISERROR(MATCH(UPPER(TRIM(CLEAN(SUBSTITUTE(K13,CHAR(160)," ")))),Start!$H$6:$H$22,0))),AND(LEN(UPPER(TRIM(CLEAN(SUBSTITUTE(L13,CHAR(160)," ")))))&gt;0,LEFT(UPPER(TRIM(L13)),10)&lt;&gt;"UNRESOLVED",ISERROR(MATCH(UPPER(TRIM(CLEAN(SUBSTITUTE(L13,CHAR(160)," ")))),Start!$H$6:$H$22,0))),AND(LEN(UPPER(TRIM(CLEAN(SUBSTITUTE(M13,CHAR(160)," ")))))&gt;0,LEFT(UPPER(TRIM(M13)),10)&lt;&gt;"UNRESOLVED",ISERROR(MATCH(UPPER(TRIM(CLEAN(SUBSTITUTE(M13,CHAR(160)," ")))),Start!$H$6:$H$22,0))),AND(ISNUMBER(N13),N13&gt;0,N13&lt;TODAY()+1)),"Fields present; review required","Incomplete"),"Incomplete")</f>
        <v>Incomplete</v>
      </c>
    </row>
    <row r="14" ht="70" customHeight="1">
      <c r="A14" s="64" t="str">
        <v>S03-P</v>
      </c>
      <c r="B14" s="64" t="str">
        <v>Arizona</v>
      </c>
      <c r="C14" s="64" t="str">
        <v>Power and energy</v>
      </c>
      <c r="D14" s="64" t="str">
        <v>S03</v>
      </c>
      <c r="E14" s="64" t="str">
        <v>Arizona Legislature</v>
      </c>
      <c r="F14" s="64" t="inlineStr">
        <is>
          <t xml:space="preserve">To research</t>
        </is>
      </c>
      <c r="G14" s="64" t="inlineStr">
        <is>
          <t xml:space="preserve">For power and energy in Arizona, retrieve the current sector regulator requirements, ownership specific public entity duties, reporting rules, permits and contracts. Document each controlling instrument and exemption. See State research for the separately labelled selected state note.</t>
        </is>
      </c>
      <c r="H14" s="64" t="inlineStr">
        <is>
          <t xml:space="preserve">The state starting source addresses one topic. Find the rule for this sector.</t>
        </is>
      </c>
      <c r="I14" s="48" t="str">
        <v>Unresolved</v>
      </c>
      <c r="J14" s="48"/>
      <c r="K14" s="48"/>
      <c r="L14" s="48"/>
      <c r="M14" s="48"/>
      <c r="N14" s="63"/>
      <c r="O14" s="64" t="str">
        <v>https://azleg.gov/ars/18/00552.htm</v>
      </c>
      <c r="P14" s="48" t="str"/>
      <c r="Q14" s="56" t="str">
        <f>IFERROR(IF(AND(OR(I14="Applicable",I14="Not applicable with reason"),AND(LEN(UPPER(TRIM(CLEAN(SUBSTITUTE(J14,CHAR(160)," ")))))&gt;0,LEFT(UPPER(TRIM(J14)),10)&lt;&gt;"UNRESOLVED",ISERROR(MATCH(UPPER(TRIM(CLEAN(SUBSTITUTE(J14,CHAR(160)," ")))),Start!$H$6:$H$22,0))),AND(LEN(UPPER(TRIM(CLEAN(SUBSTITUTE(K14,CHAR(160)," ")))))&gt;0,LEFT(UPPER(TRIM(K14)),10)&lt;&gt;"UNRESOLVED",ISERROR(MATCH(UPPER(TRIM(CLEAN(SUBSTITUTE(K14,CHAR(160)," ")))),Start!$H$6:$H$22,0))),AND(LEN(UPPER(TRIM(CLEAN(SUBSTITUTE(L14,CHAR(160)," ")))))&gt;0,LEFT(UPPER(TRIM(L14)),10)&lt;&gt;"UNRESOLVED",ISERROR(MATCH(UPPER(TRIM(CLEAN(SUBSTITUTE(L14,CHAR(160)," ")))),Start!$H$6:$H$22,0))),AND(LEN(UPPER(TRIM(CLEAN(SUBSTITUTE(M14,CHAR(160)," ")))))&gt;0,LEFT(UPPER(TRIM(M14)),10)&lt;&gt;"UNRESOLVED",ISERROR(MATCH(UPPER(TRIM(CLEAN(SUBSTITUTE(M14,CHAR(160)," ")))),Start!$H$6:$H$22,0))),AND(ISNUMBER(N14),N14&gt;0,N14&lt;TODAY()+1)),"Fields present; review required","Incomplete"),"Incomplete")</f>
        <v>Incomplete</v>
      </c>
    </row>
    <row r="15" ht="70" customHeight="1">
      <c r="A15" s="62" t="str">
        <v>S03-M</v>
      </c>
      <c r="B15" s="62" t="str">
        <v>Arizona</v>
      </c>
      <c r="C15" s="62" t="str">
        <v>Manufacturing</v>
      </c>
      <c r="D15" s="62" t="str">
        <v>S03</v>
      </c>
      <c r="E15" s="62" t="str">
        <v>Arizona Legislature</v>
      </c>
      <c r="F15" s="62" t="inlineStr">
        <is>
          <t xml:space="preserve">To research</t>
        </is>
      </c>
      <c r="G15" s="62" t="inlineStr">
        <is>
          <t xml:space="preserve">For manufacturing in Arizona, retrieve the current sector regulator requirements, ownership specific public entity duties, reporting rules, permits and contracts. Document each controlling instrument and exemption. See State research for the separately labelled selected state note.</t>
        </is>
      </c>
      <c r="H15" s="62" t="inlineStr">
        <is>
          <t xml:space="preserve">The state starting source addresses one topic. Find the rule for this sector.</t>
        </is>
      </c>
      <c r="I15" s="48" t="str">
        <v>Unresolved</v>
      </c>
      <c r="J15" s="48"/>
      <c r="K15" s="48"/>
      <c r="L15" s="48"/>
      <c r="M15" s="48"/>
      <c r="N15" s="63"/>
      <c r="O15" s="62" t="str">
        <v>https://azleg.gov/ars/18/00552.htm</v>
      </c>
      <c r="P15" s="48" t="str"/>
      <c r="Q15" s="52" t="str">
        <f>IFERROR(IF(AND(OR(I15="Applicable",I15="Not applicable with reason"),AND(LEN(UPPER(TRIM(CLEAN(SUBSTITUTE(J15,CHAR(160)," ")))))&gt;0,LEFT(UPPER(TRIM(J15)),10)&lt;&gt;"UNRESOLVED",ISERROR(MATCH(UPPER(TRIM(CLEAN(SUBSTITUTE(J15,CHAR(160)," ")))),Start!$H$6:$H$22,0))),AND(LEN(UPPER(TRIM(CLEAN(SUBSTITUTE(K15,CHAR(160)," ")))))&gt;0,LEFT(UPPER(TRIM(K15)),10)&lt;&gt;"UNRESOLVED",ISERROR(MATCH(UPPER(TRIM(CLEAN(SUBSTITUTE(K15,CHAR(160)," ")))),Start!$H$6:$H$22,0))),AND(LEN(UPPER(TRIM(CLEAN(SUBSTITUTE(L15,CHAR(160)," ")))))&gt;0,LEFT(UPPER(TRIM(L15)),10)&lt;&gt;"UNRESOLVED",ISERROR(MATCH(UPPER(TRIM(CLEAN(SUBSTITUTE(L15,CHAR(160)," ")))),Start!$H$6:$H$22,0))),AND(LEN(UPPER(TRIM(CLEAN(SUBSTITUTE(M15,CHAR(160)," ")))))&gt;0,LEFT(UPPER(TRIM(M15)),10)&lt;&gt;"UNRESOLVED",ISERROR(MATCH(UPPER(TRIM(CLEAN(SUBSTITUTE(M15,CHAR(160)," ")))),Start!$H$6:$H$22,0))),AND(ISNUMBER(N15),N15&gt;0,N15&lt;TODAY()+1)),"Fields present; review required","Incomplete"),"Incomplete")</f>
        <v>Incomplete</v>
      </c>
    </row>
    <row r="16" ht="70" customHeight="1">
      <c r="A16" s="64" t="str">
        <v>S03-T</v>
      </c>
      <c r="B16" s="64" t="str">
        <v>Arizona</v>
      </c>
      <c r="C16" s="64" t="str">
        <v>Transportation</v>
      </c>
      <c r="D16" s="64" t="str">
        <v>S03</v>
      </c>
      <c r="E16" s="64" t="str">
        <v>Arizona Legislature</v>
      </c>
      <c r="F16" s="64" t="inlineStr">
        <is>
          <t xml:space="preserve">To research</t>
        </is>
      </c>
      <c r="G16" s="64" t="inlineStr">
        <is>
          <t xml:space="preserve">For transportation in Arizona, retrieve the current sector regulator requirements, ownership specific public entity duties, reporting rules, permits and contracts. Document each controlling instrument and exemption. See State research for the separately labelled selected state note.</t>
        </is>
      </c>
      <c r="H16" s="64" t="inlineStr">
        <is>
          <t xml:space="preserve">The state starting source addresses one topic. Find the rule for this sector.</t>
        </is>
      </c>
      <c r="I16" s="48" t="str">
        <v>Unresolved</v>
      </c>
      <c r="J16" s="48"/>
      <c r="K16" s="48"/>
      <c r="L16" s="48"/>
      <c r="M16" s="48"/>
      <c r="N16" s="63"/>
      <c r="O16" s="64" t="str">
        <v>https://azleg.gov/ars/18/00552.htm</v>
      </c>
      <c r="P16" s="48" t="str"/>
      <c r="Q16" s="56" t="str">
        <f>IFERROR(IF(AND(OR(I16="Applicable",I16="Not applicable with reason"),AND(LEN(UPPER(TRIM(CLEAN(SUBSTITUTE(J16,CHAR(160)," ")))))&gt;0,LEFT(UPPER(TRIM(J16)),10)&lt;&gt;"UNRESOLVED",ISERROR(MATCH(UPPER(TRIM(CLEAN(SUBSTITUTE(J16,CHAR(160)," ")))),Start!$H$6:$H$22,0))),AND(LEN(UPPER(TRIM(CLEAN(SUBSTITUTE(K16,CHAR(160)," ")))))&gt;0,LEFT(UPPER(TRIM(K16)),10)&lt;&gt;"UNRESOLVED",ISERROR(MATCH(UPPER(TRIM(CLEAN(SUBSTITUTE(K16,CHAR(160)," ")))),Start!$H$6:$H$22,0))),AND(LEN(UPPER(TRIM(CLEAN(SUBSTITUTE(L16,CHAR(160)," ")))))&gt;0,LEFT(UPPER(TRIM(L16)),10)&lt;&gt;"UNRESOLVED",ISERROR(MATCH(UPPER(TRIM(CLEAN(SUBSTITUTE(L16,CHAR(160)," ")))),Start!$H$6:$H$22,0))),AND(LEN(UPPER(TRIM(CLEAN(SUBSTITUTE(M16,CHAR(160)," ")))))&gt;0,LEFT(UPPER(TRIM(M16)),10)&lt;&gt;"UNRESOLVED",ISERROR(MATCH(UPPER(TRIM(CLEAN(SUBSTITUTE(M16,CHAR(160)," ")))),Start!$H$6:$H$22,0))),AND(ISNUMBER(N16),N16&gt;0,N16&lt;TODAY()+1)),"Fields present; review required","Incomplete"),"Incomplete")</f>
        <v>Incomplete</v>
      </c>
    </row>
    <row r="17" ht="70" customHeight="1">
      <c r="A17" s="62" t="str">
        <v>S04-W</v>
      </c>
      <c r="B17" s="62" t="str">
        <v>Arkansas</v>
      </c>
      <c r="C17" s="62" t="str">
        <v>Water and wastewater</v>
      </c>
      <c r="D17" s="62" t="str">
        <v>S04</v>
      </c>
      <c r="E17" s="62" t="str">
        <v>Arkansas Division of Elementary and Secondary Education</v>
      </c>
      <c r="F17" s="62" t="inlineStr">
        <is>
          <t xml:space="preserve">To research</t>
        </is>
      </c>
      <c r="G17" s="62" t="inlineStr">
        <is>
          <t xml:space="preserve">For water and wastewater in Arkansas, retrieve the current sector regulator requirements, ownership specific public entity duties, reporting rules, permits and contracts. Document each controlling instrument and exemption. See State research for the separately labelled selected state note.</t>
        </is>
      </c>
      <c r="H17" s="62" t="inlineStr">
        <is>
          <t xml:space="preserve">The state starting source addresses one topic. Find the rule for this sector.</t>
        </is>
      </c>
      <c r="I17" s="48" t="str">
        <v>Unresolved</v>
      </c>
      <c r="J17" s="48"/>
      <c r="K17" s="48"/>
      <c r="L17" s="48"/>
      <c r="M17" s="48"/>
      <c r="N17" s="63"/>
      <c r="O17" s="62" t="str">
        <v>https://adecm.ade.arkansas.gov/ViewApprovedMemo.aspx?Id=4848</v>
      </c>
      <c r="P17" s="48" t="str"/>
      <c r="Q17" s="52" t="str">
        <f>IFERROR(IF(AND(OR(I17="Applicable",I17="Not applicable with reason"),AND(LEN(UPPER(TRIM(CLEAN(SUBSTITUTE(J17,CHAR(160)," ")))))&gt;0,LEFT(UPPER(TRIM(J17)),10)&lt;&gt;"UNRESOLVED",ISERROR(MATCH(UPPER(TRIM(CLEAN(SUBSTITUTE(J17,CHAR(160)," ")))),Start!$H$6:$H$22,0))),AND(LEN(UPPER(TRIM(CLEAN(SUBSTITUTE(K17,CHAR(160)," ")))))&gt;0,LEFT(UPPER(TRIM(K17)),10)&lt;&gt;"UNRESOLVED",ISERROR(MATCH(UPPER(TRIM(CLEAN(SUBSTITUTE(K17,CHAR(160)," ")))),Start!$H$6:$H$22,0))),AND(LEN(UPPER(TRIM(CLEAN(SUBSTITUTE(L17,CHAR(160)," ")))))&gt;0,LEFT(UPPER(TRIM(L17)),10)&lt;&gt;"UNRESOLVED",ISERROR(MATCH(UPPER(TRIM(CLEAN(SUBSTITUTE(L17,CHAR(160)," ")))),Start!$H$6:$H$22,0))),AND(LEN(UPPER(TRIM(CLEAN(SUBSTITUTE(M17,CHAR(160)," ")))))&gt;0,LEFT(UPPER(TRIM(M17)),10)&lt;&gt;"UNRESOLVED",ISERROR(MATCH(UPPER(TRIM(CLEAN(SUBSTITUTE(M17,CHAR(160)," ")))),Start!$H$6:$H$22,0))),AND(ISNUMBER(N17),N17&gt;0,N17&lt;TODAY()+1)),"Fields present; review required","Incomplete"),"Incomplete")</f>
        <v>Incomplete</v>
      </c>
    </row>
    <row r="18" ht="70" customHeight="1">
      <c r="A18" s="64" t="str">
        <v>S04-P</v>
      </c>
      <c r="B18" s="64" t="str">
        <v>Arkansas</v>
      </c>
      <c r="C18" s="64" t="str">
        <v>Power and energy</v>
      </c>
      <c r="D18" s="64" t="str">
        <v>S04</v>
      </c>
      <c r="E18" s="64" t="str">
        <v>Arkansas Division of Elementary and Secondary Education</v>
      </c>
      <c r="F18" s="64" t="inlineStr">
        <is>
          <t xml:space="preserve">To research</t>
        </is>
      </c>
      <c r="G18" s="64" t="inlineStr">
        <is>
          <t xml:space="preserve">For power and energy in Arkansas, retrieve the current sector regulator requirements, ownership specific public entity duties, reporting rules, permits and contracts. Document each controlling instrument and exemption. See State research for the separately labelled selected state note.</t>
        </is>
      </c>
      <c r="H18" s="64" t="inlineStr">
        <is>
          <t xml:space="preserve">The state starting source addresses one topic. Find the rule for this sector.</t>
        </is>
      </c>
      <c r="I18" s="48" t="str">
        <v>Unresolved</v>
      </c>
      <c r="J18" s="48"/>
      <c r="K18" s="48"/>
      <c r="L18" s="48"/>
      <c r="M18" s="48"/>
      <c r="N18" s="63"/>
      <c r="O18" s="64" t="str">
        <v>https://adecm.ade.arkansas.gov/ViewApprovedMemo.aspx?Id=4848</v>
      </c>
      <c r="P18" s="48" t="str"/>
      <c r="Q18" s="56" t="str">
        <f>IFERROR(IF(AND(OR(I18="Applicable",I18="Not applicable with reason"),AND(LEN(UPPER(TRIM(CLEAN(SUBSTITUTE(J18,CHAR(160)," ")))))&gt;0,LEFT(UPPER(TRIM(J18)),10)&lt;&gt;"UNRESOLVED",ISERROR(MATCH(UPPER(TRIM(CLEAN(SUBSTITUTE(J18,CHAR(160)," ")))),Start!$H$6:$H$22,0))),AND(LEN(UPPER(TRIM(CLEAN(SUBSTITUTE(K18,CHAR(160)," ")))))&gt;0,LEFT(UPPER(TRIM(K18)),10)&lt;&gt;"UNRESOLVED",ISERROR(MATCH(UPPER(TRIM(CLEAN(SUBSTITUTE(K18,CHAR(160)," ")))),Start!$H$6:$H$22,0))),AND(LEN(UPPER(TRIM(CLEAN(SUBSTITUTE(L18,CHAR(160)," ")))))&gt;0,LEFT(UPPER(TRIM(L18)),10)&lt;&gt;"UNRESOLVED",ISERROR(MATCH(UPPER(TRIM(CLEAN(SUBSTITUTE(L18,CHAR(160)," ")))),Start!$H$6:$H$22,0))),AND(LEN(UPPER(TRIM(CLEAN(SUBSTITUTE(M18,CHAR(160)," ")))))&gt;0,LEFT(UPPER(TRIM(M18)),10)&lt;&gt;"UNRESOLVED",ISERROR(MATCH(UPPER(TRIM(CLEAN(SUBSTITUTE(M18,CHAR(160)," ")))),Start!$H$6:$H$22,0))),AND(ISNUMBER(N18),N18&gt;0,N18&lt;TODAY()+1)),"Fields present; review required","Incomplete"),"Incomplete")</f>
        <v>Incomplete</v>
      </c>
    </row>
    <row r="19" ht="70" customHeight="1">
      <c r="A19" s="62" t="str">
        <v>S04-M</v>
      </c>
      <c r="B19" s="62" t="str">
        <v>Arkansas</v>
      </c>
      <c r="C19" s="62" t="str">
        <v>Manufacturing</v>
      </c>
      <c r="D19" s="62" t="str">
        <v>S04</v>
      </c>
      <c r="E19" s="62" t="str">
        <v>Arkansas Division of Elementary and Secondary Education</v>
      </c>
      <c r="F19" s="62" t="inlineStr">
        <is>
          <t xml:space="preserve">To research</t>
        </is>
      </c>
      <c r="G19" s="62" t="inlineStr">
        <is>
          <t xml:space="preserve">For manufacturing in Arkansas, retrieve the current sector regulator requirements, ownership specific public entity duties, reporting rules, permits and contracts. Document each controlling instrument and exemption. See State research for the separately labelled selected state note.</t>
        </is>
      </c>
      <c r="H19" s="62" t="inlineStr">
        <is>
          <t xml:space="preserve">The state starting source addresses one topic. Find the rule for this sector.</t>
        </is>
      </c>
      <c r="I19" s="48" t="str">
        <v>Unresolved</v>
      </c>
      <c r="J19" s="48"/>
      <c r="K19" s="48"/>
      <c r="L19" s="48"/>
      <c r="M19" s="48"/>
      <c r="N19" s="63"/>
      <c r="O19" s="62" t="str">
        <v>https://adecm.ade.arkansas.gov/ViewApprovedMemo.aspx?Id=4848</v>
      </c>
      <c r="P19" s="48" t="str"/>
      <c r="Q19" s="52" t="str">
        <f>IFERROR(IF(AND(OR(I19="Applicable",I19="Not applicable with reason"),AND(LEN(UPPER(TRIM(CLEAN(SUBSTITUTE(J19,CHAR(160)," ")))))&gt;0,LEFT(UPPER(TRIM(J19)),10)&lt;&gt;"UNRESOLVED",ISERROR(MATCH(UPPER(TRIM(CLEAN(SUBSTITUTE(J19,CHAR(160)," ")))),Start!$H$6:$H$22,0))),AND(LEN(UPPER(TRIM(CLEAN(SUBSTITUTE(K19,CHAR(160)," ")))))&gt;0,LEFT(UPPER(TRIM(K19)),10)&lt;&gt;"UNRESOLVED",ISERROR(MATCH(UPPER(TRIM(CLEAN(SUBSTITUTE(K19,CHAR(160)," ")))),Start!$H$6:$H$22,0))),AND(LEN(UPPER(TRIM(CLEAN(SUBSTITUTE(L19,CHAR(160)," ")))))&gt;0,LEFT(UPPER(TRIM(L19)),10)&lt;&gt;"UNRESOLVED",ISERROR(MATCH(UPPER(TRIM(CLEAN(SUBSTITUTE(L19,CHAR(160)," ")))),Start!$H$6:$H$22,0))),AND(LEN(UPPER(TRIM(CLEAN(SUBSTITUTE(M19,CHAR(160)," ")))))&gt;0,LEFT(UPPER(TRIM(M19)),10)&lt;&gt;"UNRESOLVED",ISERROR(MATCH(UPPER(TRIM(CLEAN(SUBSTITUTE(M19,CHAR(160)," ")))),Start!$H$6:$H$22,0))),AND(ISNUMBER(N19),N19&gt;0,N19&lt;TODAY()+1)),"Fields present; review required","Incomplete"),"Incomplete")</f>
        <v>Incomplete</v>
      </c>
    </row>
    <row r="20" ht="70" customHeight="1">
      <c r="A20" s="64" t="str">
        <v>S04-T</v>
      </c>
      <c r="B20" s="64" t="str">
        <v>Arkansas</v>
      </c>
      <c r="C20" s="64" t="str">
        <v>Transportation</v>
      </c>
      <c r="D20" s="64" t="str">
        <v>S04</v>
      </c>
      <c r="E20" s="64" t="str">
        <v>Arkansas Division of Elementary and Secondary Education</v>
      </c>
      <c r="F20" s="64" t="inlineStr">
        <is>
          <t xml:space="preserve">To research</t>
        </is>
      </c>
      <c r="G20" s="64" t="inlineStr">
        <is>
          <t xml:space="preserve">For transportation in Arkansas, retrieve the current sector regulator requirements, ownership specific public entity duties, reporting rules, permits and contracts. Document each controlling instrument and exemption. See State research for the separately labelled selected state note.</t>
        </is>
      </c>
      <c r="H20" s="64" t="inlineStr">
        <is>
          <t xml:space="preserve">The state starting source addresses one topic. Find the rule for this sector.</t>
        </is>
      </c>
      <c r="I20" s="48" t="str">
        <v>Unresolved</v>
      </c>
      <c r="J20" s="48"/>
      <c r="K20" s="48"/>
      <c r="L20" s="48"/>
      <c r="M20" s="48"/>
      <c r="N20" s="63"/>
      <c r="O20" s="64" t="str">
        <v>https://adecm.ade.arkansas.gov/ViewApprovedMemo.aspx?Id=4848</v>
      </c>
      <c r="P20" s="48" t="str"/>
      <c r="Q20" s="56" t="str">
        <f>IFERROR(IF(AND(OR(I20="Applicable",I20="Not applicable with reason"),AND(LEN(UPPER(TRIM(CLEAN(SUBSTITUTE(J20,CHAR(160)," ")))))&gt;0,LEFT(UPPER(TRIM(J20)),10)&lt;&gt;"UNRESOLVED",ISERROR(MATCH(UPPER(TRIM(CLEAN(SUBSTITUTE(J20,CHAR(160)," ")))),Start!$H$6:$H$22,0))),AND(LEN(UPPER(TRIM(CLEAN(SUBSTITUTE(K20,CHAR(160)," ")))))&gt;0,LEFT(UPPER(TRIM(K20)),10)&lt;&gt;"UNRESOLVED",ISERROR(MATCH(UPPER(TRIM(CLEAN(SUBSTITUTE(K20,CHAR(160)," ")))),Start!$H$6:$H$22,0))),AND(LEN(UPPER(TRIM(CLEAN(SUBSTITUTE(L20,CHAR(160)," ")))))&gt;0,LEFT(UPPER(TRIM(L20)),10)&lt;&gt;"UNRESOLVED",ISERROR(MATCH(UPPER(TRIM(CLEAN(SUBSTITUTE(L20,CHAR(160)," ")))),Start!$H$6:$H$22,0))),AND(LEN(UPPER(TRIM(CLEAN(SUBSTITUTE(M20,CHAR(160)," ")))))&gt;0,LEFT(UPPER(TRIM(M20)),10)&lt;&gt;"UNRESOLVED",ISERROR(MATCH(UPPER(TRIM(CLEAN(SUBSTITUTE(M20,CHAR(160)," ")))),Start!$H$6:$H$22,0))),AND(ISNUMBER(N20),N20&gt;0,N20&lt;TODAY()+1)),"Fields present; review required","Incomplete"),"Incomplete")</f>
        <v>Incomplete</v>
      </c>
    </row>
    <row r="21" ht="70" customHeight="1">
      <c r="A21" s="62" t="str">
        <v>S05-W</v>
      </c>
      <c r="B21" s="62" t="str">
        <v>California</v>
      </c>
      <c r="C21" s="62" t="str">
        <v>Water and wastewater</v>
      </c>
      <c r="D21" s="62" t="str">
        <v>S05</v>
      </c>
      <c r="E21" s="62" t="str">
        <v>California PUC</v>
      </c>
      <c r="F21" s="62" t="inlineStr">
        <is>
          <t xml:space="preserve">To research</t>
        </is>
      </c>
      <c r="G21" s="62" t="inlineStr">
        <is>
          <t xml:space="preserve">For water and wastewater in California, retrieve the current sector regulator requirements, ownership specific public entity duties, reporting rules, permits and contracts. Document each controlling instrument and exemption. See State research for the separately labelled selected state note.</t>
        </is>
      </c>
      <c r="H21" s="62" t="inlineStr">
        <is>
          <t xml:space="preserve">The state starting source addresses one topic. Find the rule for this sector.</t>
        </is>
      </c>
      <c r="I21" s="48" t="str">
        <v>Unresolved</v>
      </c>
      <c r="J21" s="48"/>
      <c r="K21" s="48"/>
      <c r="L21" s="48"/>
      <c r="M21" s="48"/>
      <c r="N21" s="63"/>
      <c r="O21" s="62" t="str">
        <v>https://webproda.cpuc.ca.gov/regulatory-services/safety/emergency-reporting</v>
      </c>
      <c r="P21" s="48" t="str"/>
      <c r="Q21" s="52" t="str">
        <f>IFERROR(IF(AND(OR(I21="Applicable",I21="Not applicable with reason"),AND(LEN(UPPER(TRIM(CLEAN(SUBSTITUTE(J21,CHAR(160)," ")))))&gt;0,LEFT(UPPER(TRIM(J21)),10)&lt;&gt;"UNRESOLVED",ISERROR(MATCH(UPPER(TRIM(CLEAN(SUBSTITUTE(J21,CHAR(160)," ")))),Start!$H$6:$H$22,0))),AND(LEN(UPPER(TRIM(CLEAN(SUBSTITUTE(K21,CHAR(160)," ")))))&gt;0,LEFT(UPPER(TRIM(K21)),10)&lt;&gt;"UNRESOLVED",ISERROR(MATCH(UPPER(TRIM(CLEAN(SUBSTITUTE(K21,CHAR(160)," ")))),Start!$H$6:$H$22,0))),AND(LEN(UPPER(TRIM(CLEAN(SUBSTITUTE(L21,CHAR(160)," ")))))&gt;0,LEFT(UPPER(TRIM(L21)),10)&lt;&gt;"UNRESOLVED",ISERROR(MATCH(UPPER(TRIM(CLEAN(SUBSTITUTE(L21,CHAR(160)," ")))),Start!$H$6:$H$22,0))),AND(LEN(UPPER(TRIM(CLEAN(SUBSTITUTE(M21,CHAR(160)," ")))))&gt;0,LEFT(UPPER(TRIM(M21)),10)&lt;&gt;"UNRESOLVED",ISERROR(MATCH(UPPER(TRIM(CLEAN(SUBSTITUTE(M21,CHAR(160)," ")))),Start!$H$6:$H$22,0))),AND(ISNUMBER(N21),N21&gt;0,N21&lt;TODAY()+1)),"Fields present; review required","Incomplete"),"Incomplete")</f>
        <v>Incomplete</v>
      </c>
    </row>
    <row r="22" ht="70" customHeight="1">
      <c r="A22" s="64" t="str">
        <v>S05-P</v>
      </c>
      <c r="B22" s="64" t="str">
        <v>California</v>
      </c>
      <c r="C22" s="64" t="str">
        <v>Power and energy</v>
      </c>
      <c r="D22" s="64" t="str">
        <v>S05</v>
      </c>
      <c r="E22" s="64" t="str">
        <v>California PUC</v>
      </c>
      <c r="F22" s="64" t="inlineStr">
        <is>
          <t xml:space="preserve">To research</t>
        </is>
      </c>
      <c r="G22" s="64" t="inlineStr">
        <is>
          <t xml:space="preserve">For power and energy in California, retrieve the current sector regulator requirements, ownership specific public entity duties, reporting rules, permits and contracts. Document each controlling instrument and exemption. See State research for the separately labelled selected state note.</t>
        </is>
      </c>
      <c r="H22" s="64" t="inlineStr">
        <is>
          <t xml:space="preserve">The state starting source addresses one topic. Find the rule for this sector.</t>
        </is>
      </c>
      <c r="I22" s="48" t="str">
        <v>Unresolved</v>
      </c>
      <c r="J22" s="48"/>
      <c r="K22" s="48"/>
      <c r="L22" s="48"/>
      <c r="M22" s="48"/>
      <c r="N22" s="63"/>
      <c r="O22" s="64" t="str">
        <v>https://webproda.cpuc.ca.gov/regulatory-services/safety/emergency-reporting</v>
      </c>
      <c r="P22" s="48" t="str"/>
      <c r="Q22" s="56" t="str">
        <f>IFERROR(IF(AND(OR(I22="Applicable",I22="Not applicable with reason"),AND(LEN(UPPER(TRIM(CLEAN(SUBSTITUTE(J22,CHAR(160)," ")))))&gt;0,LEFT(UPPER(TRIM(J22)),10)&lt;&gt;"UNRESOLVED",ISERROR(MATCH(UPPER(TRIM(CLEAN(SUBSTITUTE(J22,CHAR(160)," ")))),Start!$H$6:$H$22,0))),AND(LEN(UPPER(TRIM(CLEAN(SUBSTITUTE(K22,CHAR(160)," ")))))&gt;0,LEFT(UPPER(TRIM(K22)),10)&lt;&gt;"UNRESOLVED",ISERROR(MATCH(UPPER(TRIM(CLEAN(SUBSTITUTE(K22,CHAR(160)," ")))),Start!$H$6:$H$22,0))),AND(LEN(UPPER(TRIM(CLEAN(SUBSTITUTE(L22,CHAR(160)," ")))))&gt;0,LEFT(UPPER(TRIM(L22)),10)&lt;&gt;"UNRESOLVED",ISERROR(MATCH(UPPER(TRIM(CLEAN(SUBSTITUTE(L22,CHAR(160)," ")))),Start!$H$6:$H$22,0))),AND(LEN(UPPER(TRIM(CLEAN(SUBSTITUTE(M22,CHAR(160)," ")))))&gt;0,LEFT(UPPER(TRIM(M22)),10)&lt;&gt;"UNRESOLVED",ISERROR(MATCH(UPPER(TRIM(CLEAN(SUBSTITUTE(M22,CHAR(160)," ")))),Start!$H$6:$H$22,0))),AND(ISNUMBER(N22),N22&gt;0,N22&lt;TODAY()+1)),"Fields present; review required","Incomplete"),"Incomplete")</f>
        <v>Incomplete</v>
      </c>
    </row>
    <row r="23" ht="70" customHeight="1">
      <c r="A23" s="62" t="str">
        <v>S05-M</v>
      </c>
      <c r="B23" s="62" t="str">
        <v>California</v>
      </c>
      <c r="C23" s="62" t="str">
        <v>Manufacturing</v>
      </c>
      <c r="D23" s="62" t="str">
        <v>S05</v>
      </c>
      <c r="E23" s="62" t="str">
        <v>California PUC</v>
      </c>
      <c r="F23" s="62" t="inlineStr">
        <is>
          <t xml:space="preserve">To research</t>
        </is>
      </c>
      <c r="G23" s="62" t="inlineStr">
        <is>
          <t xml:space="preserve">For manufacturing in California, retrieve the current sector regulator requirements, ownership specific public entity duties, reporting rules, permits and contracts. Document each controlling instrument and exemption. See State research for the separately labelled selected state note.</t>
        </is>
      </c>
      <c r="H23" s="62" t="inlineStr">
        <is>
          <t xml:space="preserve">The state starting source addresses one topic. Find the rule for this sector.</t>
        </is>
      </c>
      <c r="I23" s="48" t="str">
        <v>Unresolved</v>
      </c>
      <c r="J23" s="48"/>
      <c r="K23" s="48"/>
      <c r="L23" s="48"/>
      <c r="M23" s="48"/>
      <c r="N23" s="63"/>
      <c r="O23" s="62" t="str">
        <v>https://webproda.cpuc.ca.gov/regulatory-services/safety/emergency-reporting</v>
      </c>
      <c r="P23" s="48" t="str"/>
      <c r="Q23" s="52" t="str">
        <f>IFERROR(IF(AND(OR(I23="Applicable",I23="Not applicable with reason"),AND(LEN(UPPER(TRIM(CLEAN(SUBSTITUTE(J23,CHAR(160)," ")))))&gt;0,LEFT(UPPER(TRIM(J23)),10)&lt;&gt;"UNRESOLVED",ISERROR(MATCH(UPPER(TRIM(CLEAN(SUBSTITUTE(J23,CHAR(160)," ")))),Start!$H$6:$H$22,0))),AND(LEN(UPPER(TRIM(CLEAN(SUBSTITUTE(K23,CHAR(160)," ")))))&gt;0,LEFT(UPPER(TRIM(K23)),10)&lt;&gt;"UNRESOLVED",ISERROR(MATCH(UPPER(TRIM(CLEAN(SUBSTITUTE(K23,CHAR(160)," ")))),Start!$H$6:$H$22,0))),AND(LEN(UPPER(TRIM(CLEAN(SUBSTITUTE(L23,CHAR(160)," ")))))&gt;0,LEFT(UPPER(TRIM(L23)),10)&lt;&gt;"UNRESOLVED",ISERROR(MATCH(UPPER(TRIM(CLEAN(SUBSTITUTE(L23,CHAR(160)," ")))),Start!$H$6:$H$22,0))),AND(LEN(UPPER(TRIM(CLEAN(SUBSTITUTE(M23,CHAR(160)," ")))))&gt;0,LEFT(UPPER(TRIM(M23)),10)&lt;&gt;"UNRESOLVED",ISERROR(MATCH(UPPER(TRIM(CLEAN(SUBSTITUTE(M23,CHAR(160)," ")))),Start!$H$6:$H$22,0))),AND(ISNUMBER(N23),N23&gt;0,N23&lt;TODAY()+1)),"Fields present; review required","Incomplete"),"Incomplete")</f>
        <v>Incomplete</v>
      </c>
    </row>
    <row r="24" ht="70" customHeight="1">
      <c r="A24" s="64" t="str">
        <v>S05-T</v>
      </c>
      <c r="B24" s="64" t="str">
        <v>California</v>
      </c>
      <c r="C24" s="64" t="str">
        <v>Transportation</v>
      </c>
      <c r="D24" s="64" t="str">
        <v>S05</v>
      </c>
      <c r="E24" s="64" t="str">
        <v>California PUC</v>
      </c>
      <c r="F24" s="64" t="inlineStr">
        <is>
          <t xml:space="preserve">To research</t>
        </is>
      </c>
      <c r="G24" s="64" t="inlineStr">
        <is>
          <t xml:space="preserve">For transportation in California, retrieve the current sector regulator requirements, ownership specific public entity duties, reporting rules, permits and contracts. Document each controlling instrument and exemption. See State research for the separately labelled selected state note.</t>
        </is>
      </c>
      <c r="H24" s="64" t="inlineStr">
        <is>
          <t xml:space="preserve">The state starting source addresses one topic. Find the rule for this sector.</t>
        </is>
      </c>
      <c r="I24" s="48" t="str">
        <v>Unresolved</v>
      </c>
      <c r="J24" s="48"/>
      <c r="K24" s="48"/>
      <c r="L24" s="48"/>
      <c r="M24" s="48"/>
      <c r="N24" s="63"/>
      <c r="O24" s="64" t="str">
        <v>https://webproda.cpuc.ca.gov/regulatory-services/safety/emergency-reporting</v>
      </c>
      <c r="P24" s="48" t="str"/>
      <c r="Q24" s="56" t="str">
        <f>IFERROR(IF(AND(OR(I24="Applicable",I24="Not applicable with reason"),AND(LEN(UPPER(TRIM(CLEAN(SUBSTITUTE(J24,CHAR(160)," ")))))&gt;0,LEFT(UPPER(TRIM(J24)),10)&lt;&gt;"UNRESOLVED",ISERROR(MATCH(UPPER(TRIM(CLEAN(SUBSTITUTE(J24,CHAR(160)," ")))),Start!$H$6:$H$22,0))),AND(LEN(UPPER(TRIM(CLEAN(SUBSTITUTE(K24,CHAR(160)," ")))))&gt;0,LEFT(UPPER(TRIM(K24)),10)&lt;&gt;"UNRESOLVED",ISERROR(MATCH(UPPER(TRIM(CLEAN(SUBSTITUTE(K24,CHAR(160)," ")))),Start!$H$6:$H$22,0))),AND(LEN(UPPER(TRIM(CLEAN(SUBSTITUTE(L24,CHAR(160)," ")))))&gt;0,LEFT(UPPER(TRIM(L24)),10)&lt;&gt;"UNRESOLVED",ISERROR(MATCH(UPPER(TRIM(CLEAN(SUBSTITUTE(L24,CHAR(160)," ")))),Start!$H$6:$H$22,0))),AND(LEN(UPPER(TRIM(CLEAN(SUBSTITUTE(M24,CHAR(160)," ")))))&gt;0,LEFT(UPPER(TRIM(M24)),10)&lt;&gt;"UNRESOLVED",ISERROR(MATCH(UPPER(TRIM(CLEAN(SUBSTITUTE(M24,CHAR(160)," ")))),Start!$H$6:$H$22,0))),AND(ISNUMBER(N24),N24&gt;0,N24&lt;TODAY()+1)),"Fields present; review required","Incomplete"),"Incomplete")</f>
        <v>Incomplete</v>
      </c>
    </row>
    <row r="25" ht="70" customHeight="1">
      <c r="A25" s="62" t="str">
        <v>S06-W</v>
      </c>
      <c r="B25" s="62" t="str">
        <v>Colorado</v>
      </c>
      <c r="C25" s="62" t="str">
        <v>Water and wastewater</v>
      </c>
      <c r="D25" s="62" t="str">
        <v>S06</v>
      </c>
      <c r="E25" s="62" t="str">
        <v>Colorado Secretary of State and PUC</v>
      </c>
      <c r="F25" s="62" t="inlineStr">
        <is>
          <t xml:space="preserve">To research</t>
        </is>
      </c>
      <c r="G25" s="62" t="inlineStr">
        <is>
          <t xml:space="preserve">For water and wastewater in Colorado, retrieve the current sector regulator requirements, ownership specific public entity duties, reporting rules, permits and contracts. Document each controlling instrument and exemption. See State research for the separately labelled selected state note.</t>
        </is>
      </c>
      <c r="H25" s="62" t="inlineStr">
        <is>
          <t xml:space="preserve">The state starting source addresses one topic. Find the rule for this sector.</t>
        </is>
      </c>
      <c r="I25" s="48" t="str">
        <v>Unresolved</v>
      </c>
      <c r="J25" s="48"/>
      <c r="K25" s="48"/>
      <c r="L25" s="48"/>
      <c r="M25" s="48"/>
      <c r="N25" s="63"/>
      <c r="O25" s="62" t="str">
        <v>https://www.sos.state.co.us/CCR/GenerateRulePdf.do?fileName=4+CCR+723-3&amp;ruleVersionId=10399</v>
      </c>
      <c r="P25" s="48" t="str"/>
      <c r="Q25" s="52" t="str">
        <f>IFERROR(IF(AND(OR(I25="Applicable",I25="Not applicable with reason"),AND(LEN(UPPER(TRIM(CLEAN(SUBSTITUTE(J25,CHAR(160)," ")))))&gt;0,LEFT(UPPER(TRIM(J25)),10)&lt;&gt;"UNRESOLVED",ISERROR(MATCH(UPPER(TRIM(CLEAN(SUBSTITUTE(J25,CHAR(160)," ")))),Start!$H$6:$H$22,0))),AND(LEN(UPPER(TRIM(CLEAN(SUBSTITUTE(K25,CHAR(160)," ")))))&gt;0,LEFT(UPPER(TRIM(K25)),10)&lt;&gt;"UNRESOLVED",ISERROR(MATCH(UPPER(TRIM(CLEAN(SUBSTITUTE(K25,CHAR(160)," ")))),Start!$H$6:$H$22,0))),AND(LEN(UPPER(TRIM(CLEAN(SUBSTITUTE(L25,CHAR(160)," ")))))&gt;0,LEFT(UPPER(TRIM(L25)),10)&lt;&gt;"UNRESOLVED",ISERROR(MATCH(UPPER(TRIM(CLEAN(SUBSTITUTE(L25,CHAR(160)," ")))),Start!$H$6:$H$22,0))),AND(LEN(UPPER(TRIM(CLEAN(SUBSTITUTE(M25,CHAR(160)," ")))))&gt;0,LEFT(UPPER(TRIM(M25)),10)&lt;&gt;"UNRESOLVED",ISERROR(MATCH(UPPER(TRIM(CLEAN(SUBSTITUTE(M25,CHAR(160)," ")))),Start!$H$6:$H$22,0))),AND(ISNUMBER(N25),N25&gt;0,N25&lt;TODAY()+1)),"Fields present; review required","Incomplete"),"Incomplete")</f>
        <v>Incomplete</v>
      </c>
    </row>
    <row r="26" ht="70" customHeight="1">
      <c r="A26" s="64" t="str">
        <v>S06-P</v>
      </c>
      <c r="B26" s="64" t="str">
        <v>Colorado</v>
      </c>
      <c r="C26" s="64" t="str">
        <v>Power and energy</v>
      </c>
      <c r="D26" s="64" t="str">
        <v>S06</v>
      </c>
      <c r="E26" s="64" t="str">
        <v>Colorado Secretary of State and PUC</v>
      </c>
      <c r="F26" s="64" t="inlineStr">
        <is>
          <t xml:space="preserve">To research</t>
        </is>
      </c>
      <c r="G26" s="64" t="inlineStr">
        <is>
          <t xml:space="preserve">For power and energy in Colorado, retrieve the current sector regulator requirements, ownership specific public entity duties, reporting rules, permits and contracts. Document each controlling instrument and exemption. See State research for the separately labelled selected state note.</t>
        </is>
      </c>
      <c r="H26" s="64" t="inlineStr">
        <is>
          <t xml:space="preserve">The state starting source addresses one topic. Find the rule for this sector.</t>
        </is>
      </c>
      <c r="I26" s="48" t="str">
        <v>Unresolved</v>
      </c>
      <c r="J26" s="48"/>
      <c r="K26" s="48"/>
      <c r="L26" s="48"/>
      <c r="M26" s="48"/>
      <c r="N26" s="63"/>
      <c r="O26" s="64" t="str">
        <v>https://www.sos.state.co.us/CCR/GenerateRulePdf.do?fileName=4+CCR+723-3&amp;ruleVersionId=10399</v>
      </c>
      <c r="P26" s="48" t="str"/>
      <c r="Q26" s="56" t="str">
        <f>IFERROR(IF(AND(OR(I26="Applicable",I26="Not applicable with reason"),AND(LEN(UPPER(TRIM(CLEAN(SUBSTITUTE(J26,CHAR(160)," ")))))&gt;0,LEFT(UPPER(TRIM(J26)),10)&lt;&gt;"UNRESOLVED",ISERROR(MATCH(UPPER(TRIM(CLEAN(SUBSTITUTE(J26,CHAR(160)," ")))),Start!$H$6:$H$22,0))),AND(LEN(UPPER(TRIM(CLEAN(SUBSTITUTE(K26,CHAR(160)," ")))))&gt;0,LEFT(UPPER(TRIM(K26)),10)&lt;&gt;"UNRESOLVED",ISERROR(MATCH(UPPER(TRIM(CLEAN(SUBSTITUTE(K26,CHAR(160)," ")))),Start!$H$6:$H$22,0))),AND(LEN(UPPER(TRIM(CLEAN(SUBSTITUTE(L26,CHAR(160)," ")))))&gt;0,LEFT(UPPER(TRIM(L26)),10)&lt;&gt;"UNRESOLVED",ISERROR(MATCH(UPPER(TRIM(CLEAN(SUBSTITUTE(L26,CHAR(160)," ")))),Start!$H$6:$H$22,0))),AND(LEN(UPPER(TRIM(CLEAN(SUBSTITUTE(M26,CHAR(160)," ")))))&gt;0,LEFT(UPPER(TRIM(M26)),10)&lt;&gt;"UNRESOLVED",ISERROR(MATCH(UPPER(TRIM(CLEAN(SUBSTITUTE(M26,CHAR(160)," ")))),Start!$H$6:$H$22,0))),AND(ISNUMBER(N26),N26&gt;0,N26&lt;TODAY()+1)),"Fields present; review required","Incomplete"),"Incomplete")</f>
        <v>Incomplete</v>
      </c>
    </row>
    <row r="27" ht="70" customHeight="1">
      <c r="A27" s="62" t="str">
        <v>S06-M</v>
      </c>
      <c r="B27" s="62" t="str">
        <v>Colorado</v>
      </c>
      <c r="C27" s="62" t="str">
        <v>Manufacturing</v>
      </c>
      <c r="D27" s="62" t="str">
        <v>S06</v>
      </c>
      <c r="E27" s="62" t="str">
        <v>Colorado Secretary of State and PUC</v>
      </c>
      <c r="F27" s="62" t="inlineStr">
        <is>
          <t xml:space="preserve">To research</t>
        </is>
      </c>
      <c r="G27" s="62" t="inlineStr">
        <is>
          <t xml:space="preserve">For manufacturing in Colorado, retrieve the current sector regulator requirements, ownership specific public entity duties, reporting rules, permits and contracts. Document each controlling instrument and exemption. See State research for the separately labelled selected state note.</t>
        </is>
      </c>
      <c r="H27" s="62" t="inlineStr">
        <is>
          <t xml:space="preserve">The state starting source addresses one topic. Find the rule for this sector.</t>
        </is>
      </c>
      <c r="I27" s="48" t="str">
        <v>Unresolved</v>
      </c>
      <c r="J27" s="48"/>
      <c r="K27" s="48"/>
      <c r="L27" s="48"/>
      <c r="M27" s="48"/>
      <c r="N27" s="63"/>
      <c r="O27" s="62" t="str">
        <v>https://www.sos.state.co.us/CCR/GenerateRulePdf.do?fileName=4+CCR+723-3&amp;ruleVersionId=10399</v>
      </c>
      <c r="P27" s="48" t="str"/>
      <c r="Q27" s="52" t="str">
        <f>IFERROR(IF(AND(OR(I27="Applicable",I27="Not applicable with reason"),AND(LEN(UPPER(TRIM(CLEAN(SUBSTITUTE(J27,CHAR(160)," ")))))&gt;0,LEFT(UPPER(TRIM(J27)),10)&lt;&gt;"UNRESOLVED",ISERROR(MATCH(UPPER(TRIM(CLEAN(SUBSTITUTE(J27,CHAR(160)," ")))),Start!$H$6:$H$22,0))),AND(LEN(UPPER(TRIM(CLEAN(SUBSTITUTE(K27,CHAR(160)," ")))))&gt;0,LEFT(UPPER(TRIM(K27)),10)&lt;&gt;"UNRESOLVED",ISERROR(MATCH(UPPER(TRIM(CLEAN(SUBSTITUTE(K27,CHAR(160)," ")))),Start!$H$6:$H$22,0))),AND(LEN(UPPER(TRIM(CLEAN(SUBSTITUTE(L27,CHAR(160)," ")))))&gt;0,LEFT(UPPER(TRIM(L27)),10)&lt;&gt;"UNRESOLVED",ISERROR(MATCH(UPPER(TRIM(CLEAN(SUBSTITUTE(L27,CHAR(160)," ")))),Start!$H$6:$H$22,0))),AND(LEN(UPPER(TRIM(CLEAN(SUBSTITUTE(M27,CHAR(160)," ")))))&gt;0,LEFT(UPPER(TRIM(M27)),10)&lt;&gt;"UNRESOLVED",ISERROR(MATCH(UPPER(TRIM(CLEAN(SUBSTITUTE(M27,CHAR(160)," ")))),Start!$H$6:$H$22,0))),AND(ISNUMBER(N27),N27&gt;0,N27&lt;TODAY()+1)),"Fields present; review required","Incomplete"),"Incomplete")</f>
        <v>Incomplete</v>
      </c>
    </row>
    <row r="28" ht="70" customHeight="1">
      <c r="A28" s="64" t="str">
        <v>S06-T</v>
      </c>
      <c r="B28" s="64" t="str">
        <v>Colorado</v>
      </c>
      <c r="C28" s="64" t="str">
        <v>Transportation</v>
      </c>
      <c r="D28" s="64" t="str">
        <v>S06</v>
      </c>
      <c r="E28" s="64" t="str">
        <v>Colorado Secretary of State and PUC</v>
      </c>
      <c r="F28" s="64" t="inlineStr">
        <is>
          <t xml:space="preserve">To research</t>
        </is>
      </c>
      <c r="G28" s="64" t="inlineStr">
        <is>
          <t xml:space="preserve">For transportation in Colorado, retrieve the current sector regulator requirements, ownership specific public entity duties, reporting rules, permits and contracts. Document each controlling instrument and exemption. See State research for the separately labelled selected state note.</t>
        </is>
      </c>
      <c r="H28" s="64" t="inlineStr">
        <is>
          <t xml:space="preserve">The state starting source addresses one topic. Find the rule for this sector.</t>
        </is>
      </c>
      <c r="I28" s="48" t="str">
        <v>Unresolved</v>
      </c>
      <c r="J28" s="48"/>
      <c r="K28" s="48"/>
      <c r="L28" s="48"/>
      <c r="M28" s="48"/>
      <c r="N28" s="63"/>
      <c r="O28" s="64" t="str">
        <v>https://www.sos.state.co.us/CCR/GenerateRulePdf.do?fileName=4+CCR+723-3&amp;ruleVersionId=10399</v>
      </c>
      <c r="P28" s="48" t="str"/>
      <c r="Q28" s="56" t="str">
        <f>IFERROR(IF(AND(OR(I28="Applicable",I28="Not applicable with reason"),AND(LEN(UPPER(TRIM(CLEAN(SUBSTITUTE(J28,CHAR(160)," ")))))&gt;0,LEFT(UPPER(TRIM(J28)),10)&lt;&gt;"UNRESOLVED",ISERROR(MATCH(UPPER(TRIM(CLEAN(SUBSTITUTE(J28,CHAR(160)," ")))),Start!$H$6:$H$22,0))),AND(LEN(UPPER(TRIM(CLEAN(SUBSTITUTE(K28,CHAR(160)," ")))))&gt;0,LEFT(UPPER(TRIM(K28)),10)&lt;&gt;"UNRESOLVED",ISERROR(MATCH(UPPER(TRIM(CLEAN(SUBSTITUTE(K28,CHAR(160)," ")))),Start!$H$6:$H$22,0))),AND(LEN(UPPER(TRIM(CLEAN(SUBSTITUTE(L28,CHAR(160)," ")))))&gt;0,LEFT(UPPER(TRIM(L28)),10)&lt;&gt;"UNRESOLVED",ISERROR(MATCH(UPPER(TRIM(CLEAN(SUBSTITUTE(L28,CHAR(160)," ")))),Start!$H$6:$H$22,0))),AND(LEN(UPPER(TRIM(CLEAN(SUBSTITUTE(M28,CHAR(160)," ")))))&gt;0,LEFT(UPPER(TRIM(M28)),10)&lt;&gt;"UNRESOLVED",ISERROR(MATCH(UPPER(TRIM(CLEAN(SUBSTITUTE(M28,CHAR(160)," ")))),Start!$H$6:$H$22,0))),AND(ISNUMBER(N28),N28&gt;0,N28&lt;TODAY()+1)),"Fields present; review required","Incomplete"),"Incomplete")</f>
        <v>Incomplete</v>
      </c>
    </row>
    <row r="29" ht="70" customHeight="1">
      <c r="A29" s="62" t="str">
        <v>S07-W</v>
      </c>
      <c r="B29" s="62" t="str">
        <v>Connecticut</v>
      </c>
      <c r="C29" s="62" t="str">
        <v>Water and wastewater</v>
      </c>
      <c r="D29" s="62" t="str">
        <v>S07</v>
      </c>
      <c r="E29" s="62" t="str">
        <v>Connecticut DPH</v>
      </c>
      <c r="F29" s="62" t="inlineStr">
        <is>
          <t xml:space="preserve">To research</t>
        </is>
      </c>
      <c r="G29" s="62" t="inlineStr">
        <is>
          <t xml:space="preserve">For water and wastewater in Connecticut, retrieve the current sector regulator requirements, ownership specific public entity duties, reporting rules, permits and contracts. Document each controlling instrument and exemption. See State research for the separately labelled selected state note.</t>
        </is>
      </c>
      <c r="H29" s="62" t="inlineStr">
        <is>
          <t xml:space="preserve">The state starting source addresses one topic. Find the rule for this sector.</t>
        </is>
      </c>
      <c r="I29" s="48" t="str">
        <v>Unresolved</v>
      </c>
      <c r="J29" s="48"/>
      <c r="K29" s="48"/>
      <c r="L29" s="48"/>
      <c r="M29" s="48"/>
      <c r="N29" s="63"/>
      <c r="O29" s="62" t="str">
        <v>https://portal.ct.gov/dph/-/media/departments-and-agencies/dph/dph/drinking_water/pdf/circular_letter-2021-89_erp_and_cybersecurity_self_assessment_12012021.pdf</v>
      </c>
      <c r="P29" s="48" t="str"/>
      <c r="Q29" s="52" t="str">
        <f>IFERROR(IF(AND(OR(I29="Applicable",I29="Not applicable with reason"),AND(LEN(UPPER(TRIM(CLEAN(SUBSTITUTE(J29,CHAR(160)," ")))))&gt;0,LEFT(UPPER(TRIM(J29)),10)&lt;&gt;"UNRESOLVED",ISERROR(MATCH(UPPER(TRIM(CLEAN(SUBSTITUTE(J29,CHAR(160)," ")))),Start!$H$6:$H$22,0))),AND(LEN(UPPER(TRIM(CLEAN(SUBSTITUTE(K29,CHAR(160)," ")))))&gt;0,LEFT(UPPER(TRIM(K29)),10)&lt;&gt;"UNRESOLVED",ISERROR(MATCH(UPPER(TRIM(CLEAN(SUBSTITUTE(K29,CHAR(160)," ")))),Start!$H$6:$H$22,0))),AND(LEN(UPPER(TRIM(CLEAN(SUBSTITUTE(L29,CHAR(160)," ")))))&gt;0,LEFT(UPPER(TRIM(L29)),10)&lt;&gt;"UNRESOLVED",ISERROR(MATCH(UPPER(TRIM(CLEAN(SUBSTITUTE(L29,CHAR(160)," ")))),Start!$H$6:$H$22,0))),AND(LEN(UPPER(TRIM(CLEAN(SUBSTITUTE(M29,CHAR(160)," ")))))&gt;0,LEFT(UPPER(TRIM(M29)),10)&lt;&gt;"UNRESOLVED",ISERROR(MATCH(UPPER(TRIM(CLEAN(SUBSTITUTE(M29,CHAR(160)," ")))),Start!$H$6:$H$22,0))),AND(ISNUMBER(N29),N29&gt;0,N29&lt;TODAY()+1)),"Fields present; review required","Incomplete"),"Incomplete")</f>
        <v>Incomplete</v>
      </c>
    </row>
    <row r="30" ht="70" customHeight="1">
      <c r="A30" s="64" t="str">
        <v>S07-P</v>
      </c>
      <c r="B30" s="64" t="str">
        <v>Connecticut</v>
      </c>
      <c r="C30" s="64" t="str">
        <v>Power and energy</v>
      </c>
      <c r="D30" s="64" t="str">
        <v>S07</v>
      </c>
      <c r="E30" s="64" t="str">
        <v>Connecticut DPH</v>
      </c>
      <c r="F30" s="64" t="inlineStr">
        <is>
          <t xml:space="preserve">To research</t>
        </is>
      </c>
      <c r="G30" s="64" t="inlineStr">
        <is>
          <t xml:space="preserve">For power and energy in Connecticut, retrieve the current sector regulator requirements, ownership specific public entity duties, reporting rules, permits and contracts. Document each controlling instrument and exemption. See State research for the separately labelled selected state note.</t>
        </is>
      </c>
      <c r="H30" s="64" t="inlineStr">
        <is>
          <t xml:space="preserve">The state starting source addresses one topic. Find the rule for this sector.</t>
        </is>
      </c>
      <c r="I30" s="48" t="str">
        <v>Unresolved</v>
      </c>
      <c r="J30" s="48"/>
      <c r="K30" s="48"/>
      <c r="L30" s="48"/>
      <c r="M30" s="48"/>
      <c r="N30" s="63"/>
      <c r="O30" s="64" t="str">
        <v>https://portal.ct.gov/dph/-/media/departments-and-agencies/dph/dph/drinking_water/pdf/circular_letter-2021-89_erp_and_cybersecurity_self_assessment_12012021.pdf</v>
      </c>
      <c r="P30" s="48" t="str"/>
      <c r="Q30" s="56" t="str">
        <f>IFERROR(IF(AND(OR(I30="Applicable",I30="Not applicable with reason"),AND(LEN(UPPER(TRIM(CLEAN(SUBSTITUTE(J30,CHAR(160)," ")))))&gt;0,LEFT(UPPER(TRIM(J30)),10)&lt;&gt;"UNRESOLVED",ISERROR(MATCH(UPPER(TRIM(CLEAN(SUBSTITUTE(J30,CHAR(160)," ")))),Start!$H$6:$H$22,0))),AND(LEN(UPPER(TRIM(CLEAN(SUBSTITUTE(K30,CHAR(160)," ")))))&gt;0,LEFT(UPPER(TRIM(K30)),10)&lt;&gt;"UNRESOLVED",ISERROR(MATCH(UPPER(TRIM(CLEAN(SUBSTITUTE(K30,CHAR(160)," ")))),Start!$H$6:$H$22,0))),AND(LEN(UPPER(TRIM(CLEAN(SUBSTITUTE(L30,CHAR(160)," ")))))&gt;0,LEFT(UPPER(TRIM(L30)),10)&lt;&gt;"UNRESOLVED",ISERROR(MATCH(UPPER(TRIM(CLEAN(SUBSTITUTE(L30,CHAR(160)," ")))),Start!$H$6:$H$22,0))),AND(LEN(UPPER(TRIM(CLEAN(SUBSTITUTE(M30,CHAR(160)," ")))))&gt;0,LEFT(UPPER(TRIM(M30)),10)&lt;&gt;"UNRESOLVED",ISERROR(MATCH(UPPER(TRIM(CLEAN(SUBSTITUTE(M30,CHAR(160)," ")))),Start!$H$6:$H$22,0))),AND(ISNUMBER(N30),N30&gt;0,N30&lt;TODAY()+1)),"Fields present; review required","Incomplete"),"Incomplete")</f>
        <v>Incomplete</v>
      </c>
    </row>
    <row r="31" ht="70" customHeight="1">
      <c r="A31" s="62" t="str">
        <v>S07-M</v>
      </c>
      <c r="B31" s="62" t="str">
        <v>Connecticut</v>
      </c>
      <c r="C31" s="62" t="str">
        <v>Manufacturing</v>
      </c>
      <c r="D31" s="62" t="str">
        <v>S07</v>
      </c>
      <c r="E31" s="62" t="str">
        <v>Connecticut DPH</v>
      </c>
      <c r="F31" s="62" t="inlineStr">
        <is>
          <t xml:space="preserve">To research</t>
        </is>
      </c>
      <c r="G31" s="62" t="inlineStr">
        <is>
          <t xml:space="preserve">For manufacturing in Connecticut, retrieve the current sector regulator requirements, ownership specific public entity duties, reporting rules, permits and contracts. Document each controlling instrument and exemption. See State research for the separately labelled selected state note.</t>
        </is>
      </c>
      <c r="H31" s="62" t="inlineStr">
        <is>
          <t xml:space="preserve">The state starting source addresses one topic. Find the rule for this sector.</t>
        </is>
      </c>
      <c r="I31" s="48" t="str">
        <v>Unresolved</v>
      </c>
      <c r="J31" s="48"/>
      <c r="K31" s="48"/>
      <c r="L31" s="48"/>
      <c r="M31" s="48"/>
      <c r="N31" s="63"/>
      <c r="O31" s="62" t="str">
        <v>https://portal.ct.gov/dph/-/media/departments-and-agencies/dph/dph/drinking_water/pdf/circular_letter-2021-89_erp_and_cybersecurity_self_assessment_12012021.pdf</v>
      </c>
      <c r="P31" s="48" t="str"/>
      <c r="Q31" s="52" t="str">
        <f>IFERROR(IF(AND(OR(I31="Applicable",I31="Not applicable with reason"),AND(LEN(UPPER(TRIM(CLEAN(SUBSTITUTE(J31,CHAR(160)," ")))))&gt;0,LEFT(UPPER(TRIM(J31)),10)&lt;&gt;"UNRESOLVED",ISERROR(MATCH(UPPER(TRIM(CLEAN(SUBSTITUTE(J31,CHAR(160)," ")))),Start!$H$6:$H$22,0))),AND(LEN(UPPER(TRIM(CLEAN(SUBSTITUTE(K31,CHAR(160)," ")))))&gt;0,LEFT(UPPER(TRIM(K31)),10)&lt;&gt;"UNRESOLVED",ISERROR(MATCH(UPPER(TRIM(CLEAN(SUBSTITUTE(K31,CHAR(160)," ")))),Start!$H$6:$H$22,0))),AND(LEN(UPPER(TRIM(CLEAN(SUBSTITUTE(L31,CHAR(160)," ")))))&gt;0,LEFT(UPPER(TRIM(L31)),10)&lt;&gt;"UNRESOLVED",ISERROR(MATCH(UPPER(TRIM(CLEAN(SUBSTITUTE(L31,CHAR(160)," ")))),Start!$H$6:$H$22,0))),AND(LEN(UPPER(TRIM(CLEAN(SUBSTITUTE(M31,CHAR(160)," ")))))&gt;0,LEFT(UPPER(TRIM(M31)),10)&lt;&gt;"UNRESOLVED",ISERROR(MATCH(UPPER(TRIM(CLEAN(SUBSTITUTE(M31,CHAR(160)," ")))),Start!$H$6:$H$22,0))),AND(ISNUMBER(N31),N31&gt;0,N31&lt;TODAY()+1)),"Fields present; review required","Incomplete"),"Incomplete")</f>
        <v>Incomplete</v>
      </c>
    </row>
    <row r="32" ht="70" customHeight="1">
      <c r="A32" s="64" t="str">
        <v>S07-T</v>
      </c>
      <c r="B32" s="64" t="str">
        <v>Connecticut</v>
      </c>
      <c r="C32" s="64" t="str">
        <v>Transportation</v>
      </c>
      <c r="D32" s="64" t="str">
        <v>S07</v>
      </c>
      <c r="E32" s="64" t="str">
        <v>Connecticut DPH</v>
      </c>
      <c r="F32" s="64" t="inlineStr">
        <is>
          <t xml:space="preserve">To research</t>
        </is>
      </c>
      <c r="G32" s="64" t="inlineStr">
        <is>
          <t xml:space="preserve">For transportation in Connecticut, retrieve the current sector regulator requirements, ownership specific public entity duties, reporting rules, permits and contracts. Document each controlling instrument and exemption. See State research for the separately labelled selected state note.</t>
        </is>
      </c>
      <c r="H32" s="64" t="inlineStr">
        <is>
          <t xml:space="preserve">The state starting source addresses one topic. Find the rule for this sector.</t>
        </is>
      </c>
      <c r="I32" s="48" t="str">
        <v>Unresolved</v>
      </c>
      <c r="J32" s="48"/>
      <c r="K32" s="48"/>
      <c r="L32" s="48"/>
      <c r="M32" s="48"/>
      <c r="N32" s="63"/>
      <c r="O32" s="64" t="str">
        <v>https://portal.ct.gov/dph/-/media/departments-and-agencies/dph/dph/drinking_water/pdf/circular_letter-2021-89_erp_and_cybersecurity_self_assessment_12012021.pdf</v>
      </c>
      <c r="P32" s="48" t="str"/>
      <c r="Q32" s="56" t="str">
        <f>IFERROR(IF(AND(OR(I32="Applicable",I32="Not applicable with reason"),AND(LEN(UPPER(TRIM(CLEAN(SUBSTITUTE(J32,CHAR(160)," ")))))&gt;0,LEFT(UPPER(TRIM(J32)),10)&lt;&gt;"UNRESOLVED",ISERROR(MATCH(UPPER(TRIM(CLEAN(SUBSTITUTE(J32,CHAR(160)," ")))),Start!$H$6:$H$22,0))),AND(LEN(UPPER(TRIM(CLEAN(SUBSTITUTE(K32,CHAR(160)," ")))))&gt;0,LEFT(UPPER(TRIM(K32)),10)&lt;&gt;"UNRESOLVED",ISERROR(MATCH(UPPER(TRIM(CLEAN(SUBSTITUTE(K32,CHAR(160)," ")))),Start!$H$6:$H$22,0))),AND(LEN(UPPER(TRIM(CLEAN(SUBSTITUTE(L32,CHAR(160)," ")))))&gt;0,LEFT(UPPER(TRIM(L32)),10)&lt;&gt;"UNRESOLVED",ISERROR(MATCH(UPPER(TRIM(CLEAN(SUBSTITUTE(L32,CHAR(160)," ")))),Start!$H$6:$H$22,0))),AND(LEN(UPPER(TRIM(CLEAN(SUBSTITUTE(M32,CHAR(160)," ")))))&gt;0,LEFT(UPPER(TRIM(M32)),10)&lt;&gt;"UNRESOLVED",ISERROR(MATCH(UPPER(TRIM(CLEAN(SUBSTITUTE(M32,CHAR(160)," ")))),Start!$H$6:$H$22,0))),AND(ISNUMBER(N32),N32&gt;0,N32&lt;TODAY()+1)),"Fields present; review required","Incomplete"),"Incomplete")</f>
        <v>Incomplete</v>
      </c>
    </row>
    <row r="33" ht="70" customHeight="1">
      <c r="A33" s="62" t="str">
        <v>S08-W</v>
      </c>
      <c r="B33" s="62" t="str">
        <v>Delaware</v>
      </c>
      <c r="C33" s="62" t="str">
        <v>Water and wastewater</v>
      </c>
      <c r="D33" s="62" t="str">
        <v>S08</v>
      </c>
      <c r="E33" s="62" t="str">
        <v>Delaware PSC</v>
      </c>
      <c r="F33" s="62" t="inlineStr">
        <is>
          <t xml:space="preserve">To research</t>
        </is>
      </c>
      <c r="G33" s="62" t="inlineStr">
        <is>
          <t xml:space="preserve">For water and wastewater in Delaware, retrieve the current sector regulator requirements, ownership specific public entity duties, reporting rules, permits and contracts. Document each controlling instrument and exemption. See State research for the separately labelled selected state note.</t>
        </is>
      </c>
      <c r="H33" s="62" t="inlineStr">
        <is>
          <t xml:space="preserve">The state starting source addresses one topic. Find the rule for this sector.</t>
        </is>
      </c>
      <c r="I33" s="48" t="str">
        <v>Unresolved</v>
      </c>
      <c r="J33" s="48"/>
      <c r="K33" s="48"/>
      <c r="L33" s="48"/>
      <c r="M33" s="48"/>
      <c r="N33" s="63"/>
      <c r="O33" s="62" t="str">
        <v>https://depsc.delaware.gov/cybersecurity/</v>
      </c>
      <c r="P33" s="48" t="str"/>
      <c r="Q33" s="52" t="str">
        <f>IFERROR(IF(AND(OR(I33="Applicable",I33="Not applicable with reason"),AND(LEN(UPPER(TRIM(CLEAN(SUBSTITUTE(J33,CHAR(160)," ")))))&gt;0,LEFT(UPPER(TRIM(J33)),10)&lt;&gt;"UNRESOLVED",ISERROR(MATCH(UPPER(TRIM(CLEAN(SUBSTITUTE(J33,CHAR(160)," ")))),Start!$H$6:$H$22,0))),AND(LEN(UPPER(TRIM(CLEAN(SUBSTITUTE(K33,CHAR(160)," ")))))&gt;0,LEFT(UPPER(TRIM(K33)),10)&lt;&gt;"UNRESOLVED",ISERROR(MATCH(UPPER(TRIM(CLEAN(SUBSTITUTE(K33,CHAR(160)," ")))),Start!$H$6:$H$22,0))),AND(LEN(UPPER(TRIM(CLEAN(SUBSTITUTE(L33,CHAR(160)," ")))))&gt;0,LEFT(UPPER(TRIM(L33)),10)&lt;&gt;"UNRESOLVED",ISERROR(MATCH(UPPER(TRIM(CLEAN(SUBSTITUTE(L33,CHAR(160)," ")))),Start!$H$6:$H$22,0))),AND(LEN(UPPER(TRIM(CLEAN(SUBSTITUTE(M33,CHAR(160)," ")))))&gt;0,LEFT(UPPER(TRIM(M33)),10)&lt;&gt;"UNRESOLVED",ISERROR(MATCH(UPPER(TRIM(CLEAN(SUBSTITUTE(M33,CHAR(160)," ")))),Start!$H$6:$H$22,0))),AND(ISNUMBER(N33),N33&gt;0,N33&lt;TODAY()+1)),"Fields present; review required","Incomplete"),"Incomplete")</f>
        <v>Incomplete</v>
      </c>
    </row>
    <row r="34" ht="70" customHeight="1">
      <c r="A34" s="64" t="str">
        <v>S08-P</v>
      </c>
      <c r="B34" s="64" t="str">
        <v>Delaware</v>
      </c>
      <c r="C34" s="64" t="str">
        <v>Power and energy</v>
      </c>
      <c r="D34" s="64" t="str">
        <v>S08</v>
      </c>
      <c r="E34" s="64" t="str">
        <v>Delaware PSC</v>
      </c>
      <c r="F34" s="64" t="inlineStr">
        <is>
          <t xml:space="preserve">To research</t>
        </is>
      </c>
      <c r="G34" s="64" t="inlineStr">
        <is>
          <t xml:space="preserve">For power and energy in Delaware, retrieve the current sector regulator requirements, ownership specific public entity duties, reporting rules, permits and contracts. Document each controlling instrument and exemption. See State research for the separately labelled selected state note.</t>
        </is>
      </c>
      <c r="H34" s="64" t="inlineStr">
        <is>
          <t xml:space="preserve">The state starting source addresses one topic. Find the rule for this sector.</t>
        </is>
      </c>
      <c r="I34" s="48" t="str">
        <v>Unresolved</v>
      </c>
      <c r="J34" s="48"/>
      <c r="K34" s="48"/>
      <c r="L34" s="48"/>
      <c r="M34" s="48"/>
      <c r="N34" s="63"/>
      <c r="O34" s="64" t="str">
        <v>https://depsc.delaware.gov/cybersecurity/</v>
      </c>
      <c r="P34" s="48" t="str"/>
      <c r="Q34" s="56" t="str">
        <f>IFERROR(IF(AND(OR(I34="Applicable",I34="Not applicable with reason"),AND(LEN(UPPER(TRIM(CLEAN(SUBSTITUTE(J34,CHAR(160)," ")))))&gt;0,LEFT(UPPER(TRIM(J34)),10)&lt;&gt;"UNRESOLVED",ISERROR(MATCH(UPPER(TRIM(CLEAN(SUBSTITUTE(J34,CHAR(160)," ")))),Start!$H$6:$H$22,0))),AND(LEN(UPPER(TRIM(CLEAN(SUBSTITUTE(K34,CHAR(160)," ")))))&gt;0,LEFT(UPPER(TRIM(K34)),10)&lt;&gt;"UNRESOLVED",ISERROR(MATCH(UPPER(TRIM(CLEAN(SUBSTITUTE(K34,CHAR(160)," ")))),Start!$H$6:$H$22,0))),AND(LEN(UPPER(TRIM(CLEAN(SUBSTITUTE(L34,CHAR(160)," ")))))&gt;0,LEFT(UPPER(TRIM(L34)),10)&lt;&gt;"UNRESOLVED",ISERROR(MATCH(UPPER(TRIM(CLEAN(SUBSTITUTE(L34,CHAR(160)," ")))),Start!$H$6:$H$22,0))),AND(LEN(UPPER(TRIM(CLEAN(SUBSTITUTE(M34,CHAR(160)," ")))))&gt;0,LEFT(UPPER(TRIM(M34)),10)&lt;&gt;"UNRESOLVED",ISERROR(MATCH(UPPER(TRIM(CLEAN(SUBSTITUTE(M34,CHAR(160)," ")))),Start!$H$6:$H$22,0))),AND(ISNUMBER(N34),N34&gt;0,N34&lt;TODAY()+1)),"Fields present; review required","Incomplete"),"Incomplete")</f>
        <v>Incomplete</v>
      </c>
    </row>
    <row r="35" ht="70" customHeight="1">
      <c r="A35" s="62" t="str">
        <v>S08-M</v>
      </c>
      <c r="B35" s="62" t="str">
        <v>Delaware</v>
      </c>
      <c r="C35" s="62" t="str">
        <v>Manufacturing</v>
      </c>
      <c r="D35" s="62" t="str">
        <v>S08</v>
      </c>
      <c r="E35" s="62" t="str">
        <v>Delaware PSC</v>
      </c>
      <c r="F35" s="62" t="inlineStr">
        <is>
          <t xml:space="preserve">To research</t>
        </is>
      </c>
      <c r="G35" s="62" t="inlineStr">
        <is>
          <t xml:space="preserve">For manufacturing in Delaware, retrieve the current sector regulator requirements, ownership specific public entity duties, reporting rules, permits and contracts. Document each controlling instrument and exemption. See State research for the separately labelled selected state note.</t>
        </is>
      </c>
      <c r="H35" s="62" t="inlineStr">
        <is>
          <t xml:space="preserve">The state starting source addresses one topic. Find the rule for this sector.</t>
        </is>
      </c>
      <c r="I35" s="48" t="str">
        <v>Unresolved</v>
      </c>
      <c r="J35" s="48"/>
      <c r="K35" s="48"/>
      <c r="L35" s="48"/>
      <c r="M35" s="48"/>
      <c r="N35" s="63"/>
      <c r="O35" s="62" t="str">
        <v>https://depsc.delaware.gov/cybersecurity/</v>
      </c>
      <c r="P35" s="48" t="str"/>
      <c r="Q35" s="52" t="str">
        <f>IFERROR(IF(AND(OR(I35="Applicable",I35="Not applicable with reason"),AND(LEN(UPPER(TRIM(CLEAN(SUBSTITUTE(J35,CHAR(160)," ")))))&gt;0,LEFT(UPPER(TRIM(J35)),10)&lt;&gt;"UNRESOLVED",ISERROR(MATCH(UPPER(TRIM(CLEAN(SUBSTITUTE(J35,CHAR(160)," ")))),Start!$H$6:$H$22,0))),AND(LEN(UPPER(TRIM(CLEAN(SUBSTITUTE(K35,CHAR(160)," ")))))&gt;0,LEFT(UPPER(TRIM(K35)),10)&lt;&gt;"UNRESOLVED",ISERROR(MATCH(UPPER(TRIM(CLEAN(SUBSTITUTE(K35,CHAR(160)," ")))),Start!$H$6:$H$22,0))),AND(LEN(UPPER(TRIM(CLEAN(SUBSTITUTE(L35,CHAR(160)," ")))))&gt;0,LEFT(UPPER(TRIM(L35)),10)&lt;&gt;"UNRESOLVED",ISERROR(MATCH(UPPER(TRIM(CLEAN(SUBSTITUTE(L35,CHAR(160)," ")))),Start!$H$6:$H$22,0))),AND(LEN(UPPER(TRIM(CLEAN(SUBSTITUTE(M35,CHAR(160)," ")))))&gt;0,LEFT(UPPER(TRIM(M35)),10)&lt;&gt;"UNRESOLVED",ISERROR(MATCH(UPPER(TRIM(CLEAN(SUBSTITUTE(M35,CHAR(160)," ")))),Start!$H$6:$H$22,0))),AND(ISNUMBER(N35),N35&gt;0,N35&lt;TODAY()+1)),"Fields present; review required","Incomplete"),"Incomplete")</f>
        <v>Incomplete</v>
      </c>
    </row>
    <row r="36" ht="70" customHeight="1">
      <c r="A36" s="64" t="str">
        <v>S08-T</v>
      </c>
      <c r="B36" s="64" t="str">
        <v>Delaware</v>
      </c>
      <c r="C36" s="64" t="str">
        <v>Transportation</v>
      </c>
      <c r="D36" s="64" t="str">
        <v>S08</v>
      </c>
      <c r="E36" s="64" t="str">
        <v>Delaware PSC</v>
      </c>
      <c r="F36" s="64" t="inlineStr">
        <is>
          <t xml:space="preserve">To research</t>
        </is>
      </c>
      <c r="G36" s="64" t="inlineStr">
        <is>
          <t xml:space="preserve">For transportation in Delaware, retrieve the current sector regulator requirements, ownership specific public entity duties, reporting rules, permits and contracts. Document each controlling instrument and exemption. See State research for the separately labelled selected state note.</t>
        </is>
      </c>
      <c r="H36" s="64" t="inlineStr">
        <is>
          <t xml:space="preserve">The state starting source addresses one topic. Find the rule for this sector.</t>
        </is>
      </c>
      <c r="I36" s="48" t="str">
        <v>Unresolved</v>
      </c>
      <c r="J36" s="48"/>
      <c r="K36" s="48"/>
      <c r="L36" s="48"/>
      <c r="M36" s="48"/>
      <c r="N36" s="63"/>
      <c r="O36" s="64" t="str">
        <v>https://depsc.delaware.gov/cybersecurity/</v>
      </c>
      <c r="P36" s="48" t="str"/>
      <c r="Q36" s="56" t="str">
        <f>IFERROR(IF(AND(OR(I36="Applicable",I36="Not applicable with reason"),AND(LEN(UPPER(TRIM(CLEAN(SUBSTITUTE(J36,CHAR(160)," ")))))&gt;0,LEFT(UPPER(TRIM(J36)),10)&lt;&gt;"UNRESOLVED",ISERROR(MATCH(UPPER(TRIM(CLEAN(SUBSTITUTE(J36,CHAR(160)," ")))),Start!$H$6:$H$22,0))),AND(LEN(UPPER(TRIM(CLEAN(SUBSTITUTE(K36,CHAR(160)," ")))))&gt;0,LEFT(UPPER(TRIM(K36)),10)&lt;&gt;"UNRESOLVED",ISERROR(MATCH(UPPER(TRIM(CLEAN(SUBSTITUTE(K36,CHAR(160)," ")))),Start!$H$6:$H$22,0))),AND(LEN(UPPER(TRIM(CLEAN(SUBSTITUTE(L36,CHAR(160)," ")))))&gt;0,LEFT(UPPER(TRIM(L36)),10)&lt;&gt;"UNRESOLVED",ISERROR(MATCH(UPPER(TRIM(CLEAN(SUBSTITUTE(L36,CHAR(160)," ")))),Start!$H$6:$H$22,0))),AND(LEN(UPPER(TRIM(CLEAN(SUBSTITUTE(M36,CHAR(160)," ")))))&gt;0,LEFT(UPPER(TRIM(M36)),10)&lt;&gt;"UNRESOLVED",ISERROR(MATCH(UPPER(TRIM(CLEAN(SUBSTITUTE(M36,CHAR(160)," ")))),Start!$H$6:$H$22,0))),AND(ISNUMBER(N36),N36&gt;0,N36&lt;TODAY()+1)),"Fields present; review required","Incomplete"),"Incomplete")</f>
        <v>Incomplete</v>
      </c>
    </row>
    <row r="37" ht="70" customHeight="1">
      <c r="A37" s="62" t="str">
        <v>S09-W</v>
      </c>
      <c r="B37" s="62" t="str">
        <v>Florida</v>
      </c>
      <c r="C37" s="62" t="str">
        <v>Water and wastewater</v>
      </c>
      <c r="D37" s="62" t="str">
        <v>S09</v>
      </c>
      <c r="E37" s="62" t="str">
        <v>Florida Senate</v>
      </c>
      <c r="F37" s="62" t="inlineStr">
        <is>
          <t xml:space="preserve">To research</t>
        </is>
      </c>
      <c r="G37" s="62" t="inlineStr">
        <is>
          <t xml:space="preserve">For water and wastewater in Florida, retrieve the current sector regulator requirements, ownership specific public entity duties, reporting rules, permits and contracts. Document each controlling instrument and exemption. See State research for the separately labelled selected state note.</t>
        </is>
      </c>
      <c r="H37" s="62" t="inlineStr">
        <is>
          <t xml:space="preserve">The state starting source addresses one topic. Find the rule for this sector.</t>
        </is>
      </c>
      <c r="I37" s="48" t="str">
        <v>Unresolved</v>
      </c>
      <c r="J37" s="48"/>
      <c r="K37" s="48"/>
      <c r="L37" s="48"/>
      <c r="M37" s="48"/>
      <c r="N37" s="63"/>
      <c r="O37" s="62" t="str">
        <v>https://www.flsenate.gov/Laws/Statutes/2026/282.3185</v>
      </c>
      <c r="P37" s="48" t="str"/>
      <c r="Q37" s="52" t="str">
        <f>IFERROR(IF(AND(OR(I37="Applicable",I37="Not applicable with reason"),AND(LEN(UPPER(TRIM(CLEAN(SUBSTITUTE(J37,CHAR(160)," ")))))&gt;0,LEFT(UPPER(TRIM(J37)),10)&lt;&gt;"UNRESOLVED",ISERROR(MATCH(UPPER(TRIM(CLEAN(SUBSTITUTE(J37,CHAR(160)," ")))),Start!$H$6:$H$22,0))),AND(LEN(UPPER(TRIM(CLEAN(SUBSTITUTE(K37,CHAR(160)," ")))))&gt;0,LEFT(UPPER(TRIM(K37)),10)&lt;&gt;"UNRESOLVED",ISERROR(MATCH(UPPER(TRIM(CLEAN(SUBSTITUTE(K37,CHAR(160)," ")))),Start!$H$6:$H$22,0))),AND(LEN(UPPER(TRIM(CLEAN(SUBSTITUTE(L37,CHAR(160)," ")))))&gt;0,LEFT(UPPER(TRIM(L37)),10)&lt;&gt;"UNRESOLVED",ISERROR(MATCH(UPPER(TRIM(CLEAN(SUBSTITUTE(L37,CHAR(160)," ")))),Start!$H$6:$H$22,0))),AND(LEN(UPPER(TRIM(CLEAN(SUBSTITUTE(M37,CHAR(160)," ")))))&gt;0,LEFT(UPPER(TRIM(M37)),10)&lt;&gt;"UNRESOLVED",ISERROR(MATCH(UPPER(TRIM(CLEAN(SUBSTITUTE(M37,CHAR(160)," ")))),Start!$H$6:$H$22,0))),AND(ISNUMBER(N37),N37&gt;0,N37&lt;TODAY()+1)),"Fields present; review required","Incomplete"),"Incomplete")</f>
        <v>Incomplete</v>
      </c>
    </row>
    <row r="38" ht="70" customHeight="1">
      <c r="A38" s="64" t="str">
        <v>S09-P</v>
      </c>
      <c r="B38" s="64" t="str">
        <v>Florida</v>
      </c>
      <c r="C38" s="64" t="str">
        <v>Power and energy</v>
      </c>
      <c r="D38" s="64" t="str">
        <v>S09</v>
      </c>
      <c r="E38" s="64" t="str">
        <v>Florida Senate</v>
      </c>
      <c r="F38" s="64" t="inlineStr">
        <is>
          <t xml:space="preserve">To research</t>
        </is>
      </c>
      <c r="G38" s="64" t="inlineStr">
        <is>
          <t xml:space="preserve">For power and energy in Florida, retrieve the current sector regulator requirements, ownership specific public entity duties, reporting rules, permits and contracts. Document each controlling instrument and exemption. See State research for the separately labelled selected state note.</t>
        </is>
      </c>
      <c r="H38" s="64" t="inlineStr">
        <is>
          <t xml:space="preserve">The state starting source addresses one topic. Find the rule for this sector.</t>
        </is>
      </c>
      <c r="I38" s="48" t="str">
        <v>Unresolved</v>
      </c>
      <c r="J38" s="48"/>
      <c r="K38" s="48"/>
      <c r="L38" s="48"/>
      <c r="M38" s="48"/>
      <c r="N38" s="63"/>
      <c r="O38" s="64" t="str">
        <v>https://www.flsenate.gov/Laws/Statutes/2026/282.3185</v>
      </c>
      <c r="P38" s="48" t="str"/>
      <c r="Q38" s="56" t="str">
        <f>IFERROR(IF(AND(OR(I38="Applicable",I38="Not applicable with reason"),AND(LEN(UPPER(TRIM(CLEAN(SUBSTITUTE(J38,CHAR(160)," ")))))&gt;0,LEFT(UPPER(TRIM(J38)),10)&lt;&gt;"UNRESOLVED",ISERROR(MATCH(UPPER(TRIM(CLEAN(SUBSTITUTE(J38,CHAR(160)," ")))),Start!$H$6:$H$22,0))),AND(LEN(UPPER(TRIM(CLEAN(SUBSTITUTE(K38,CHAR(160)," ")))))&gt;0,LEFT(UPPER(TRIM(K38)),10)&lt;&gt;"UNRESOLVED",ISERROR(MATCH(UPPER(TRIM(CLEAN(SUBSTITUTE(K38,CHAR(160)," ")))),Start!$H$6:$H$22,0))),AND(LEN(UPPER(TRIM(CLEAN(SUBSTITUTE(L38,CHAR(160)," ")))))&gt;0,LEFT(UPPER(TRIM(L38)),10)&lt;&gt;"UNRESOLVED",ISERROR(MATCH(UPPER(TRIM(CLEAN(SUBSTITUTE(L38,CHAR(160)," ")))),Start!$H$6:$H$22,0))),AND(LEN(UPPER(TRIM(CLEAN(SUBSTITUTE(M38,CHAR(160)," ")))))&gt;0,LEFT(UPPER(TRIM(M38)),10)&lt;&gt;"UNRESOLVED",ISERROR(MATCH(UPPER(TRIM(CLEAN(SUBSTITUTE(M38,CHAR(160)," ")))),Start!$H$6:$H$22,0))),AND(ISNUMBER(N38),N38&gt;0,N38&lt;TODAY()+1)),"Fields present; review required","Incomplete"),"Incomplete")</f>
        <v>Incomplete</v>
      </c>
    </row>
    <row r="39" ht="70" customHeight="1">
      <c r="A39" s="62" t="str">
        <v>S09-M</v>
      </c>
      <c r="B39" s="62" t="str">
        <v>Florida</v>
      </c>
      <c r="C39" s="62" t="str">
        <v>Manufacturing</v>
      </c>
      <c r="D39" s="62" t="str">
        <v>S09</v>
      </c>
      <c r="E39" s="62" t="str">
        <v>Florida Senate</v>
      </c>
      <c r="F39" s="62" t="inlineStr">
        <is>
          <t xml:space="preserve">To research</t>
        </is>
      </c>
      <c r="G39" s="62" t="inlineStr">
        <is>
          <t xml:space="preserve">For manufacturing in Florida, retrieve the current sector regulator requirements, ownership specific public entity duties, reporting rules, permits and contracts. Document each controlling instrument and exemption. See State research for the separately labelled selected state note.</t>
        </is>
      </c>
      <c r="H39" s="62" t="inlineStr">
        <is>
          <t xml:space="preserve">The state starting source addresses one topic. Find the rule for this sector.</t>
        </is>
      </c>
      <c r="I39" s="48" t="str">
        <v>Unresolved</v>
      </c>
      <c r="J39" s="48"/>
      <c r="K39" s="48"/>
      <c r="L39" s="48"/>
      <c r="M39" s="48"/>
      <c r="N39" s="63"/>
      <c r="O39" s="62" t="str">
        <v>https://www.flsenate.gov/Laws/Statutes/2026/282.3185</v>
      </c>
      <c r="P39" s="48" t="str"/>
      <c r="Q39" s="52" t="str">
        <f>IFERROR(IF(AND(OR(I39="Applicable",I39="Not applicable with reason"),AND(LEN(UPPER(TRIM(CLEAN(SUBSTITUTE(J39,CHAR(160)," ")))))&gt;0,LEFT(UPPER(TRIM(J39)),10)&lt;&gt;"UNRESOLVED",ISERROR(MATCH(UPPER(TRIM(CLEAN(SUBSTITUTE(J39,CHAR(160)," ")))),Start!$H$6:$H$22,0))),AND(LEN(UPPER(TRIM(CLEAN(SUBSTITUTE(K39,CHAR(160)," ")))))&gt;0,LEFT(UPPER(TRIM(K39)),10)&lt;&gt;"UNRESOLVED",ISERROR(MATCH(UPPER(TRIM(CLEAN(SUBSTITUTE(K39,CHAR(160)," ")))),Start!$H$6:$H$22,0))),AND(LEN(UPPER(TRIM(CLEAN(SUBSTITUTE(L39,CHAR(160)," ")))))&gt;0,LEFT(UPPER(TRIM(L39)),10)&lt;&gt;"UNRESOLVED",ISERROR(MATCH(UPPER(TRIM(CLEAN(SUBSTITUTE(L39,CHAR(160)," ")))),Start!$H$6:$H$22,0))),AND(LEN(UPPER(TRIM(CLEAN(SUBSTITUTE(M39,CHAR(160)," ")))))&gt;0,LEFT(UPPER(TRIM(M39)),10)&lt;&gt;"UNRESOLVED",ISERROR(MATCH(UPPER(TRIM(CLEAN(SUBSTITUTE(M39,CHAR(160)," ")))),Start!$H$6:$H$22,0))),AND(ISNUMBER(N39),N39&gt;0,N39&lt;TODAY()+1)),"Fields present; review required","Incomplete"),"Incomplete")</f>
        <v>Incomplete</v>
      </c>
    </row>
    <row r="40" ht="70" customHeight="1">
      <c r="A40" s="64" t="str">
        <v>S09-T</v>
      </c>
      <c r="B40" s="64" t="str">
        <v>Florida</v>
      </c>
      <c r="C40" s="64" t="str">
        <v>Transportation</v>
      </c>
      <c r="D40" s="64" t="str">
        <v>S09</v>
      </c>
      <c r="E40" s="64" t="str">
        <v>Florida Senate</v>
      </c>
      <c r="F40" s="64" t="inlineStr">
        <is>
          <t xml:space="preserve">To research</t>
        </is>
      </c>
      <c r="G40" s="64" t="inlineStr">
        <is>
          <t xml:space="preserve">For transportation in Florida, retrieve the current sector regulator requirements, ownership specific public entity duties, reporting rules, permits and contracts. Document each controlling instrument and exemption. See State research for the separately labelled selected state note.</t>
        </is>
      </c>
      <c r="H40" s="64" t="inlineStr">
        <is>
          <t xml:space="preserve">The state starting source addresses one topic. Find the rule for this sector.</t>
        </is>
      </c>
      <c r="I40" s="48" t="str">
        <v>Unresolved</v>
      </c>
      <c r="J40" s="48"/>
      <c r="K40" s="48"/>
      <c r="L40" s="48"/>
      <c r="M40" s="48"/>
      <c r="N40" s="63"/>
      <c r="O40" s="64" t="str">
        <v>https://www.flsenate.gov/Laws/Statutes/2026/282.3185</v>
      </c>
      <c r="P40" s="48" t="str"/>
      <c r="Q40" s="56" t="str">
        <f>IFERROR(IF(AND(OR(I40="Applicable",I40="Not applicable with reason"),AND(LEN(UPPER(TRIM(CLEAN(SUBSTITUTE(J40,CHAR(160)," ")))))&gt;0,LEFT(UPPER(TRIM(J40)),10)&lt;&gt;"UNRESOLVED",ISERROR(MATCH(UPPER(TRIM(CLEAN(SUBSTITUTE(J40,CHAR(160)," ")))),Start!$H$6:$H$22,0))),AND(LEN(UPPER(TRIM(CLEAN(SUBSTITUTE(K40,CHAR(160)," ")))))&gt;0,LEFT(UPPER(TRIM(K40)),10)&lt;&gt;"UNRESOLVED",ISERROR(MATCH(UPPER(TRIM(CLEAN(SUBSTITUTE(K40,CHAR(160)," ")))),Start!$H$6:$H$22,0))),AND(LEN(UPPER(TRIM(CLEAN(SUBSTITUTE(L40,CHAR(160)," ")))))&gt;0,LEFT(UPPER(TRIM(L40)),10)&lt;&gt;"UNRESOLVED",ISERROR(MATCH(UPPER(TRIM(CLEAN(SUBSTITUTE(L40,CHAR(160)," ")))),Start!$H$6:$H$22,0))),AND(LEN(UPPER(TRIM(CLEAN(SUBSTITUTE(M40,CHAR(160)," ")))))&gt;0,LEFT(UPPER(TRIM(M40)),10)&lt;&gt;"UNRESOLVED",ISERROR(MATCH(UPPER(TRIM(CLEAN(SUBSTITUTE(M40,CHAR(160)," ")))),Start!$H$6:$H$22,0))),AND(ISNUMBER(N40),N40&gt;0,N40&lt;TODAY()+1)),"Fields present; review required","Incomplete"),"Incomplete")</f>
        <v>Incomplete</v>
      </c>
    </row>
    <row r="41" ht="70" customHeight="1">
      <c r="A41" s="62" t="str">
        <v>S10-W</v>
      </c>
      <c r="B41" s="62" t="str">
        <v>Georgia</v>
      </c>
      <c r="C41" s="62" t="str">
        <v>Water and wastewater</v>
      </c>
      <c r="D41" s="62" t="str">
        <v>S10</v>
      </c>
      <c r="E41" s="62" t="str">
        <v>Georgia Technology Authority</v>
      </c>
      <c r="F41" s="62" t="inlineStr">
        <is>
          <t xml:space="preserve">To research</t>
        </is>
      </c>
      <c r="G41" s="62" t="inlineStr">
        <is>
          <t xml:space="preserve">For water and wastewater in Georgia, retrieve the current sector regulator requirements, ownership specific public entity duties, reporting rules, permits and contracts. Document each controlling instrument and exemption. See State research for the separately labelled selected state note.</t>
        </is>
      </c>
      <c r="H41" s="62" t="inlineStr">
        <is>
          <t xml:space="preserve">The state starting source addresses one topic. Find the rule for this sector.</t>
        </is>
      </c>
      <c r="I41" s="48" t="str">
        <v>Unresolved</v>
      </c>
      <c r="J41" s="48"/>
      <c r="K41" s="48"/>
      <c r="L41" s="48"/>
      <c r="M41" s="48"/>
      <c r="N41" s="63"/>
      <c r="O41" s="62" t="str">
        <v>https://gta.georgia.gov/contact-us/cybersecurity-incidents</v>
      </c>
      <c r="P41" s="48" t="str"/>
      <c r="Q41" s="52" t="str">
        <f>IFERROR(IF(AND(OR(I41="Applicable",I41="Not applicable with reason"),AND(LEN(UPPER(TRIM(CLEAN(SUBSTITUTE(J41,CHAR(160)," ")))))&gt;0,LEFT(UPPER(TRIM(J41)),10)&lt;&gt;"UNRESOLVED",ISERROR(MATCH(UPPER(TRIM(CLEAN(SUBSTITUTE(J41,CHAR(160)," ")))),Start!$H$6:$H$22,0))),AND(LEN(UPPER(TRIM(CLEAN(SUBSTITUTE(K41,CHAR(160)," ")))))&gt;0,LEFT(UPPER(TRIM(K41)),10)&lt;&gt;"UNRESOLVED",ISERROR(MATCH(UPPER(TRIM(CLEAN(SUBSTITUTE(K41,CHAR(160)," ")))),Start!$H$6:$H$22,0))),AND(LEN(UPPER(TRIM(CLEAN(SUBSTITUTE(L41,CHAR(160)," ")))))&gt;0,LEFT(UPPER(TRIM(L41)),10)&lt;&gt;"UNRESOLVED",ISERROR(MATCH(UPPER(TRIM(CLEAN(SUBSTITUTE(L41,CHAR(160)," ")))),Start!$H$6:$H$22,0))),AND(LEN(UPPER(TRIM(CLEAN(SUBSTITUTE(M41,CHAR(160)," ")))))&gt;0,LEFT(UPPER(TRIM(M41)),10)&lt;&gt;"UNRESOLVED",ISERROR(MATCH(UPPER(TRIM(CLEAN(SUBSTITUTE(M41,CHAR(160)," ")))),Start!$H$6:$H$22,0))),AND(ISNUMBER(N41),N41&gt;0,N41&lt;TODAY()+1)),"Fields present; review required","Incomplete"),"Incomplete")</f>
        <v>Incomplete</v>
      </c>
    </row>
    <row r="42" ht="70" customHeight="1">
      <c r="A42" s="64" t="str">
        <v>S10-P</v>
      </c>
      <c r="B42" s="64" t="str">
        <v>Georgia</v>
      </c>
      <c r="C42" s="64" t="str">
        <v>Power and energy</v>
      </c>
      <c r="D42" s="64" t="str">
        <v>S10</v>
      </c>
      <c r="E42" s="64" t="str">
        <v>Georgia Technology Authority</v>
      </c>
      <c r="F42" s="64" t="inlineStr">
        <is>
          <t xml:space="preserve">To research</t>
        </is>
      </c>
      <c r="G42" s="64" t="inlineStr">
        <is>
          <t xml:space="preserve">For power and energy in Georgia, retrieve the current sector regulator requirements, ownership specific public entity duties, reporting rules, permits and contracts. Document each controlling instrument and exemption. See State research for the separately labelled selected state note.</t>
        </is>
      </c>
      <c r="H42" s="64" t="inlineStr">
        <is>
          <t xml:space="preserve">The state starting source addresses one topic. Find the rule for this sector.</t>
        </is>
      </c>
      <c r="I42" s="48" t="str">
        <v>Unresolved</v>
      </c>
      <c r="J42" s="48"/>
      <c r="K42" s="48"/>
      <c r="L42" s="48"/>
      <c r="M42" s="48"/>
      <c r="N42" s="63"/>
      <c r="O42" s="64" t="str">
        <v>https://gta.georgia.gov/contact-us/cybersecurity-incidents</v>
      </c>
      <c r="P42" s="48" t="str"/>
      <c r="Q42" s="56" t="str">
        <f>IFERROR(IF(AND(OR(I42="Applicable",I42="Not applicable with reason"),AND(LEN(UPPER(TRIM(CLEAN(SUBSTITUTE(J42,CHAR(160)," ")))))&gt;0,LEFT(UPPER(TRIM(J42)),10)&lt;&gt;"UNRESOLVED",ISERROR(MATCH(UPPER(TRIM(CLEAN(SUBSTITUTE(J42,CHAR(160)," ")))),Start!$H$6:$H$22,0))),AND(LEN(UPPER(TRIM(CLEAN(SUBSTITUTE(K42,CHAR(160)," ")))))&gt;0,LEFT(UPPER(TRIM(K42)),10)&lt;&gt;"UNRESOLVED",ISERROR(MATCH(UPPER(TRIM(CLEAN(SUBSTITUTE(K42,CHAR(160)," ")))),Start!$H$6:$H$22,0))),AND(LEN(UPPER(TRIM(CLEAN(SUBSTITUTE(L42,CHAR(160)," ")))))&gt;0,LEFT(UPPER(TRIM(L42)),10)&lt;&gt;"UNRESOLVED",ISERROR(MATCH(UPPER(TRIM(CLEAN(SUBSTITUTE(L42,CHAR(160)," ")))),Start!$H$6:$H$22,0))),AND(LEN(UPPER(TRIM(CLEAN(SUBSTITUTE(M42,CHAR(160)," ")))))&gt;0,LEFT(UPPER(TRIM(M42)),10)&lt;&gt;"UNRESOLVED",ISERROR(MATCH(UPPER(TRIM(CLEAN(SUBSTITUTE(M42,CHAR(160)," ")))),Start!$H$6:$H$22,0))),AND(ISNUMBER(N42),N42&gt;0,N42&lt;TODAY()+1)),"Fields present; review required","Incomplete"),"Incomplete")</f>
        <v>Incomplete</v>
      </c>
    </row>
    <row r="43" ht="70" customHeight="1">
      <c r="A43" s="62" t="str">
        <v>S10-M</v>
      </c>
      <c r="B43" s="62" t="str">
        <v>Georgia</v>
      </c>
      <c r="C43" s="62" t="str">
        <v>Manufacturing</v>
      </c>
      <c r="D43" s="62" t="str">
        <v>S10</v>
      </c>
      <c r="E43" s="62" t="str">
        <v>Georgia Technology Authority</v>
      </c>
      <c r="F43" s="62" t="inlineStr">
        <is>
          <t xml:space="preserve">To research</t>
        </is>
      </c>
      <c r="G43" s="62" t="inlineStr">
        <is>
          <t xml:space="preserve">For manufacturing in Georgia, retrieve the current sector regulator requirements, ownership specific public entity duties, reporting rules, permits and contracts. Document each controlling instrument and exemption. See State research for the separately labelled selected state note.</t>
        </is>
      </c>
      <c r="H43" s="62" t="inlineStr">
        <is>
          <t xml:space="preserve">The state starting source addresses one topic. Find the rule for this sector.</t>
        </is>
      </c>
      <c r="I43" s="48" t="str">
        <v>Unresolved</v>
      </c>
      <c r="J43" s="48"/>
      <c r="K43" s="48"/>
      <c r="L43" s="48"/>
      <c r="M43" s="48"/>
      <c r="N43" s="63"/>
      <c r="O43" s="62" t="str">
        <v>https://gta.georgia.gov/contact-us/cybersecurity-incidents</v>
      </c>
      <c r="P43" s="48" t="str"/>
      <c r="Q43" s="52" t="str">
        <f>IFERROR(IF(AND(OR(I43="Applicable",I43="Not applicable with reason"),AND(LEN(UPPER(TRIM(CLEAN(SUBSTITUTE(J43,CHAR(160)," ")))))&gt;0,LEFT(UPPER(TRIM(J43)),10)&lt;&gt;"UNRESOLVED",ISERROR(MATCH(UPPER(TRIM(CLEAN(SUBSTITUTE(J43,CHAR(160)," ")))),Start!$H$6:$H$22,0))),AND(LEN(UPPER(TRIM(CLEAN(SUBSTITUTE(K43,CHAR(160)," ")))))&gt;0,LEFT(UPPER(TRIM(K43)),10)&lt;&gt;"UNRESOLVED",ISERROR(MATCH(UPPER(TRIM(CLEAN(SUBSTITUTE(K43,CHAR(160)," ")))),Start!$H$6:$H$22,0))),AND(LEN(UPPER(TRIM(CLEAN(SUBSTITUTE(L43,CHAR(160)," ")))))&gt;0,LEFT(UPPER(TRIM(L43)),10)&lt;&gt;"UNRESOLVED",ISERROR(MATCH(UPPER(TRIM(CLEAN(SUBSTITUTE(L43,CHAR(160)," ")))),Start!$H$6:$H$22,0))),AND(LEN(UPPER(TRIM(CLEAN(SUBSTITUTE(M43,CHAR(160)," ")))))&gt;0,LEFT(UPPER(TRIM(M43)),10)&lt;&gt;"UNRESOLVED",ISERROR(MATCH(UPPER(TRIM(CLEAN(SUBSTITUTE(M43,CHAR(160)," ")))),Start!$H$6:$H$22,0))),AND(ISNUMBER(N43),N43&gt;0,N43&lt;TODAY()+1)),"Fields present; review required","Incomplete"),"Incomplete")</f>
        <v>Incomplete</v>
      </c>
    </row>
    <row r="44" ht="70" customHeight="1">
      <c r="A44" s="64" t="str">
        <v>S10-T</v>
      </c>
      <c r="B44" s="64" t="str">
        <v>Georgia</v>
      </c>
      <c r="C44" s="64" t="str">
        <v>Transportation</v>
      </c>
      <c r="D44" s="64" t="str">
        <v>S10</v>
      </c>
      <c r="E44" s="64" t="str">
        <v>Georgia Technology Authority</v>
      </c>
      <c r="F44" s="64" t="inlineStr">
        <is>
          <t xml:space="preserve">To research</t>
        </is>
      </c>
      <c r="G44" s="64" t="inlineStr">
        <is>
          <t xml:space="preserve">For transportation in Georgia, retrieve the current sector regulator requirements, ownership specific public entity duties, reporting rules, permits and contracts. Document each controlling instrument and exemption. See State research for the separately labelled selected state note.</t>
        </is>
      </c>
      <c r="H44" s="64" t="inlineStr">
        <is>
          <t xml:space="preserve">The state starting source addresses one topic. Find the rule for this sector.</t>
        </is>
      </c>
      <c r="I44" s="48" t="str">
        <v>Unresolved</v>
      </c>
      <c r="J44" s="48"/>
      <c r="K44" s="48"/>
      <c r="L44" s="48"/>
      <c r="M44" s="48"/>
      <c r="N44" s="63"/>
      <c r="O44" s="64" t="str">
        <v>https://gta.georgia.gov/contact-us/cybersecurity-incidents</v>
      </c>
      <c r="P44" s="48" t="str"/>
      <c r="Q44" s="56" t="str">
        <f>IFERROR(IF(AND(OR(I44="Applicable",I44="Not applicable with reason"),AND(LEN(UPPER(TRIM(CLEAN(SUBSTITUTE(J44,CHAR(160)," ")))))&gt;0,LEFT(UPPER(TRIM(J44)),10)&lt;&gt;"UNRESOLVED",ISERROR(MATCH(UPPER(TRIM(CLEAN(SUBSTITUTE(J44,CHAR(160)," ")))),Start!$H$6:$H$22,0))),AND(LEN(UPPER(TRIM(CLEAN(SUBSTITUTE(K44,CHAR(160)," ")))))&gt;0,LEFT(UPPER(TRIM(K44)),10)&lt;&gt;"UNRESOLVED",ISERROR(MATCH(UPPER(TRIM(CLEAN(SUBSTITUTE(K44,CHAR(160)," ")))),Start!$H$6:$H$22,0))),AND(LEN(UPPER(TRIM(CLEAN(SUBSTITUTE(L44,CHAR(160)," ")))))&gt;0,LEFT(UPPER(TRIM(L44)),10)&lt;&gt;"UNRESOLVED",ISERROR(MATCH(UPPER(TRIM(CLEAN(SUBSTITUTE(L44,CHAR(160)," ")))),Start!$H$6:$H$22,0))),AND(LEN(UPPER(TRIM(CLEAN(SUBSTITUTE(M44,CHAR(160)," ")))))&gt;0,LEFT(UPPER(TRIM(M44)),10)&lt;&gt;"UNRESOLVED",ISERROR(MATCH(UPPER(TRIM(CLEAN(SUBSTITUTE(M44,CHAR(160)," ")))),Start!$H$6:$H$22,0))),AND(ISNUMBER(N44),N44&gt;0,N44&lt;TODAY()+1)),"Fields present; review required","Incomplete"),"Incomplete")</f>
        <v>Incomplete</v>
      </c>
    </row>
    <row r="45" ht="70" customHeight="1">
      <c r="A45" s="62" t="str">
        <v>S11-W</v>
      </c>
      <c r="B45" s="62" t="str">
        <v>Hawaii</v>
      </c>
      <c r="C45" s="62" t="str">
        <v>Water and wastewater</v>
      </c>
      <c r="D45" s="62" t="str">
        <v>S11</v>
      </c>
      <c r="E45" s="62" t="str">
        <v>Hawaii PUC</v>
      </c>
      <c r="F45" s="62" t="inlineStr">
        <is>
          <t xml:space="preserve">To research</t>
        </is>
      </c>
      <c r="G45" s="62" t="inlineStr">
        <is>
          <t xml:space="preserve">For water and wastewater in Hawaii, retrieve the current sector regulator requirements, ownership specific public entity duties, reporting rules, permits and contracts. Document each controlling instrument and exemption. See State research for the separately labelled selected state note.</t>
        </is>
      </c>
      <c r="H45" s="62" t="inlineStr">
        <is>
          <t xml:space="preserve">The state starting source addresses one topic. Find the rule for this sector.</t>
        </is>
      </c>
      <c r="I45" s="48" t="str">
        <v>Unresolved</v>
      </c>
      <c r="J45" s="48"/>
      <c r="K45" s="48"/>
      <c r="L45" s="48"/>
      <c r="M45" s="48"/>
      <c r="N45" s="63"/>
      <c r="O45" s="62" t="str">
        <v>https://puc.hawaii.gov/about/statutes-rules-orders/</v>
      </c>
      <c r="P45" s="48" t="str"/>
      <c r="Q45" s="52" t="str">
        <f>IFERROR(IF(AND(OR(I45="Applicable",I45="Not applicable with reason"),AND(LEN(UPPER(TRIM(CLEAN(SUBSTITUTE(J45,CHAR(160)," ")))))&gt;0,LEFT(UPPER(TRIM(J45)),10)&lt;&gt;"UNRESOLVED",ISERROR(MATCH(UPPER(TRIM(CLEAN(SUBSTITUTE(J45,CHAR(160)," ")))),Start!$H$6:$H$22,0))),AND(LEN(UPPER(TRIM(CLEAN(SUBSTITUTE(K45,CHAR(160)," ")))))&gt;0,LEFT(UPPER(TRIM(K45)),10)&lt;&gt;"UNRESOLVED",ISERROR(MATCH(UPPER(TRIM(CLEAN(SUBSTITUTE(K45,CHAR(160)," ")))),Start!$H$6:$H$22,0))),AND(LEN(UPPER(TRIM(CLEAN(SUBSTITUTE(L45,CHAR(160)," ")))))&gt;0,LEFT(UPPER(TRIM(L45)),10)&lt;&gt;"UNRESOLVED",ISERROR(MATCH(UPPER(TRIM(CLEAN(SUBSTITUTE(L45,CHAR(160)," ")))),Start!$H$6:$H$22,0))),AND(LEN(UPPER(TRIM(CLEAN(SUBSTITUTE(M45,CHAR(160)," ")))))&gt;0,LEFT(UPPER(TRIM(M45)),10)&lt;&gt;"UNRESOLVED",ISERROR(MATCH(UPPER(TRIM(CLEAN(SUBSTITUTE(M45,CHAR(160)," ")))),Start!$H$6:$H$22,0))),AND(ISNUMBER(N45),N45&gt;0,N45&lt;TODAY()+1)),"Fields present; review required","Incomplete"),"Incomplete")</f>
        <v>Incomplete</v>
      </c>
    </row>
    <row r="46" ht="70" customHeight="1">
      <c r="A46" s="64" t="str">
        <v>S11-P</v>
      </c>
      <c r="B46" s="64" t="str">
        <v>Hawaii</v>
      </c>
      <c r="C46" s="64" t="str">
        <v>Power and energy</v>
      </c>
      <c r="D46" s="64" t="str">
        <v>S11</v>
      </c>
      <c r="E46" s="64" t="str">
        <v>Hawaii PUC</v>
      </c>
      <c r="F46" s="64" t="inlineStr">
        <is>
          <t xml:space="preserve">To research</t>
        </is>
      </c>
      <c r="G46" s="64" t="inlineStr">
        <is>
          <t xml:space="preserve">For power and energy in Hawaii, retrieve the current sector regulator requirements, ownership specific public entity duties, reporting rules, permits and contracts. Document each controlling instrument and exemption. See State research for the separately labelled selected state note.</t>
        </is>
      </c>
      <c r="H46" s="64" t="inlineStr">
        <is>
          <t xml:space="preserve">The state starting source addresses one topic. Find the rule for this sector.</t>
        </is>
      </c>
      <c r="I46" s="48" t="str">
        <v>Unresolved</v>
      </c>
      <c r="J46" s="48"/>
      <c r="K46" s="48"/>
      <c r="L46" s="48"/>
      <c r="M46" s="48"/>
      <c r="N46" s="63"/>
      <c r="O46" s="64" t="str">
        <v>https://puc.hawaii.gov/about/statutes-rules-orders/</v>
      </c>
      <c r="P46" s="48" t="str"/>
      <c r="Q46" s="56" t="str">
        <f>IFERROR(IF(AND(OR(I46="Applicable",I46="Not applicable with reason"),AND(LEN(UPPER(TRIM(CLEAN(SUBSTITUTE(J46,CHAR(160)," ")))))&gt;0,LEFT(UPPER(TRIM(J46)),10)&lt;&gt;"UNRESOLVED",ISERROR(MATCH(UPPER(TRIM(CLEAN(SUBSTITUTE(J46,CHAR(160)," ")))),Start!$H$6:$H$22,0))),AND(LEN(UPPER(TRIM(CLEAN(SUBSTITUTE(K46,CHAR(160)," ")))))&gt;0,LEFT(UPPER(TRIM(K46)),10)&lt;&gt;"UNRESOLVED",ISERROR(MATCH(UPPER(TRIM(CLEAN(SUBSTITUTE(K46,CHAR(160)," ")))),Start!$H$6:$H$22,0))),AND(LEN(UPPER(TRIM(CLEAN(SUBSTITUTE(L46,CHAR(160)," ")))))&gt;0,LEFT(UPPER(TRIM(L46)),10)&lt;&gt;"UNRESOLVED",ISERROR(MATCH(UPPER(TRIM(CLEAN(SUBSTITUTE(L46,CHAR(160)," ")))),Start!$H$6:$H$22,0))),AND(LEN(UPPER(TRIM(CLEAN(SUBSTITUTE(M46,CHAR(160)," ")))))&gt;0,LEFT(UPPER(TRIM(M46)),10)&lt;&gt;"UNRESOLVED",ISERROR(MATCH(UPPER(TRIM(CLEAN(SUBSTITUTE(M46,CHAR(160)," ")))),Start!$H$6:$H$22,0))),AND(ISNUMBER(N46),N46&gt;0,N46&lt;TODAY()+1)),"Fields present; review required","Incomplete"),"Incomplete")</f>
        <v>Incomplete</v>
      </c>
    </row>
    <row r="47" ht="70" customHeight="1">
      <c r="A47" s="62" t="str">
        <v>S11-M</v>
      </c>
      <c r="B47" s="62" t="str">
        <v>Hawaii</v>
      </c>
      <c r="C47" s="62" t="str">
        <v>Manufacturing</v>
      </c>
      <c r="D47" s="62" t="str">
        <v>S11</v>
      </c>
      <c r="E47" s="62" t="str">
        <v>Hawaii PUC</v>
      </c>
      <c r="F47" s="62" t="inlineStr">
        <is>
          <t xml:space="preserve">To research</t>
        </is>
      </c>
      <c r="G47" s="62" t="inlineStr">
        <is>
          <t xml:space="preserve">For manufacturing in Hawaii, retrieve the current sector regulator requirements, ownership specific public entity duties, reporting rules, permits and contracts. Document each controlling instrument and exemption. See State research for the separately labelled selected state note.</t>
        </is>
      </c>
      <c r="H47" s="62" t="inlineStr">
        <is>
          <t xml:space="preserve">The state starting source addresses one topic. Find the rule for this sector.</t>
        </is>
      </c>
      <c r="I47" s="48" t="str">
        <v>Unresolved</v>
      </c>
      <c r="J47" s="48"/>
      <c r="K47" s="48"/>
      <c r="L47" s="48"/>
      <c r="M47" s="48"/>
      <c r="N47" s="63"/>
      <c r="O47" s="62" t="str">
        <v>https://puc.hawaii.gov/about/statutes-rules-orders/</v>
      </c>
      <c r="P47" s="48" t="str"/>
      <c r="Q47" s="52" t="str">
        <f>IFERROR(IF(AND(OR(I47="Applicable",I47="Not applicable with reason"),AND(LEN(UPPER(TRIM(CLEAN(SUBSTITUTE(J47,CHAR(160)," ")))))&gt;0,LEFT(UPPER(TRIM(J47)),10)&lt;&gt;"UNRESOLVED",ISERROR(MATCH(UPPER(TRIM(CLEAN(SUBSTITUTE(J47,CHAR(160)," ")))),Start!$H$6:$H$22,0))),AND(LEN(UPPER(TRIM(CLEAN(SUBSTITUTE(K47,CHAR(160)," ")))))&gt;0,LEFT(UPPER(TRIM(K47)),10)&lt;&gt;"UNRESOLVED",ISERROR(MATCH(UPPER(TRIM(CLEAN(SUBSTITUTE(K47,CHAR(160)," ")))),Start!$H$6:$H$22,0))),AND(LEN(UPPER(TRIM(CLEAN(SUBSTITUTE(L47,CHAR(160)," ")))))&gt;0,LEFT(UPPER(TRIM(L47)),10)&lt;&gt;"UNRESOLVED",ISERROR(MATCH(UPPER(TRIM(CLEAN(SUBSTITUTE(L47,CHAR(160)," ")))),Start!$H$6:$H$22,0))),AND(LEN(UPPER(TRIM(CLEAN(SUBSTITUTE(M47,CHAR(160)," ")))))&gt;0,LEFT(UPPER(TRIM(M47)),10)&lt;&gt;"UNRESOLVED",ISERROR(MATCH(UPPER(TRIM(CLEAN(SUBSTITUTE(M47,CHAR(160)," ")))),Start!$H$6:$H$22,0))),AND(ISNUMBER(N47),N47&gt;0,N47&lt;TODAY()+1)),"Fields present; review required","Incomplete"),"Incomplete")</f>
        <v>Incomplete</v>
      </c>
    </row>
    <row r="48" ht="70" customHeight="1">
      <c r="A48" s="64" t="str">
        <v>S11-T</v>
      </c>
      <c r="B48" s="64" t="str">
        <v>Hawaii</v>
      </c>
      <c r="C48" s="64" t="str">
        <v>Transportation</v>
      </c>
      <c r="D48" s="64" t="str">
        <v>S11</v>
      </c>
      <c r="E48" s="64" t="str">
        <v>Hawaii PUC</v>
      </c>
      <c r="F48" s="64" t="inlineStr">
        <is>
          <t xml:space="preserve">To research</t>
        </is>
      </c>
      <c r="G48" s="64" t="inlineStr">
        <is>
          <t xml:space="preserve">For transportation in Hawaii, retrieve the current sector regulator requirements, ownership specific public entity duties, reporting rules, permits and contracts. Document each controlling instrument and exemption. See State research for the separately labelled selected state note.</t>
        </is>
      </c>
      <c r="H48" s="64" t="inlineStr">
        <is>
          <t xml:space="preserve">The state starting source addresses one topic. Find the rule for this sector.</t>
        </is>
      </c>
      <c r="I48" s="48" t="str">
        <v>Unresolved</v>
      </c>
      <c r="J48" s="48"/>
      <c r="K48" s="48"/>
      <c r="L48" s="48"/>
      <c r="M48" s="48"/>
      <c r="N48" s="63"/>
      <c r="O48" s="64" t="str">
        <v>https://puc.hawaii.gov/about/statutes-rules-orders/</v>
      </c>
      <c r="P48" s="48" t="str"/>
      <c r="Q48" s="56" t="str">
        <f>IFERROR(IF(AND(OR(I48="Applicable",I48="Not applicable with reason"),AND(LEN(UPPER(TRIM(CLEAN(SUBSTITUTE(J48,CHAR(160)," ")))))&gt;0,LEFT(UPPER(TRIM(J48)),10)&lt;&gt;"UNRESOLVED",ISERROR(MATCH(UPPER(TRIM(CLEAN(SUBSTITUTE(J48,CHAR(160)," ")))),Start!$H$6:$H$22,0))),AND(LEN(UPPER(TRIM(CLEAN(SUBSTITUTE(K48,CHAR(160)," ")))))&gt;0,LEFT(UPPER(TRIM(K48)),10)&lt;&gt;"UNRESOLVED",ISERROR(MATCH(UPPER(TRIM(CLEAN(SUBSTITUTE(K48,CHAR(160)," ")))),Start!$H$6:$H$22,0))),AND(LEN(UPPER(TRIM(CLEAN(SUBSTITUTE(L48,CHAR(160)," ")))))&gt;0,LEFT(UPPER(TRIM(L48)),10)&lt;&gt;"UNRESOLVED",ISERROR(MATCH(UPPER(TRIM(CLEAN(SUBSTITUTE(L48,CHAR(160)," ")))),Start!$H$6:$H$22,0))),AND(LEN(UPPER(TRIM(CLEAN(SUBSTITUTE(M48,CHAR(160)," ")))))&gt;0,LEFT(UPPER(TRIM(M48)),10)&lt;&gt;"UNRESOLVED",ISERROR(MATCH(UPPER(TRIM(CLEAN(SUBSTITUTE(M48,CHAR(160)," ")))),Start!$H$6:$H$22,0))),AND(ISNUMBER(N48),N48&gt;0,N48&lt;TODAY()+1)),"Fields present; review required","Incomplete"),"Incomplete")</f>
        <v>Incomplete</v>
      </c>
    </row>
    <row r="49" ht="70" customHeight="1">
      <c r="A49" s="62" t="str">
        <v>S12-W</v>
      </c>
      <c r="B49" s="62" t="str">
        <v>Idaho</v>
      </c>
      <c r="C49" s="62" t="str">
        <v>Water and wastewater</v>
      </c>
      <c r="D49" s="62" t="str">
        <v>S12</v>
      </c>
      <c r="E49" s="62" t="str">
        <v>Idaho Technology Authority</v>
      </c>
      <c r="F49" s="62" t="inlineStr">
        <is>
          <t xml:space="preserve">To research</t>
        </is>
      </c>
      <c r="G49" s="62" t="inlineStr">
        <is>
          <t xml:space="preserve">For water and wastewater in Idaho, retrieve the current sector regulator requirements, ownership specific public entity duties, reporting rules, permits and contracts. Document each controlling instrument and exemption. See State research for the separately labelled selected state note.</t>
        </is>
      </c>
      <c r="H49" s="62" t="inlineStr">
        <is>
          <t xml:space="preserve">The state starting source addresses one topic. Find the rule for this sector.</t>
        </is>
      </c>
      <c r="I49" s="48" t="str">
        <v>Unresolved</v>
      </c>
      <c r="J49" s="48"/>
      <c r="K49" s="48"/>
      <c r="L49" s="48"/>
      <c r="M49" s="48"/>
      <c r="N49" s="63"/>
      <c r="O49" s="62" t="str">
        <v>https://its.idaho.gov/wp-content/uploads/2025/10/2025-ITS-Information-Security-Policy-Manual-4.0.FINAL_.pdf</v>
      </c>
      <c r="P49" s="48" t="str"/>
      <c r="Q49" s="52" t="str">
        <f>IFERROR(IF(AND(OR(I49="Applicable",I49="Not applicable with reason"),AND(LEN(UPPER(TRIM(CLEAN(SUBSTITUTE(J49,CHAR(160)," ")))))&gt;0,LEFT(UPPER(TRIM(J49)),10)&lt;&gt;"UNRESOLVED",ISERROR(MATCH(UPPER(TRIM(CLEAN(SUBSTITUTE(J49,CHAR(160)," ")))),Start!$H$6:$H$22,0))),AND(LEN(UPPER(TRIM(CLEAN(SUBSTITUTE(K49,CHAR(160)," ")))))&gt;0,LEFT(UPPER(TRIM(K49)),10)&lt;&gt;"UNRESOLVED",ISERROR(MATCH(UPPER(TRIM(CLEAN(SUBSTITUTE(K49,CHAR(160)," ")))),Start!$H$6:$H$22,0))),AND(LEN(UPPER(TRIM(CLEAN(SUBSTITUTE(L49,CHAR(160)," ")))))&gt;0,LEFT(UPPER(TRIM(L49)),10)&lt;&gt;"UNRESOLVED",ISERROR(MATCH(UPPER(TRIM(CLEAN(SUBSTITUTE(L49,CHAR(160)," ")))),Start!$H$6:$H$22,0))),AND(LEN(UPPER(TRIM(CLEAN(SUBSTITUTE(M49,CHAR(160)," ")))))&gt;0,LEFT(UPPER(TRIM(M49)),10)&lt;&gt;"UNRESOLVED",ISERROR(MATCH(UPPER(TRIM(CLEAN(SUBSTITUTE(M49,CHAR(160)," ")))),Start!$H$6:$H$22,0))),AND(ISNUMBER(N49),N49&gt;0,N49&lt;TODAY()+1)),"Fields present; review required","Incomplete"),"Incomplete")</f>
        <v>Incomplete</v>
      </c>
    </row>
    <row r="50" ht="70" customHeight="1">
      <c r="A50" s="64" t="str">
        <v>S12-P</v>
      </c>
      <c r="B50" s="64" t="str">
        <v>Idaho</v>
      </c>
      <c r="C50" s="64" t="str">
        <v>Power and energy</v>
      </c>
      <c r="D50" s="64" t="str">
        <v>S12</v>
      </c>
      <c r="E50" s="64" t="str">
        <v>Idaho Technology Authority</v>
      </c>
      <c r="F50" s="64" t="inlineStr">
        <is>
          <t xml:space="preserve">To research</t>
        </is>
      </c>
      <c r="G50" s="64" t="inlineStr">
        <is>
          <t xml:space="preserve">For power and energy in Idaho, retrieve the current sector regulator requirements, ownership specific public entity duties, reporting rules, permits and contracts. Document each controlling instrument and exemption. See State research for the separately labelled selected state note.</t>
        </is>
      </c>
      <c r="H50" s="64" t="inlineStr">
        <is>
          <t xml:space="preserve">The state starting source addresses one topic. Find the rule for this sector.</t>
        </is>
      </c>
      <c r="I50" s="48" t="str">
        <v>Unresolved</v>
      </c>
      <c r="J50" s="48"/>
      <c r="K50" s="48"/>
      <c r="L50" s="48"/>
      <c r="M50" s="48"/>
      <c r="N50" s="63"/>
      <c r="O50" s="64" t="str">
        <v>https://its.idaho.gov/wp-content/uploads/2025/10/2025-ITS-Information-Security-Policy-Manual-4.0.FINAL_.pdf</v>
      </c>
      <c r="P50" s="48" t="str"/>
      <c r="Q50" s="56" t="str">
        <f>IFERROR(IF(AND(OR(I50="Applicable",I50="Not applicable with reason"),AND(LEN(UPPER(TRIM(CLEAN(SUBSTITUTE(J50,CHAR(160)," ")))))&gt;0,LEFT(UPPER(TRIM(J50)),10)&lt;&gt;"UNRESOLVED",ISERROR(MATCH(UPPER(TRIM(CLEAN(SUBSTITUTE(J50,CHAR(160)," ")))),Start!$H$6:$H$22,0))),AND(LEN(UPPER(TRIM(CLEAN(SUBSTITUTE(K50,CHAR(160)," ")))))&gt;0,LEFT(UPPER(TRIM(K50)),10)&lt;&gt;"UNRESOLVED",ISERROR(MATCH(UPPER(TRIM(CLEAN(SUBSTITUTE(K50,CHAR(160)," ")))),Start!$H$6:$H$22,0))),AND(LEN(UPPER(TRIM(CLEAN(SUBSTITUTE(L50,CHAR(160)," ")))))&gt;0,LEFT(UPPER(TRIM(L50)),10)&lt;&gt;"UNRESOLVED",ISERROR(MATCH(UPPER(TRIM(CLEAN(SUBSTITUTE(L50,CHAR(160)," ")))),Start!$H$6:$H$22,0))),AND(LEN(UPPER(TRIM(CLEAN(SUBSTITUTE(M50,CHAR(160)," ")))))&gt;0,LEFT(UPPER(TRIM(M50)),10)&lt;&gt;"UNRESOLVED",ISERROR(MATCH(UPPER(TRIM(CLEAN(SUBSTITUTE(M50,CHAR(160)," ")))),Start!$H$6:$H$22,0))),AND(ISNUMBER(N50),N50&gt;0,N50&lt;TODAY()+1)),"Fields present; review required","Incomplete"),"Incomplete")</f>
        <v>Incomplete</v>
      </c>
    </row>
    <row r="51" ht="70" customHeight="1">
      <c r="A51" s="62" t="str">
        <v>S12-M</v>
      </c>
      <c r="B51" s="62" t="str">
        <v>Idaho</v>
      </c>
      <c r="C51" s="62" t="str">
        <v>Manufacturing</v>
      </c>
      <c r="D51" s="62" t="str">
        <v>S12</v>
      </c>
      <c r="E51" s="62" t="str">
        <v>Idaho Technology Authority</v>
      </c>
      <c r="F51" s="62" t="inlineStr">
        <is>
          <t xml:space="preserve">To research</t>
        </is>
      </c>
      <c r="G51" s="62" t="inlineStr">
        <is>
          <t xml:space="preserve">For manufacturing in Idaho, retrieve the current sector regulator requirements, ownership specific public entity duties, reporting rules, permits and contracts. Document each controlling instrument and exemption. See State research for the separately labelled selected state note.</t>
        </is>
      </c>
      <c r="H51" s="62" t="inlineStr">
        <is>
          <t xml:space="preserve">The state starting source addresses one topic. Find the rule for this sector.</t>
        </is>
      </c>
      <c r="I51" s="48" t="str">
        <v>Unresolved</v>
      </c>
      <c r="J51" s="48"/>
      <c r="K51" s="48"/>
      <c r="L51" s="48"/>
      <c r="M51" s="48"/>
      <c r="N51" s="63"/>
      <c r="O51" s="62" t="str">
        <v>https://its.idaho.gov/wp-content/uploads/2025/10/2025-ITS-Information-Security-Policy-Manual-4.0.FINAL_.pdf</v>
      </c>
      <c r="P51" s="48" t="str"/>
      <c r="Q51" s="52" t="str">
        <f>IFERROR(IF(AND(OR(I51="Applicable",I51="Not applicable with reason"),AND(LEN(UPPER(TRIM(CLEAN(SUBSTITUTE(J51,CHAR(160)," ")))))&gt;0,LEFT(UPPER(TRIM(J51)),10)&lt;&gt;"UNRESOLVED",ISERROR(MATCH(UPPER(TRIM(CLEAN(SUBSTITUTE(J51,CHAR(160)," ")))),Start!$H$6:$H$22,0))),AND(LEN(UPPER(TRIM(CLEAN(SUBSTITUTE(K51,CHAR(160)," ")))))&gt;0,LEFT(UPPER(TRIM(K51)),10)&lt;&gt;"UNRESOLVED",ISERROR(MATCH(UPPER(TRIM(CLEAN(SUBSTITUTE(K51,CHAR(160)," ")))),Start!$H$6:$H$22,0))),AND(LEN(UPPER(TRIM(CLEAN(SUBSTITUTE(L51,CHAR(160)," ")))))&gt;0,LEFT(UPPER(TRIM(L51)),10)&lt;&gt;"UNRESOLVED",ISERROR(MATCH(UPPER(TRIM(CLEAN(SUBSTITUTE(L51,CHAR(160)," ")))),Start!$H$6:$H$22,0))),AND(LEN(UPPER(TRIM(CLEAN(SUBSTITUTE(M51,CHAR(160)," ")))))&gt;0,LEFT(UPPER(TRIM(M51)),10)&lt;&gt;"UNRESOLVED",ISERROR(MATCH(UPPER(TRIM(CLEAN(SUBSTITUTE(M51,CHAR(160)," ")))),Start!$H$6:$H$22,0))),AND(ISNUMBER(N51),N51&gt;0,N51&lt;TODAY()+1)),"Fields present; review required","Incomplete"),"Incomplete")</f>
        <v>Incomplete</v>
      </c>
    </row>
    <row r="52" ht="70" customHeight="1">
      <c r="A52" s="64" t="str">
        <v>S12-T</v>
      </c>
      <c r="B52" s="64" t="str">
        <v>Idaho</v>
      </c>
      <c r="C52" s="64" t="str">
        <v>Transportation</v>
      </c>
      <c r="D52" s="64" t="str">
        <v>S12</v>
      </c>
      <c r="E52" s="64" t="str">
        <v>Idaho Technology Authority</v>
      </c>
      <c r="F52" s="64" t="inlineStr">
        <is>
          <t xml:space="preserve">To research</t>
        </is>
      </c>
      <c r="G52" s="64" t="inlineStr">
        <is>
          <t xml:space="preserve">For transportation in Idaho, retrieve the current sector regulator requirements, ownership specific public entity duties, reporting rules, permits and contracts. Document each controlling instrument and exemption. See State research for the separately labelled selected state note.</t>
        </is>
      </c>
      <c r="H52" s="64" t="inlineStr">
        <is>
          <t xml:space="preserve">The state starting source addresses one topic. Find the rule for this sector.</t>
        </is>
      </c>
      <c r="I52" s="48" t="str">
        <v>Unresolved</v>
      </c>
      <c r="J52" s="48"/>
      <c r="K52" s="48"/>
      <c r="L52" s="48"/>
      <c r="M52" s="48"/>
      <c r="N52" s="63"/>
      <c r="O52" s="64" t="str">
        <v>https://its.idaho.gov/wp-content/uploads/2025/10/2025-ITS-Information-Security-Policy-Manual-4.0.FINAL_.pdf</v>
      </c>
      <c r="P52" s="48" t="str"/>
      <c r="Q52" s="56" t="str">
        <f>IFERROR(IF(AND(OR(I52="Applicable",I52="Not applicable with reason"),AND(LEN(UPPER(TRIM(CLEAN(SUBSTITUTE(J52,CHAR(160)," ")))))&gt;0,LEFT(UPPER(TRIM(J52)),10)&lt;&gt;"UNRESOLVED",ISERROR(MATCH(UPPER(TRIM(CLEAN(SUBSTITUTE(J52,CHAR(160)," ")))),Start!$H$6:$H$22,0))),AND(LEN(UPPER(TRIM(CLEAN(SUBSTITUTE(K52,CHAR(160)," ")))))&gt;0,LEFT(UPPER(TRIM(K52)),10)&lt;&gt;"UNRESOLVED",ISERROR(MATCH(UPPER(TRIM(CLEAN(SUBSTITUTE(K52,CHAR(160)," ")))),Start!$H$6:$H$22,0))),AND(LEN(UPPER(TRIM(CLEAN(SUBSTITUTE(L52,CHAR(160)," ")))))&gt;0,LEFT(UPPER(TRIM(L52)),10)&lt;&gt;"UNRESOLVED",ISERROR(MATCH(UPPER(TRIM(CLEAN(SUBSTITUTE(L52,CHAR(160)," ")))),Start!$H$6:$H$22,0))),AND(LEN(UPPER(TRIM(CLEAN(SUBSTITUTE(M52,CHAR(160)," ")))))&gt;0,LEFT(UPPER(TRIM(M52)),10)&lt;&gt;"UNRESOLVED",ISERROR(MATCH(UPPER(TRIM(CLEAN(SUBSTITUTE(M52,CHAR(160)," ")))),Start!$H$6:$H$22,0))),AND(ISNUMBER(N52),N52&gt;0,N52&lt;TODAY()+1)),"Fields present; review required","Incomplete"),"Incomplete")</f>
        <v>Incomplete</v>
      </c>
    </row>
    <row r="53" ht="70" customHeight="1">
      <c r="A53" s="62" t="str">
        <v>S13-W</v>
      </c>
      <c r="B53" s="62" t="str">
        <v>Illinois</v>
      </c>
      <c r="C53" s="62" t="str">
        <v>Water and wastewater</v>
      </c>
      <c r="D53" s="62" t="str">
        <v>S13</v>
      </c>
      <c r="E53" s="62" t="str">
        <v>Illinois General Assembly</v>
      </c>
      <c r="F53" s="62" t="inlineStr">
        <is>
          <t xml:space="preserve">To research</t>
        </is>
      </c>
      <c r="G53" s="62" t="inlineStr">
        <is>
          <t xml:space="preserve">For water and wastewater in Illinois, retrieve the current sector regulator requirements, ownership specific public entity duties, reporting rules, permits and contracts. Document each controlling instrument and exemption. See State research for the separately labelled selected state note.</t>
        </is>
      </c>
      <c r="H53" s="62" t="inlineStr">
        <is>
          <t xml:space="preserve">The state starting source addresses one topic. Find the rule for this sector.</t>
        </is>
      </c>
      <c r="I53" s="48" t="str">
        <v>Unresolved</v>
      </c>
      <c r="J53" s="48"/>
      <c r="K53" s="48"/>
      <c r="L53" s="48"/>
      <c r="M53" s="48"/>
      <c r="N53" s="63"/>
      <c r="O53" s="62" t="str">
        <v>https://www.ilga.gov/Legislation/BillStatus?DocNum=3576&amp;DocTypeID=HB&amp;GAID=18&amp;LegId=0&amp;Print=1&amp;SessionID=114</v>
      </c>
      <c r="P53" s="48" t="str"/>
      <c r="Q53" s="52" t="str">
        <f>IFERROR(IF(AND(OR(I53="Applicable",I53="Not applicable with reason"),AND(LEN(UPPER(TRIM(CLEAN(SUBSTITUTE(J53,CHAR(160)," ")))))&gt;0,LEFT(UPPER(TRIM(J53)),10)&lt;&gt;"UNRESOLVED",ISERROR(MATCH(UPPER(TRIM(CLEAN(SUBSTITUTE(J53,CHAR(160)," ")))),Start!$H$6:$H$22,0))),AND(LEN(UPPER(TRIM(CLEAN(SUBSTITUTE(K53,CHAR(160)," ")))))&gt;0,LEFT(UPPER(TRIM(K53)),10)&lt;&gt;"UNRESOLVED",ISERROR(MATCH(UPPER(TRIM(CLEAN(SUBSTITUTE(K53,CHAR(160)," ")))),Start!$H$6:$H$22,0))),AND(LEN(UPPER(TRIM(CLEAN(SUBSTITUTE(L53,CHAR(160)," ")))))&gt;0,LEFT(UPPER(TRIM(L53)),10)&lt;&gt;"UNRESOLVED",ISERROR(MATCH(UPPER(TRIM(CLEAN(SUBSTITUTE(L53,CHAR(160)," ")))),Start!$H$6:$H$22,0))),AND(LEN(UPPER(TRIM(CLEAN(SUBSTITUTE(M53,CHAR(160)," ")))))&gt;0,LEFT(UPPER(TRIM(M53)),10)&lt;&gt;"UNRESOLVED",ISERROR(MATCH(UPPER(TRIM(CLEAN(SUBSTITUTE(M53,CHAR(160)," ")))),Start!$H$6:$H$22,0))),AND(ISNUMBER(N53),N53&gt;0,N53&lt;TODAY()+1)),"Fields present; review required","Incomplete"),"Incomplete")</f>
        <v>Incomplete</v>
      </c>
    </row>
    <row r="54" ht="70" customHeight="1">
      <c r="A54" s="64" t="str">
        <v>S13-P</v>
      </c>
      <c r="B54" s="64" t="str">
        <v>Illinois</v>
      </c>
      <c r="C54" s="64" t="str">
        <v>Power and energy</v>
      </c>
      <c r="D54" s="64" t="str">
        <v>S13</v>
      </c>
      <c r="E54" s="64" t="str">
        <v>Illinois General Assembly</v>
      </c>
      <c r="F54" s="64" t="inlineStr">
        <is>
          <t xml:space="preserve">To research</t>
        </is>
      </c>
      <c r="G54" s="64" t="inlineStr">
        <is>
          <t xml:space="preserve">For power and energy in Illinois, retrieve the current sector regulator requirements, ownership specific public entity duties, reporting rules, permits and contracts. Document each controlling instrument and exemption. See State research for the separately labelled selected state note.</t>
        </is>
      </c>
      <c r="H54" s="64" t="inlineStr">
        <is>
          <t xml:space="preserve">The state starting source addresses one topic. Find the rule for this sector.</t>
        </is>
      </c>
      <c r="I54" s="48" t="str">
        <v>Unresolved</v>
      </c>
      <c r="J54" s="48"/>
      <c r="K54" s="48"/>
      <c r="L54" s="48"/>
      <c r="M54" s="48"/>
      <c r="N54" s="63"/>
      <c r="O54" s="64" t="str">
        <v>https://www.ilga.gov/Legislation/BillStatus?DocNum=3576&amp;DocTypeID=HB&amp;GAID=18&amp;LegId=0&amp;Print=1&amp;SessionID=114</v>
      </c>
      <c r="P54" s="48" t="str"/>
      <c r="Q54" s="56" t="str">
        <f>IFERROR(IF(AND(OR(I54="Applicable",I54="Not applicable with reason"),AND(LEN(UPPER(TRIM(CLEAN(SUBSTITUTE(J54,CHAR(160)," ")))))&gt;0,LEFT(UPPER(TRIM(J54)),10)&lt;&gt;"UNRESOLVED",ISERROR(MATCH(UPPER(TRIM(CLEAN(SUBSTITUTE(J54,CHAR(160)," ")))),Start!$H$6:$H$22,0))),AND(LEN(UPPER(TRIM(CLEAN(SUBSTITUTE(K54,CHAR(160)," ")))))&gt;0,LEFT(UPPER(TRIM(K54)),10)&lt;&gt;"UNRESOLVED",ISERROR(MATCH(UPPER(TRIM(CLEAN(SUBSTITUTE(K54,CHAR(160)," ")))),Start!$H$6:$H$22,0))),AND(LEN(UPPER(TRIM(CLEAN(SUBSTITUTE(L54,CHAR(160)," ")))))&gt;0,LEFT(UPPER(TRIM(L54)),10)&lt;&gt;"UNRESOLVED",ISERROR(MATCH(UPPER(TRIM(CLEAN(SUBSTITUTE(L54,CHAR(160)," ")))),Start!$H$6:$H$22,0))),AND(LEN(UPPER(TRIM(CLEAN(SUBSTITUTE(M54,CHAR(160)," ")))))&gt;0,LEFT(UPPER(TRIM(M54)),10)&lt;&gt;"UNRESOLVED",ISERROR(MATCH(UPPER(TRIM(CLEAN(SUBSTITUTE(M54,CHAR(160)," ")))),Start!$H$6:$H$22,0))),AND(ISNUMBER(N54),N54&gt;0,N54&lt;TODAY()+1)),"Fields present; review required","Incomplete"),"Incomplete")</f>
        <v>Incomplete</v>
      </c>
    </row>
    <row r="55" ht="70" customHeight="1">
      <c r="A55" s="62" t="str">
        <v>S13-M</v>
      </c>
      <c r="B55" s="62" t="str">
        <v>Illinois</v>
      </c>
      <c r="C55" s="62" t="str">
        <v>Manufacturing</v>
      </c>
      <c r="D55" s="62" t="str">
        <v>S13</v>
      </c>
      <c r="E55" s="62" t="str">
        <v>Illinois General Assembly</v>
      </c>
      <c r="F55" s="62" t="inlineStr">
        <is>
          <t xml:space="preserve">To research</t>
        </is>
      </c>
      <c r="G55" s="62" t="inlineStr">
        <is>
          <t xml:space="preserve">For manufacturing in Illinois, retrieve the current sector regulator requirements, ownership specific public entity duties, reporting rules, permits and contracts. Document each controlling instrument and exemption. See State research for the separately labelled selected state note.</t>
        </is>
      </c>
      <c r="H55" s="62" t="inlineStr">
        <is>
          <t xml:space="preserve">The state starting source addresses one topic. Find the rule for this sector.</t>
        </is>
      </c>
      <c r="I55" s="48" t="str">
        <v>Unresolved</v>
      </c>
      <c r="J55" s="48"/>
      <c r="K55" s="48"/>
      <c r="L55" s="48"/>
      <c r="M55" s="48"/>
      <c r="N55" s="63"/>
      <c r="O55" s="62" t="str">
        <v>https://www.ilga.gov/Legislation/BillStatus?DocNum=3576&amp;DocTypeID=HB&amp;GAID=18&amp;LegId=0&amp;Print=1&amp;SessionID=114</v>
      </c>
      <c r="P55" s="48" t="str"/>
      <c r="Q55" s="52" t="str">
        <f>IFERROR(IF(AND(OR(I55="Applicable",I55="Not applicable with reason"),AND(LEN(UPPER(TRIM(CLEAN(SUBSTITUTE(J55,CHAR(160)," ")))))&gt;0,LEFT(UPPER(TRIM(J55)),10)&lt;&gt;"UNRESOLVED",ISERROR(MATCH(UPPER(TRIM(CLEAN(SUBSTITUTE(J55,CHAR(160)," ")))),Start!$H$6:$H$22,0))),AND(LEN(UPPER(TRIM(CLEAN(SUBSTITUTE(K55,CHAR(160)," ")))))&gt;0,LEFT(UPPER(TRIM(K55)),10)&lt;&gt;"UNRESOLVED",ISERROR(MATCH(UPPER(TRIM(CLEAN(SUBSTITUTE(K55,CHAR(160)," ")))),Start!$H$6:$H$22,0))),AND(LEN(UPPER(TRIM(CLEAN(SUBSTITUTE(L55,CHAR(160)," ")))))&gt;0,LEFT(UPPER(TRIM(L55)),10)&lt;&gt;"UNRESOLVED",ISERROR(MATCH(UPPER(TRIM(CLEAN(SUBSTITUTE(L55,CHAR(160)," ")))),Start!$H$6:$H$22,0))),AND(LEN(UPPER(TRIM(CLEAN(SUBSTITUTE(M55,CHAR(160)," ")))))&gt;0,LEFT(UPPER(TRIM(M55)),10)&lt;&gt;"UNRESOLVED",ISERROR(MATCH(UPPER(TRIM(CLEAN(SUBSTITUTE(M55,CHAR(160)," ")))),Start!$H$6:$H$22,0))),AND(ISNUMBER(N55),N55&gt;0,N55&lt;TODAY()+1)),"Fields present; review required","Incomplete"),"Incomplete")</f>
        <v>Incomplete</v>
      </c>
    </row>
    <row r="56" ht="70" customHeight="1">
      <c r="A56" s="64" t="str">
        <v>S13-T</v>
      </c>
      <c r="B56" s="64" t="str">
        <v>Illinois</v>
      </c>
      <c r="C56" s="64" t="str">
        <v>Transportation</v>
      </c>
      <c r="D56" s="64" t="str">
        <v>S13</v>
      </c>
      <c r="E56" s="64" t="str">
        <v>Illinois General Assembly</v>
      </c>
      <c r="F56" s="64" t="inlineStr">
        <is>
          <t xml:space="preserve">To research</t>
        </is>
      </c>
      <c r="G56" s="64" t="inlineStr">
        <is>
          <t xml:space="preserve">For transportation in Illinois, retrieve the current sector regulator requirements, ownership specific public entity duties, reporting rules, permits and contracts. Document each controlling instrument and exemption. See State research for the separately labelled selected state note.</t>
        </is>
      </c>
      <c r="H56" s="64" t="inlineStr">
        <is>
          <t xml:space="preserve">The state starting source addresses one topic. Find the rule for this sector.</t>
        </is>
      </c>
      <c r="I56" s="48" t="str">
        <v>Unresolved</v>
      </c>
      <c r="J56" s="48"/>
      <c r="K56" s="48"/>
      <c r="L56" s="48"/>
      <c r="M56" s="48"/>
      <c r="N56" s="63"/>
      <c r="O56" s="64" t="str">
        <v>https://www.ilga.gov/Legislation/BillStatus?DocNum=3576&amp;DocTypeID=HB&amp;GAID=18&amp;LegId=0&amp;Print=1&amp;SessionID=114</v>
      </c>
      <c r="P56" s="48" t="str"/>
      <c r="Q56" s="56" t="str">
        <f>IFERROR(IF(AND(OR(I56="Applicable",I56="Not applicable with reason"),AND(LEN(UPPER(TRIM(CLEAN(SUBSTITUTE(J56,CHAR(160)," ")))))&gt;0,LEFT(UPPER(TRIM(J56)),10)&lt;&gt;"UNRESOLVED",ISERROR(MATCH(UPPER(TRIM(CLEAN(SUBSTITUTE(J56,CHAR(160)," ")))),Start!$H$6:$H$22,0))),AND(LEN(UPPER(TRIM(CLEAN(SUBSTITUTE(K56,CHAR(160)," ")))))&gt;0,LEFT(UPPER(TRIM(K56)),10)&lt;&gt;"UNRESOLVED",ISERROR(MATCH(UPPER(TRIM(CLEAN(SUBSTITUTE(K56,CHAR(160)," ")))),Start!$H$6:$H$22,0))),AND(LEN(UPPER(TRIM(CLEAN(SUBSTITUTE(L56,CHAR(160)," ")))))&gt;0,LEFT(UPPER(TRIM(L56)),10)&lt;&gt;"UNRESOLVED",ISERROR(MATCH(UPPER(TRIM(CLEAN(SUBSTITUTE(L56,CHAR(160)," ")))),Start!$H$6:$H$22,0))),AND(LEN(UPPER(TRIM(CLEAN(SUBSTITUTE(M56,CHAR(160)," ")))))&gt;0,LEFT(UPPER(TRIM(M56)),10)&lt;&gt;"UNRESOLVED",ISERROR(MATCH(UPPER(TRIM(CLEAN(SUBSTITUTE(M56,CHAR(160)," ")))),Start!$H$6:$H$22,0))),AND(ISNUMBER(N56),N56&gt;0,N56&lt;TODAY()+1)),"Fields present; review required","Incomplete"),"Incomplete")</f>
        <v>Incomplete</v>
      </c>
    </row>
    <row r="57" ht="55" customHeight="1">
      <c r="A57" s="62" t="str">
        <v>S14-W</v>
      </c>
      <c r="B57" s="62" t="str">
        <v>Indiana</v>
      </c>
      <c r="C57" s="62" t="str">
        <v>Water and wastewater</v>
      </c>
      <c r="D57" s="62" t="str">
        <v>S14</v>
      </c>
      <c r="E57" s="62" t="str">
        <v>IDEM</v>
      </c>
      <c r="F57" s="62" t="str">
        <v>Selected sector duties; complete scope review required</v>
      </c>
      <c r="G57" s="62" t="str">
        <v>Covered computerized water/wastewater facilities: annual assessment by December 31 from 2026; certification every other year from December 31 2026; annual August 31 reporter designation. Verify scope and reporting clocks under IC 13-18-16.5.</v>
      </c>
      <c r="H57" s="62" t="inlineStr">
        <is>
          <t xml:space="preserve">The state starting source addresses one topic. Find the rule for this sector.</t>
        </is>
      </c>
      <c r="I57" s="48" t="str">
        <v>Unresolved</v>
      </c>
      <c r="J57" s="48"/>
      <c r="K57" s="48"/>
      <c r="L57" s="48"/>
      <c r="M57" s="48"/>
      <c r="N57" s="63"/>
      <c r="O57" s="62" t="str">
        <v>https://www.in.gov/idem/cleanwater/cybersecurity-for-water-and-wastewater-facilities/</v>
      </c>
      <c r="P57" s="48" t="str"/>
      <c r="Q57" s="52" t="str">
        <f>IFERROR(IF(AND(OR(I57="Applicable",I57="Not applicable with reason"),AND(LEN(UPPER(TRIM(CLEAN(SUBSTITUTE(J57,CHAR(160)," ")))))&gt;0,LEFT(UPPER(TRIM(J57)),10)&lt;&gt;"UNRESOLVED",ISERROR(MATCH(UPPER(TRIM(CLEAN(SUBSTITUTE(J57,CHAR(160)," ")))),Start!$H$6:$H$22,0))),AND(LEN(UPPER(TRIM(CLEAN(SUBSTITUTE(K57,CHAR(160)," ")))))&gt;0,LEFT(UPPER(TRIM(K57)),10)&lt;&gt;"UNRESOLVED",ISERROR(MATCH(UPPER(TRIM(CLEAN(SUBSTITUTE(K57,CHAR(160)," ")))),Start!$H$6:$H$22,0))),AND(LEN(UPPER(TRIM(CLEAN(SUBSTITUTE(L57,CHAR(160)," ")))))&gt;0,LEFT(UPPER(TRIM(L57)),10)&lt;&gt;"UNRESOLVED",ISERROR(MATCH(UPPER(TRIM(CLEAN(SUBSTITUTE(L57,CHAR(160)," ")))),Start!$H$6:$H$22,0))),AND(LEN(UPPER(TRIM(CLEAN(SUBSTITUTE(M57,CHAR(160)," ")))))&gt;0,LEFT(UPPER(TRIM(M57)),10)&lt;&gt;"UNRESOLVED",ISERROR(MATCH(UPPER(TRIM(CLEAN(SUBSTITUTE(M57,CHAR(160)," ")))),Start!$H$6:$H$22,0))),AND(ISNUMBER(N57),N57&gt;0,N57&lt;TODAY()+1)),"Fields present; review required","Incomplete"),"Incomplete")</f>
        <v>Incomplete</v>
      </c>
    </row>
    <row r="58" ht="70" customHeight="1">
      <c r="A58" s="64" t="str">
        <v>S14-P</v>
      </c>
      <c r="B58" s="64" t="str">
        <v>Indiana</v>
      </c>
      <c r="C58" s="64" t="str">
        <v>Power and energy</v>
      </c>
      <c r="D58" s="64" t="str">
        <v>S14</v>
      </c>
      <c r="E58" s="64" t="str">
        <v>IDEM</v>
      </c>
      <c r="F58" s="64" t="inlineStr">
        <is>
          <t xml:space="preserve">To research</t>
        </is>
      </c>
      <c r="G58" s="64" t="inlineStr">
        <is>
          <t xml:space="preserve">For power and energy in Indiana, retrieve the current sector regulator requirements, ownership specific public entity duties, reporting rules, permits and contracts. Document each controlling instrument and exemption. See State research for the separately labelled selected state note.</t>
        </is>
      </c>
      <c r="H58" s="64" t="inlineStr">
        <is>
          <t xml:space="preserve">The state starting source addresses one topic. Find the rule for this sector.</t>
        </is>
      </c>
      <c r="I58" s="48" t="str">
        <v>Unresolved</v>
      </c>
      <c r="J58" s="48"/>
      <c r="K58" s="48"/>
      <c r="L58" s="48"/>
      <c r="M58" s="48"/>
      <c r="N58" s="63"/>
      <c r="O58" s="64" t="str">
        <v>https://www.in.gov/idem/cleanwater/cybersecurity-for-water-and-wastewater-facilities/</v>
      </c>
      <c r="P58" s="48" t="str"/>
      <c r="Q58" s="56" t="str">
        <f>IFERROR(IF(AND(OR(I58="Applicable",I58="Not applicable with reason"),AND(LEN(UPPER(TRIM(CLEAN(SUBSTITUTE(J58,CHAR(160)," ")))))&gt;0,LEFT(UPPER(TRIM(J58)),10)&lt;&gt;"UNRESOLVED",ISERROR(MATCH(UPPER(TRIM(CLEAN(SUBSTITUTE(J58,CHAR(160)," ")))),Start!$H$6:$H$22,0))),AND(LEN(UPPER(TRIM(CLEAN(SUBSTITUTE(K58,CHAR(160)," ")))))&gt;0,LEFT(UPPER(TRIM(K58)),10)&lt;&gt;"UNRESOLVED",ISERROR(MATCH(UPPER(TRIM(CLEAN(SUBSTITUTE(K58,CHAR(160)," ")))),Start!$H$6:$H$22,0))),AND(LEN(UPPER(TRIM(CLEAN(SUBSTITUTE(L58,CHAR(160)," ")))))&gt;0,LEFT(UPPER(TRIM(L58)),10)&lt;&gt;"UNRESOLVED",ISERROR(MATCH(UPPER(TRIM(CLEAN(SUBSTITUTE(L58,CHAR(160)," ")))),Start!$H$6:$H$22,0))),AND(LEN(UPPER(TRIM(CLEAN(SUBSTITUTE(M58,CHAR(160)," ")))))&gt;0,LEFT(UPPER(TRIM(M58)),10)&lt;&gt;"UNRESOLVED",ISERROR(MATCH(UPPER(TRIM(CLEAN(SUBSTITUTE(M58,CHAR(160)," ")))),Start!$H$6:$H$22,0))),AND(ISNUMBER(N58),N58&gt;0,N58&lt;TODAY()+1)),"Fields present; review required","Incomplete"),"Incomplete")</f>
        <v>Incomplete</v>
      </c>
    </row>
    <row r="59" ht="70" customHeight="1">
      <c r="A59" s="62" t="str">
        <v>S14-M</v>
      </c>
      <c r="B59" s="62" t="str">
        <v>Indiana</v>
      </c>
      <c r="C59" s="62" t="str">
        <v>Manufacturing</v>
      </c>
      <c r="D59" s="62" t="str">
        <v>S14</v>
      </c>
      <c r="E59" s="62" t="str">
        <v>IDEM</v>
      </c>
      <c r="F59" s="62" t="inlineStr">
        <is>
          <t xml:space="preserve">To research</t>
        </is>
      </c>
      <c r="G59" s="62" t="inlineStr">
        <is>
          <t xml:space="preserve">For manufacturing in Indiana, retrieve the current sector regulator requirements, ownership specific public entity duties, reporting rules, permits and contracts. Document each controlling instrument and exemption. See State research for the separately labelled selected state note.</t>
        </is>
      </c>
      <c r="H59" s="62" t="inlineStr">
        <is>
          <t xml:space="preserve">The state starting source addresses one topic. Find the rule for this sector.</t>
        </is>
      </c>
      <c r="I59" s="48" t="str">
        <v>Unresolved</v>
      </c>
      <c r="J59" s="48"/>
      <c r="K59" s="48"/>
      <c r="L59" s="48"/>
      <c r="M59" s="48"/>
      <c r="N59" s="63"/>
      <c r="O59" s="62" t="str">
        <v>https://www.in.gov/idem/cleanwater/cybersecurity-for-water-and-wastewater-facilities/</v>
      </c>
      <c r="P59" s="48" t="str"/>
      <c r="Q59" s="52" t="str">
        <f>IFERROR(IF(AND(OR(I59="Applicable",I59="Not applicable with reason"),AND(LEN(UPPER(TRIM(CLEAN(SUBSTITUTE(J59,CHAR(160)," ")))))&gt;0,LEFT(UPPER(TRIM(J59)),10)&lt;&gt;"UNRESOLVED",ISERROR(MATCH(UPPER(TRIM(CLEAN(SUBSTITUTE(J59,CHAR(160)," ")))),Start!$H$6:$H$22,0))),AND(LEN(UPPER(TRIM(CLEAN(SUBSTITUTE(K59,CHAR(160)," ")))))&gt;0,LEFT(UPPER(TRIM(K59)),10)&lt;&gt;"UNRESOLVED",ISERROR(MATCH(UPPER(TRIM(CLEAN(SUBSTITUTE(K59,CHAR(160)," ")))),Start!$H$6:$H$22,0))),AND(LEN(UPPER(TRIM(CLEAN(SUBSTITUTE(L59,CHAR(160)," ")))))&gt;0,LEFT(UPPER(TRIM(L59)),10)&lt;&gt;"UNRESOLVED",ISERROR(MATCH(UPPER(TRIM(CLEAN(SUBSTITUTE(L59,CHAR(160)," ")))),Start!$H$6:$H$22,0))),AND(LEN(UPPER(TRIM(CLEAN(SUBSTITUTE(M59,CHAR(160)," ")))))&gt;0,LEFT(UPPER(TRIM(M59)),10)&lt;&gt;"UNRESOLVED",ISERROR(MATCH(UPPER(TRIM(CLEAN(SUBSTITUTE(M59,CHAR(160)," ")))),Start!$H$6:$H$22,0))),AND(ISNUMBER(N59),N59&gt;0,N59&lt;TODAY()+1)),"Fields present; review required","Incomplete"),"Incomplete")</f>
        <v>Incomplete</v>
      </c>
    </row>
    <row r="60" ht="70" customHeight="1">
      <c r="A60" s="64" t="str">
        <v>S14-T</v>
      </c>
      <c r="B60" s="64" t="str">
        <v>Indiana</v>
      </c>
      <c r="C60" s="64" t="str">
        <v>Transportation</v>
      </c>
      <c r="D60" s="64" t="str">
        <v>S14</v>
      </c>
      <c r="E60" s="64" t="str">
        <v>IDEM</v>
      </c>
      <c r="F60" s="64" t="inlineStr">
        <is>
          <t xml:space="preserve">To research</t>
        </is>
      </c>
      <c r="G60" s="64" t="inlineStr">
        <is>
          <t xml:space="preserve">For transportation in Indiana, retrieve the current sector regulator requirements, ownership specific public entity duties, reporting rules, permits and contracts. Document each controlling instrument and exemption. See State research for the separately labelled selected state note.</t>
        </is>
      </c>
      <c r="H60" s="64" t="inlineStr">
        <is>
          <t xml:space="preserve">The state starting source addresses one topic. Find the rule for this sector.</t>
        </is>
      </c>
      <c r="I60" s="48" t="str">
        <v>Unresolved</v>
      </c>
      <c r="J60" s="48"/>
      <c r="K60" s="48"/>
      <c r="L60" s="48"/>
      <c r="M60" s="48"/>
      <c r="N60" s="63"/>
      <c r="O60" s="64" t="str">
        <v>https://www.in.gov/idem/cleanwater/cybersecurity-for-water-and-wastewater-facilities/</v>
      </c>
      <c r="P60" s="48" t="str"/>
      <c r="Q60" s="56" t="str">
        <f>IFERROR(IF(AND(OR(I60="Applicable",I60="Not applicable with reason"),AND(LEN(UPPER(TRIM(CLEAN(SUBSTITUTE(J60,CHAR(160)," ")))))&gt;0,LEFT(UPPER(TRIM(J60)),10)&lt;&gt;"UNRESOLVED",ISERROR(MATCH(UPPER(TRIM(CLEAN(SUBSTITUTE(J60,CHAR(160)," ")))),Start!$H$6:$H$22,0))),AND(LEN(UPPER(TRIM(CLEAN(SUBSTITUTE(K60,CHAR(160)," ")))))&gt;0,LEFT(UPPER(TRIM(K60)),10)&lt;&gt;"UNRESOLVED",ISERROR(MATCH(UPPER(TRIM(CLEAN(SUBSTITUTE(K60,CHAR(160)," ")))),Start!$H$6:$H$22,0))),AND(LEN(UPPER(TRIM(CLEAN(SUBSTITUTE(L60,CHAR(160)," ")))))&gt;0,LEFT(UPPER(TRIM(L60)),10)&lt;&gt;"UNRESOLVED",ISERROR(MATCH(UPPER(TRIM(CLEAN(SUBSTITUTE(L60,CHAR(160)," ")))),Start!$H$6:$H$22,0))),AND(LEN(UPPER(TRIM(CLEAN(SUBSTITUTE(M60,CHAR(160)," ")))))&gt;0,LEFT(UPPER(TRIM(M60)),10)&lt;&gt;"UNRESOLVED",ISERROR(MATCH(UPPER(TRIM(CLEAN(SUBSTITUTE(M60,CHAR(160)," ")))),Start!$H$6:$H$22,0))),AND(ISNUMBER(N60),N60&gt;0,N60&lt;TODAY()+1)),"Fields present; review required","Incomplete"),"Incomplete")</f>
        <v>Incomplete</v>
      </c>
    </row>
    <row r="61" ht="70" customHeight="1">
      <c r="A61" s="62" t="str">
        <v>S15-W</v>
      </c>
      <c r="B61" s="62" t="str">
        <v>Iowa</v>
      </c>
      <c r="C61" s="62" t="str">
        <v>Water and wastewater</v>
      </c>
      <c r="D61" s="62" t="str">
        <v>S15</v>
      </c>
      <c r="E61" s="62" t="str">
        <v>Iowa Utilities Commission</v>
      </c>
      <c r="F61" s="62" t="inlineStr">
        <is>
          <t xml:space="preserve">To research</t>
        </is>
      </c>
      <c r="G61" s="62" t="inlineStr">
        <is>
          <t xml:space="preserve">For water and wastewater in Iowa, retrieve the current sector regulator requirements, ownership specific public entity duties, reporting rules, permits and contracts. Document each controlling instrument and exemption. See State research for the separately labelled selected state note.</t>
        </is>
      </c>
      <c r="H61" s="62" t="inlineStr">
        <is>
          <t xml:space="preserve">The state starting source addresses one topic. Find the rule for this sector.</t>
        </is>
      </c>
      <c r="I61" s="48" t="str">
        <v>Unresolved</v>
      </c>
      <c r="J61" s="48"/>
      <c r="K61" s="48"/>
      <c r="L61" s="48"/>
      <c r="M61" s="48"/>
      <c r="N61" s="63"/>
      <c r="O61" s="62" t="str">
        <v>https://rules.iowa.gov/Notice/Details/8846C</v>
      </c>
      <c r="P61" s="48" t="str"/>
      <c r="Q61" s="52" t="str">
        <f>IFERROR(IF(AND(OR(I61="Applicable",I61="Not applicable with reason"),AND(LEN(UPPER(TRIM(CLEAN(SUBSTITUTE(J61,CHAR(160)," ")))))&gt;0,LEFT(UPPER(TRIM(J61)),10)&lt;&gt;"UNRESOLVED",ISERROR(MATCH(UPPER(TRIM(CLEAN(SUBSTITUTE(J61,CHAR(160)," ")))),Start!$H$6:$H$22,0))),AND(LEN(UPPER(TRIM(CLEAN(SUBSTITUTE(K61,CHAR(160)," ")))))&gt;0,LEFT(UPPER(TRIM(K61)),10)&lt;&gt;"UNRESOLVED",ISERROR(MATCH(UPPER(TRIM(CLEAN(SUBSTITUTE(K61,CHAR(160)," ")))),Start!$H$6:$H$22,0))),AND(LEN(UPPER(TRIM(CLEAN(SUBSTITUTE(L61,CHAR(160)," ")))))&gt;0,LEFT(UPPER(TRIM(L61)),10)&lt;&gt;"UNRESOLVED",ISERROR(MATCH(UPPER(TRIM(CLEAN(SUBSTITUTE(L61,CHAR(160)," ")))),Start!$H$6:$H$22,0))),AND(LEN(UPPER(TRIM(CLEAN(SUBSTITUTE(M61,CHAR(160)," ")))))&gt;0,LEFT(UPPER(TRIM(M61)),10)&lt;&gt;"UNRESOLVED",ISERROR(MATCH(UPPER(TRIM(CLEAN(SUBSTITUTE(M61,CHAR(160)," ")))),Start!$H$6:$H$22,0))),AND(ISNUMBER(N61),N61&gt;0,N61&lt;TODAY()+1)),"Fields present; review required","Incomplete"),"Incomplete")</f>
        <v>Incomplete</v>
      </c>
    </row>
    <row r="62" ht="70" customHeight="1">
      <c r="A62" s="64" t="str">
        <v>S15-P</v>
      </c>
      <c r="B62" s="64" t="str">
        <v>Iowa</v>
      </c>
      <c r="C62" s="64" t="str">
        <v>Power and energy</v>
      </c>
      <c r="D62" s="64" t="str">
        <v>S15</v>
      </c>
      <c r="E62" s="64" t="str">
        <v>Iowa Utilities Commission</v>
      </c>
      <c r="F62" s="64" t="inlineStr">
        <is>
          <t xml:space="preserve">To research</t>
        </is>
      </c>
      <c r="G62" s="64" t="inlineStr">
        <is>
          <t xml:space="preserve">For power and energy in Iowa, retrieve the current sector regulator requirements, ownership specific public entity duties, reporting rules, permits and contracts. Document each controlling instrument and exemption. See State research for the separately labelled selected state note.</t>
        </is>
      </c>
      <c r="H62" s="64" t="inlineStr">
        <is>
          <t xml:space="preserve">The state starting source addresses one topic. Find the rule for this sector.</t>
        </is>
      </c>
      <c r="I62" s="48" t="str">
        <v>Unresolved</v>
      </c>
      <c r="J62" s="48"/>
      <c r="K62" s="48"/>
      <c r="L62" s="48"/>
      <c r="M62" s="48"/>
      <c r="N62" s="63"/>
      <c r="O62" s="64" t="str">
        <v>https://rules.iowa.gov/Notice/Details/8846C</v>
      </c>
      <c r="P62" s="48" t="str"/>
      <c r="Q62" s="56" t="str">
        <f>IFERROR(IF(AND(OR(I62="Applicable",I62="Not applicable with reason"),AND(LEN(UPPER(TRIM(CLEAN(SUBSTITUTE(J62,CHAR(160)," ")))))&gt;0,LEFT(UPPER(TRIM(J62)),10)&lt;&gt;"UNRESOLVED",ISERROR(MATCH(UPPER(TRIM(CLEAN(SUBSTITUTE(J62,CHAR(160)," ")))),Start!$H$6:$H$22,0))),AND(LEN(UPPER(TRIM(CLEAN(SUBSTITUTE(K62,CHAR(160)," ")))))&gt;0,LEFT(UPPER(TRIM(K62)),10)&lt;&gt;"UNRESOLVED",ISERROR(MATCH(UPPER(TRIM(CLEAN(SUBSTITUTE(K62,CHAR(160)," ")))),Start!$H$6:$H$22,0))),AND(LEN(UPPER(TRIM(CLEAN(SUBSTITUTE(L62,CHAR(160)," ")))))&gt;0,LEFT(UPPER(TRIM(L62)),10)&lt;&gt;"UNRESOLVED",ISERROR(MATCH(UPPER(TRIM(CLEAN(SUBSTITUTE(L62,CHAR(160)," ")))),Start!$H$6:$H$22,0))),AND(LEN(UPPER(TRIM(CLEAN(SUBSTITUTE(M62,CHAR(160)," ")))))&gt;0,LEFT(UPPER(TRIM(M62)),10)&lt;&gt;"UNRESOLVED",ISERROR(MATCH(UPPER(TRIM(CLEAN(SUBSTITUTE(M62,CHAR(160)," ")))),Start!$H$6:$H$22,0))),AND(ISNUMBER(N62),N62&gt;0,N62&lt;TODAY()+1)),"Fields present; review required","Incomplete"),"Incomplete")</f>
        <v>Incomplete</v>
      </c>
    </row>
    <row r="63" ht="70" customHeight="1">
      <c r="A63" s="62" t="str">
        <v>S15-M</v>
      </c>
      <c r="B63" s="62" t="str">
        <v>Iowa</v>
      </c>
      <c r="C63" s="62" t="str">
        <v>Manufacturing</v>
      </c>
      <c r="D63" s="62" t="str">
        <v>S15</v>
      </c>
      <c r="E63" s="62" t="str">
        <v>Iowa Utilities Commission</v>
      </c>
      <c r="F63" s="62" t="inlineStr">
        <is>
          <t xml:space="preserve">To research</t>
        </is>
      </c>
      <c r="G63" s="62" t="inlineStr">
        <is>
          <t xml:space="preserve">For manufacturing in Iowa, retrieve the current sector regulator requirements, ownership specific public entity duties, reporting rules, permits and contracts. Document each controlling instrument and exemption. See State research for the separately labelled selected state note.</t>
        </is>
      </c>
      <c r="H63" s="62" t="inlineStr">
        <is>
          <t xml:space="preserve">The state starting source addresses one topic. Find the rule for this sector.</t>
        </is>
      </c>
      <c r="I63" s="48" t="str">
        <v>Unresolved</v>
      </c>
      <c r="J63" s="48"/>
      <c r="K63" s="48"/>
      <c r="L63" s="48"/>
      <c r="M63" s="48"/>
      <c r="N63" s="63"/>
      <c r="O63" s="62" t="str">
        <v>https://rules.iowa.gov/Notice/Details/8846C</v>
      </c>
      <c r="P63" s="48" t="str"/>
      <c r="Q63" s="52" t="str">
        <f>IFERROR(IF(AND(OR(I63="Applicable",I63="Not applicable with reason"),AND(LEN(UPPER(TRIM(CLEAN(SUBSTITUTE(J63,CHAR(160)," ")))))&gt;0,LEFT(UPPER(TRIM(J63)),10)&lt;&gt;"UNRESOLVED",ISERROR(MATCH(UPPER(TRIM(CLEAN(SUBSTITUTE(J63,CHAR(160)," ")))),Start!$H$6:$H$22,0))),AND(LEN(UPPER(TRIM(CLEAN(SUBSTITUTE(K63,CHAR(160)," ")))))&gt;0,LEFT(UPPER(TRIM(K63)),10)&lt;&gt;"UNRESOLVED",ISERROR(MATCH(UPPER(TRIM(CLEAN(SUBSTITUTE(K63,CHAR(160)," ")))),Start!$H$6:$H$22,0))),AND(LEN(UPPER(TRIM(CLEAN(SUBSTITUTE(L63,CHAR(160)," ")))))&gt;0,LEFT(UPPER(TRIM(L63)),10)&lt;&gt;"UNRESOLVED",ISERROR(MATCH(UPPER(TRIM(CLEAN(SUBSTITUTE(L63,CHAR(160)," ")))),Start!$H$6:$H$22,0))),AND(LEN(UPPER(TRIM(CLEAN(SUBSTITUTE(M63,CHAR(160)," ")))))&gt;0,LEFT(UPPER(TRIM(M63)),10)&lt;&gt;"UNRESOLVED",ISERROR(MATCH(UPPER(TRIM(CLEAN(SUBSTITUTE(M63,CHAR(160)," ")))),Start!$H$6:$H$22,0))),AND(ISNUMBER(N63),N63&gt;0,N63&lt;TODAY()+1)),"Fields present; review required","Incomplete"),"Incomplete")</f>
        <v>Incomplete</v>
      </c>
    </row>
    <row r="64" ht="70" customHeight="1">
      <c r="A64" s="64" t="str">
        <v>S15-T</v>
      </c>
      <c r="B64" s="64" t="str">
        <v>Iowa</v>
      </c>
      <c r="C64" s="64" t="str">
        <v>Transportation</v>
      </c>
      <c r="D64" s="64" t="str">
        <v>S15</v>
      </c>
      <c r="E64" s="64" t="str">
        <v>Iowa Utilities Commission</v>
      </c>
      <c r="F64" s="64" t="inlineStr">
        <is>
          <t xml:space="preserve">To research</t>
        </is>
      </c>
      <c r="G64" s="64" t="inlineStr">
        <is>
          <t xml:space="preserve">For transportation in Iowa, retrieve the current sector regulator requirements, ownership specific public entity duties, reporting rules, permits and contracts. Document each controlling instrument and exemption. See State research for the separately labelled selected state note.</t>
        </is>
      </c>
      <c r="H64" s="64" t="inlineStr">
        <is>
          <t xml:space="preserve">The state starting source addresses one topic. Find the rule for this sector.</t>
        </is>
      </c>
      <c r="I64" s="48" t="str">
        <v>Unresolved</v>
      </c>
      <c r="J64" s="48"/>
      <c r="K64" s="48"/>
      <c r="L64" s="48"/>
      <c r="M64" s="48"/>
      <c r="N64" s="63"/>
      <c r="O64" s="64" t="str">
        <v>https://rules.iowa.gov/Notice/Details/8846C</v>
      </c>
      <c r="P64" s="48" t="str"/>
      <c r="Q64" s="56" t="str">
        <f>IFERROR(IF(AND(OR(I64="Applicable",I64="Not applicable with reason"),AND(LEN(UPPER(TRIM(CLEAN(SUBSTITUTE(J64,CHAR(160)," ")))))&gt;0,LEFT(UPPER(TRIM(J64)),10)&lt;&gt;"UNRESOLVED",ISERROR(MATCH(UPPER(TRIM(CLEAN(SUBSTITUTE(J64,CHAR(160)," ")))),Start!$H$6:$H$22,0))),AND(LEN(UPPER(TRIM(CLEAN(SUBSTITUTE(K64,CHAR(160)," ")))))&gt;0,LEFT(UPPER(TRIM(K64)),10)&lt;&gt;"UNRESOLVED",ISERROR(MATCH(UPPER(TRIM(CLEAN(SUBSTITUTE(K64,CHAR(160)," ")))),Start!$H$6:$H$22,0))),AND(LEN(UPPER(TRIM(CLEAN(SUBSTITUTE(L64,CHAR(160)," ")))))&gt;0,LEFT(UPPER(TRIM(L64)),10)&lt;&gt;"UNRESOLVED",ISERROR(MATCH(UPPER(TRIM(CLEAN(SUBSTITUTE(L64,CHAR(160)," ")))),Start!$H$6:$H$22,0))),AND(LEN(UPPER(TRIM(CLEAN(SUBSTITUTE(M64,CHAR(160)," ")))))&gt;0,LEFT(UPPER(TRIM(M64)),10)&lt;&gt;"UNRESOLVED",ISERROR(MATCH(UPPER(TRIM(CLEAN(SUBSTITUTE(M64,CHAR(160)," ")))),Start!$H$6:$H$22,0))),AND(ISNUMBER(N64),N64&gt;0,N64&lt;TODAY()+1)),"Fields present; review required","Incomplete"),"Incomplete")</f>
        <v>Incomplete</v>
      </c>
    </row>
    <row r="65" ht="70" customHeight="1">
      <c r="A65" s="62" t="str">
        <v>S16-W</v>
      </c>
      <c r="B65" s="62" t="str">
        <v>Kansas</v>
      </c>
      <c r="C65" s="62" t="str">
        <v>Water and wastewater</v>
      </c>
      <c r="D65" s="62" t="str">
        <v>S16</v>
      </c>
      <c r="E65" s="62" t="str">
        <v>Kansas Legislature</v>
      </c>
      <c r="F65" s="62" t="inlineStr">
        <is>
          <t xml:space="preserve">To research</t>
        </is>
      </c>
      <c r="G65" s="62" t="inlineStr">
        <is>
          <t xml:space="preserve">For water and wastewater in Kansas, retrieve the current sector regulator requirements, ownership specific public entity duties, reporting rules, permits and contracts. Document each controlling instrument and exemption. See State research for the separately labelled selected state note.</t>
        </is>
      </c>
      <c r="H65" s="62" t="inlineStr">
        <is>
          <t xml:space="preserve">The state starting source addresses one topic. Find the rule for this sector.</t>
        </is>
      </c>
      <c r="I65" s="48" t="str">
        <v>Unresolved</v>
      </c>
      <c r="J65" s="48"/>
      <c r="K65" s="48"/>
      <c r="L65" s="48"/>
      <c r="M65" s="48"/>
      <c r="N65" s="63"/>
      <c r="O65" s="62" t="str">
        <v>https://kslegislature.gov/b2023_24/laws/075_000_0000_chapter/075_072_0000_article/075_072_0044_section/075_072_0044_k/</v>
      </c>
      <c r="P65" s="48" t="str"/>
      <c r="Q65" s="52" t="str">
        <f>IFERROR(IF(AND(OR(I65="Applicable",I65="Not applicable with reason"),AND(LEN(UPPER(TRIM(CLEAN(SUBSTITUTE(J65,CHAR(160)," ")))))&gt;0,LEFT(UPPER(TRIM(J65)),10)&lt;&gt;"UNRESOLVED",ISERROR(MATCH(UPPER(TRIM(CLEAN(SUBSTITUTE(J65,CHAR(160)," ")))),Start!$H$6:$H$22,0))),AND(LEN(UPPER(TRIM(CLEAN(SUBSTITUTE(K65,CHAR(160)," ")))))&gt;0,LEFT(UPPER(TRIM(K65)),10)&lt;&gt;"UNRESOLVED",ISERROR(MATCH(UPPER(TRIM(CLEAN(SUBSTITUTE(K65,CHAR(160)," ")))),Start!$H$6:$H$22,0))),AND(LEN(UPPER(TRIM(CLEAN(SUBSTITUTE(L65,CHAR(160)," ")))))&gt;0,LEFT(UPPER(TRIM(L65)),10)&lt;&gt;"UNRESOLVED",ISERROR(MATCH(UPPER(TRIM(CLEAN(SUBSTITUTE(L65,CHAR(160)," ")))),Start!$H$6:$H$22,0))),AND(LEN(UPPER(TRIM(CLEAN(SUBSTITUTE(M65,CHAR(160)," ")))))&gt;0,LEFT(UPPER(TRIM(M65)),10)&lt;&gt;"UNRESOLVED",ISERROR(MATCH(UPPER(TRIM(CLEAN(SUBSTITUTE(M65,CHAR(160)," ")))),Start!$H$6:$H$22,0))),AND(ISNUMBER(N65),N65&gt;0,N65&lt;TODAY()+1)),"Fields present; review required","Incomplete"),"Incomplete")</f>
        <v>Incomplete</v>
      </c>
    </row>
    <row r="66" ht="70" customHeight="1">
      <c r="A66" s="64" t="str">
        <v>S16-P</v>
      </c>
      <c r="B66" s="64" t="str">
        <v>Kansas</v>
      </c>
      <c r="C66" s="64" t="str">
        <v>Power and energy</v>
      </c>
      <c r="D66" s="64" t="str">
        <v>S16</v>
      </c>
      <c r="E66" s="64" t="str">
        <v>Kansas Legislature</v>
      </c>
      <c r="F66" s="64" t="inlineStr">
        <is>
          <t xml:space="preserve">To research</t>
        </is>
      </c>
      <c r="G66" s="64" t="inlineStr">
        <is>
          <t xml:space="preserve">For power and energy in Kansas, retrieve the current sector regulator requirements, ownership specific public entity duties, reporting rules, permits and contracts. Document each controlling instrument and exemption. See State research for the separately labelled selected state note.</t>
        </is>
      </c>
      <c r="H66" s="64" t="inlineStr">
        <is>
          <t xml:space="preserve">The state starting source addresses one topic. Find the rule for this sector.</t>
        </is>
      </c>
      <c r="I66" s="48" t="str">
        <v>Unresolved</v>
      </c>
      <c r="J66" s="48"/>
      <c r="K66" s="48"/>
      <c r="L66" s="48"/>
      <c r="M66" s="48"/>
      <c r="N66" s="63"/>
      <c r="O66" s="64" t="str">
        <v>https://kslegislature.gov/b2023_24/laws/075_000_0000_chapter/075_072_0000_article/075_072_0044_section/075_072_0044_k/</v>
      </c>
      <c r="P66" s="48" t="str"/>
      <c r="Q66" s="56" t="str">
        <f>IFERROR(IF(AND(OR(I66="Applicable",I66="Not applicable with reason"),AND(LEN(UPPER(TRIM(CLEAN(SUBSTITUTE(J66,CHAR(160)," ")))))&gt;0,LEFT(UPPER(TRIM(J66)),10)&lt;&gt;"UNRESOLVED",ISERROR(MATCH(UPPER(TRIM(CLEAN(SUBSTITUTE(J66,CHAR(160)," ")))),Start!$H$6:$H$22,0))),AND(LEN(UPPER(TRIM(CLEAN(SUBSTITUTE(K66,CHAR(160)," ")))))&gt;0,LEFT(UPPER(TRIM(K66)),10)&lt;&gt;"UNRESOLVED",ISERROR(MATCH(UPPER(TRIM(CLEAN(SUBSTITUTE(K66,CHAR(160)," ")))),Start!$H$6:$H$22,0))),AND(LEN(UPPER(TRIM(CLEAN(SUBSTITUTE(L66,CHAR(160)," ")))))&gt;0,LEFT(UPPER(TRIM(L66)),10)&lt;&gt;"UNRESOLVED",ISERROR(MATCH(UPPER(TRIM(CLEAN(SUBSTITUTE(L66,CHAR(160)," ")))),Start!$H$6:$H$22,0))),AND(LEN(UPPER(TRIM(CLEAN(SUBSTITUTE(M66,CHAR(160)," ")))))&gt;0,LEFT(UPPER(TRIM(M66)),10)&lt;&gt;"UNRESOLVED",ISERROR(MATCH(UPPER(TRIM(CLEAN(SUBSTITUTE(M66,CHAR(160)," ")))),Start!$H$6:$H$22,0))),AND(ISNUMBER(N66),N66&gt;0,N66&lt;TODAY()+1)),"Fields present; review required","Incomplete"),"Incomplete")</f>
        <v>Incomplete</v>
      </c>
    </row>
    <row r="67" ht="70" customHeight="1">
      <c r="A67" s="62" t="str">
        <v>S16-M</v>
      </c>
      <c r="B67" s="62" t="str">
        <v>Kansas</v>
      </c>
      <c r="C67" s="62" t="str">
        <v>Manufacturing</v>
      </c>
      <c r="D67" s="62" t="str">
        <v>S16</v>
      </c>
      <c r="E67" s="62" t="str">
        <v>Kansas Legislature</v>
      </c>
      <c r="F67" s="62" t="inlineStr">
        <is>
          <t xml:space="preserve">To research</t>
        </is>
      </c>
      <c r="G67" s="62" t="inlineStr">
        <is>
          <t xml:space="preserve">For manufacturing in Kansas, retrieve the current sector regulator requirements, ownership specific public entity duties, reporting rules, permits and contracts. Document each controlling instrument and exemption. See State research for the separately labelled selected state note.</t>
        </is>
      </c>
      <c r="H67" s="62" t="inlineStr">
        <is>
          <t xml:space="preserve">The state starting source addresses one topic. Find the rule for this sector.</t>
        </is>
      </c>
      <c r="I67" s="48" t="str">
        <v>Unresolved</v>
      </c>
      <c r="J67" s="48"/>
      <c r="K67" s="48"/>
      <c r="L67" s="48"/>
      <c r="M67" s="48"/>
      <c r="N67" s="63"/>
      <c r="O67" s="62" t="str">
        <v>https://kslegislature.gov/b2023_24/laws/075_000_0000_chapter/075_072_0000_article/075_072_0044_section/075_072_0044_k/</v>
      </c>
      <c r="P67" s="48" t="str"/>
      <c r="Q67" s="52" t="str">
        <f>IFERROR(IF(AND(OR(I67="Applicable",I67="Not applicable with reason"),AND(LEN(UPPER(TRIM(CLEAN(SUBSTITUTE(J67,CHAR(160)," ")))))&gt;0,LEFT(UPPER(TRIM(J67)),10)&lt;&gt;"UNRESOLVED",ISERROR(MATCH(UPPER(TRIM(CLEAN(SUBSTITUTE(J67,CHAR(160)," ")))),Start!$H$6:$H$22,0))),AND(LEN(UPPER(TRIM(CLEAN(SUBSTITUTE(K67,CHAR(160)," ")))))&gt;0,LEFT(UPPER(TRIM(K67)),10)&lt;&gt;"UNRESOLVED",ISERROR(MATCH(UPPER(TRIM(CLEAN(SUBSTITUTE(K67,CHAR(160)," ")))),Start!$H$6:$H$22,0))),AND(LEN(UPPER(TRIM(CLEAN(SUBSTITUTE(L67,CHAR(160)," ")))))&gt;0,LEFT(UPPER(TRIM(L67)),10)&lt;&gt;"UNRESOLVED",ISERROR(MATCH(UPPER(TRIM(CLEAN(SUBSTITUTE(L67,CHAR(160)," ")))),Start!$H$6:$H$22,0))),AND(LEN(UPPER(TRIM(CLEAN(SUBSTITUTE(M67,CHAR(160)," ")))))&gt;0,LEFT(UPPER(TRIM(M67)),10)&lt;&gt;"UNRESOLVED",ISERROR(MATCH(UPPER(TRIM(CLEAN(SUBSTITUTE(M67,CHAR(160)," ")))),Start!$H$6:$H$22,0))),AND(ISNUMBER(N67),N67&gt;0,N67&lt;TODAY()+1)),"Fields present; review required","Incomplete"),"Incomplete")</f>
        <v>Incomplete</v>
      </c>
    </row>
    <row r="68" ht="70" customHeight="1">
      <c r="A68" s="64" t="str">
        <v>S16-T</v>
      </c>
      <c r="B68" s="64" t="str">
        <v>Kansas</v>
      </c>
      <c r="C68" s="64" t="str">
        <v>Transportation</v>
      </c>
      <c r="D68" s="64" t="str">
        <v>S16</v>
      </c>
      <c r="E68" s="64" t="str">
        <v>Kansas Legislature</v>
      </c>
      <c r="F68" s="64" t="inlineStr">
        <is>
          <t xml:space="preserve">To research</t>
        </is>
      </c>
      <c r="G68" s="64" t="inlineStr">
        <is>
          <t xml:space="preserve">For transportation in Kansas, retrieve the current sector regulator requirements, ownership specific public entity duties, reporting rules, permits and contracts. Document each controlling instrument and exemption. See State research for the separately labelled selected state note.</t>
        </is>
      </c>
      <c r="H68" s="64" t="inlineStr">
        <is>
          <t xml:space="preserve">The state starting source addresses one topic. Find the rule for this sector.</t>
        </is>
      </c>
      <c r="I68" s="48" t="str">
        <v>Unresolved</v>
      </c>
      <c r="J68" s="48"/>
      <c r="K68" s="48"/>
      <c r="L68" s="48"/>
      <c r="M68" s="48"/>
      <c r="N68" s="63"/>
      <c r="O68" s="64" t="str">
        <v>https://kslegislature.gov/b2023_24/laws/075_000_0000_chapter/075_072_0000_article/075_072_0044_section/075_072_0044_k/</v>
      </c>
      <c r="P68" s="48" t="str"/>
      <c r="Q68" s="56" t="str">
        <f>IFERROR(IF(AND(OR(I68="Applicable",I68="Not applicable with reason"),AND(LEN(UPPER(TRIM(CLEAN(SUBSTITUTE(J68,CHAR(160)," ")))))&gt;0,LEFT(UPPER(TRIM(J68)),10)&lt;&gt;"UNRESOLVED",ISERROR(MATCH(UPPER(TRIM(CLEAN(SUBSTITUTE(J68,CHAR(160)," ")))),Start!$H$6:$H$22,0))),AND(LEN(UPPER(TRIM(CLEAN(SUBSTITUTE(K68,CHAR(160)," ")))))&gt;0,LEFT(UPPER(TRIM(K68)),10)&lt;&gt;"UNRESOLVED",ISERROR(MATCH(UPPER(TRIM(CLEAN(SUBSTITUTE(K68,CHAR(160)," ")))),Start!$H$6:$H$22,0))),AND(LEN(UPPER(TRIM(CLEAN(SUBSTITUTE(L68,CHAR(160)," ")))))&gt;0,LEFT(UPPER(TRIM(L68)),10)&lt;&gt;"UNRESOLVED",ISERROR(MATCH(UPPER(TRIM(CLEAN(SUBSTITUTE(L68,CHAR(160)," ")))),Start!$H$6:$H$22,0))),AND(LEN(UPPER(TRIM(CLEAN(SUBSTITUTE(M68,CHAR(160)," ")))))&gt;0,LEFT(UPPER(TRIM(M68)),10)&lt;&gt;"UNRESOLVED",ISERROR(MATCH(UPPER(TRIM(CLEAN(SUBSTITUTE(M68,CHAR(160)," ")))),Start!$H$6:$H$22,0))),AND(ISNUMBER(N68),N68&gt;0,N68&lt;TODAY()+1)),"Fields present; review required","Incomplete"),"Incomplete")</f>
        <v>Incomplete</v>
      </c>
    </row>
    <row r="69" ht="70" customHeight="1">
      <c r="A69" s="62" t="str">
        <v>S17-W</v>
      </c>
      <c r="B69" s="62" t="str">
        <v>Kentucky</v>
      </c>
      <c r="C69" s="62" t="str">
        <v>Water and wastewater</v>
      </c>
      <c r="D69" s="62" t="str">
        <v>S17</v>
      </c>
      <c r="E69" s="62" t="str">
        <v>Kentucky PSC</v>
      </c>
      <c r="F69" s="62" t="inlineStr">
        <is>
          <t xml:space="preserve">To research</t>
        </is>
      </c>
      <c r="G69" s="62" t="inlineStr">
        <is>
          <t xml:space="preserve">For water and wastewater in Kentucky, retrieve the current sector regulator requirements, ownership specific public entity duties, reporting rules, permits and contracts. Document each controlling instrument and exemption. See State research for the separately labelled selected state note.</t>
        </is>
      </c>
      <c r="H69" s="62" t="inlineStr">
        <is>
          <t xml:space="preserve">The state starting source addresses one topic. Find the rule for this sector.</t>
        </is>
      </c>
      <c r="I69" s="48" t="str">
        <v>Unresolved</v>
      </c>
      <c r="J69" s="48"/>
      <c r="K69" s="48"/>
      <c r="L69" s="48"/>
      <c r="M69" s="48"/>
      <c r="N69" s="63"/>
      <c r="O69" s="62" t="str">
        <v>https://psc.ky.gov/Home/UtilForms</v>
      </c>
      <c r="P69" s="48" t="str"/>
      <c r="Q69" s="52" t="str">
        <f>IFERROR(IF(AND(OR(I69="Applicable",I69="Not applicable with reason"),AND(LEN(UPPER(TRIM(CLEAN(SUBSTITUTE(J69,CHAR(160)," ")))))&gt;0,LEFT(UPPER(TRIM(J69)),10)&lt;&gt;"UNRESOLVED",ISERROR(MATCH(UPPER(TRIM(CLEAN(SUBSTITUTE(J69,CHAR(160)," ")))),Start!$H$6:$H$22,0))),AND(LEN(UPPER(TRIM(CLEAN(SUBSTITUTE(K69,CHAR(160)," ")))))&gt;0,LEFT(UPPER(TRIM(K69)),10)&lt;&gt;"UNRESOLVED",ISERROR(MATCH(UPPER(TRIM(CLEAN(SUBSTITUTE(K69,CHAR(160)," ")))),Start!$H$6:$H$22,0))),AND(LEN(UPPER(TRIM(CLEAN(SUBSTITUTE(L69,CHAR(160)," ")))))&gt;0,LEFT(UPPER(TRIM(L69)),10)&lt;&gt;"UNRESOLVED",ISERROR(MATCH(UPPER(TRIM(CLEAN(SUBSTITUTE(L69,CHAR(160)," ")))),Start!$H$6:$H$22,0))),AND(LEN(UPPER(TRIM(CLEAN(SUBSTITUTE(M69,CHAR(160)," ")))))&gt;0,LEFT(UPPER(TRIM(M69)),10)&lt;&gt;"UNRESOLVED",ISERROR(MATCH(UPPER(TRIM(CLEAN(SUBSTITUTE(M69,CHAR(160)," ")))),Start!$H$6:$H$22,0))),AND(ISNUMBER(N69),N69&gt;0,N69&lt;TODAY()+1)),"Fields present; review required","Incomplete"),"Incomplete")</f>
        <v>Incomplete</v>
      </c>
    </row>
    <row r="70" ht="70" customHeight="1">
      <c r="A70" s="64" t="str">
        <v>S17-P</v>
      </c>
      <c r="B70" s="64" t="str">
        <v>Kentucky</v>
      </c>
      <c r="C70" s="64" t="str">
        <v>Power and energy</v>
      </c>
      <c r="D70" s="64" t="str">
        <v>S17</v>
      </c>
      <c r="E70" s="64" t="str">
        <v>Kentucky PSC</v>
      </c>
      <c r="F70" s="64" t="inlineStr">
        <is>
          <t xml:space="preserve">To research</t>
        </is>
      </c>
      <c r="G70" s="64" t="inlineStr">
        <is>
          <t xml:space="preserve">For power and energy in Kentucky, retrieve the current sector regulator requirements, ownership specific public entity duties, reporting rules, permits and contracts. Document each controlling instrument and exemption. See State research for the separately labelled selected state note.</t>
        </is>
      </c>
      <c r="H70" s="64" t="inlineStr">
        <is>
          <t xml:space="preserve">The state starting source addresses one topic. Find the rule for this sector.</t>
        </is>
      </c>
      <c r="I70" s="48" t="str">
        <v>Unresolved</v>
      </c>
      <c r="J70" s="48"/>
      <c r="K70" s="48"/>
      <c r="L70" s="48"/>
      <c r="M70" s="48"/>
      <c r="N70" s="63"/>
      <c r="O70" s="64" t="str">
        <v>https://psc.ky.gov/Home/UtilForms</v>
      </c>
      <c r="P70" s="48" t="str"/>
      <c r="Q70" s="56" t="str">
        <f>IFERROR(IF(AND(OR(I70="Applicable",I70="Not applicable with reason"),AND(LEN(UPPER(TRIM(CLEAN(SUBSTITUTE(J70,CHAR(160)," ")))))&gt;0,LEFT(UPPER(TRIM(J70)),10)&lt;&gt;"UNRESOLVED",ISERROR(MATCH(UPPER(TRIM(CLEAN(SUBSTITUTE(J70,CHAR(160)," ")))),Start!$H$6:$H$22,0))),AND(LEN(UPPER(TRIM(CLEAN(SUBSTITUTE(K70,CHAR(160)," ")))))&gt;0,LEFT(UPPER(TRIM(K70)),10)&lt;&gt;"UNRESOLVED",ISERROR(MATCH(UPPER(TRIM(CLEAN(SUBSTITUTE(K70,CHAR(160)," ")))),Start!$H$6:$H$22,0))),AND(LEN(UPPER(TRIM(CLEAN(SUBSTITUTE(L70,CHAR(160)," ")))))&gt;0,LEFT(UPPER(TRIM(L70)),10)&lt;&gt;"UNRESOLVED",ISERROR(MATCH(UPPER(TRIM(CLEAN(SUBSTITUTE(L70,CHAR(160)," ")))),Start!$H$6:$H$22,0))),AND(LEN(UPPER(TRIM(CLEAN(SUBSTITUTE(M70,CHAR(160)," ")))))&gt;0,LEFT(UPPER(TRIM(M70)),10)&lt;&gt;"UNRESOLVED",ISERROR(MATCH(UPPER(TRIM(CLEAN(SUBSTITUTE(M70,CHAR(160)," ")))),Start!$H$6:$H$22,0))),AND(ISNUMBER(N70),N70&gt;0,N70&lt;TODAY()+1)),"Fields present; review required","Incomplete"),"Incomplete")</f>
        <v>Incomplete</v>
      </c>
    </row>
    <row r="71" ht="70" customHeight="1">
      <c r="A71" s="62" t="str">
        <v>S17-M</v>
      </c>
      <c r="B71" s="62" t="str">
        <v>Kentucky</v>
      </c>
      <c r="C71" s="62" t="str">
        <v>Manufacturing</v>
      </c>
      <c r="D71" s="62" t="str">
        <v>S17</v>
      </c>
      <c r="E71" s="62" t="str">
        <v>Kentucky PSC</v>
      </c>
      <c r="F71" s="62" t="inlineStr">
        <is>
          <t xml:space="preserve">To research</t>
        </is>
      </c>
      <c r="G71" s="62" t="inlineStr">
        <is>
          <t xml:space="preserve">For manufacturing in Kentucky, retrieve the current sector regulator requirements, ownership specific public entity duties, reporting rules, permits and contracts. Document each controlling instrument and exemption. See State research for the separately labelled selected state note.</t>
        </is>
      </c>
      <c r="H71" s="62" t="inlineStr">
        <is>
          <t xml:space="preserve">The state starting source addresses one topic. Find the rule for this sector.</t>
        </is>
      </c>
      <c r="I71" s="48" t="str">
        <v>Unresolved</v>
      </c>
      <c r="J71" s="48"/>
      <c r="K71" s="48"/>
      <c r="L71" s="48"/>
      <c r="M71" s="48"/>
      <c r="N71" s="63"/>
      <c r="O71" s="62" t="str">
        <v>https://psc.ky.gov/Home/UtilForms</v>
      </c>
      <c r="P71" s="48" t="str"/>
      <c r="Q71" s="52" t="str">
        <f>IFERROR(IF(AND(OR(I71="Applicable",I71="Not applicable with reason"),AND(LEN(UPPER(TRIM(CLEAN(SUBSTITUTE(J71,CHAR(160)," ")))))&gt;0,LEFT(UPPER(TRIM(J71)),10)&lt;&gt;"UNRESOLVED",ISERROR(MATCH(UPPER(TRIM(CLEAN(SUBSTITUTE(J71,CHAR(160)," ")))),Start!$H$6:$H$22,0))),AND(LEN(UPPER(TRIM(CLEAN(SUBSTITUTE(K71,CHAR(160)," ")))))&gt;0,LEFT(UPPER(TRIM(K71)),10)&lt;&gt;"UNRESOLVED",ISERROR(MATCH(UPPER(TRIM(CLEAN(SUBSTITUTE(K71,CHAR(160)," ")))),Start!$H$6:$H$22,0))),AND(LEN(UPPER(TRIM(CLEAN(SUBSTITUTE(L71,CHAR(160)," ")))))&gt;0,LEFT(UPPER(TRIM(L71)),10)&lt;&gt;"UNRESOLVED",ISERROR(MATCH(UPPER(TRIM(CLEAN(SUBSTITUTE(L71,CHAR(160)," ")))),Start!$H$6:$H$22,0))),AND(LEN(UPPER(TRIM(CLEAN(SUBSTITUTE(M71,CHAR(160)," ")))))&gt;0,LEFT(UPPER(TRIM(M71)),10)&lt;&gt;"UNRESOLVED",ISERROR(MATCH(UPPER(TRIM(CLEAN(SUBSTITUTE(M71,CHAR(160)," ")))),Start!$H$6:$H$22,0))),AND(ISNUMBER(N71),N71&gt;0,N71&lt;TODAY()+1)),"Fields present; review required","Incomplete"),"Incomplete")</f>
        <v>Incomplete</v>
      </c>
    </row>
    <row r="72" ht="70" customHeight="1">
      <c r="A72" s="64" t="str">
        <v>S17-T</v>
      </c>
      <c r="B72" s="64" t="str">
        <v>Kentucky</v>
      </c>
      <c r="C72" s="64" t="str">
        <v>Transportation</v>
      </c>
      <c r="D72" s="64" t="str">
        <v>S17</v>
      </c>
      <c r="E72" s="64" t="str">
        <v>Kentucky PSC</v>
      </c>
      <c r="F72" s="64" t="inlineStr">
        <is>
          <t xml:space="preserve">To research</t>
        </is>
      </c>
      <c r="G72" s="64" t="inlineStr">
        <is>
          <t xml:space="preserve">For transportation in Kentucky, retrieve the current sector regulator requirements, ownership specific public entity duties, reporting rules, permits and contracts. Document each controlling instrument and exemption. See State research for the separately labelled selected state note.</t>
        </is>
      </c>
      <c r="H72" s="64" t="inlineStr">
        <is>
          <t xml:space="preserve">The state starting source addresses one topic. Find the rule for this sector.</t>
        </is>
      </c>
      <c r="I72" s="48" t="str">
        <v>Unresolved</v>
      </c>
      <c r="J72" s="48"/>
      <c r="K72" s="48"/>
      <c r="L72" s="48"/>
      <c r="M72" s="48"/>
      <c r="N72" s="63"/>
      <c r="O72" s="64" t="str">
        <v>https://psc.ky.gov/Home/UtilForms</v>
      </c>
      <c r="P72" s="48" t="str"/>
      <c r="Q72" s="56" t="str">
        <f>IFERROR(IF(AND(OR(I72="Applicable",I72="Not applicable with reason"),AND(LEN(UPPER(TRIM(CLEAN(SUBSTITUTE(J72,CHAR(160)," ")))))&gt;0,LEFT(UPPER(TRIM(J72)),10)&lt;&gt;"UNRESOLVED",ISERROR(MATCH(UPPER(TRIM(CLEAN(SUBSTITUTE(J72,CHAR(160)," ")))),Start!$H$6:$H$22,0))),AND(LEN(UPPER(TRIM(CLEAN(SUBSTITUTE(K72,CHAR(160)," ")))))&gt;0,LEFT(UPPER(TRIM(K72)),10)&lt;&gt;"UNRESOLVED",ISERROR(MATCH(UPPER(TRIM(CLEAN(SUBSTITUTE(K72,CHAR(160)," ")))),Start!$H$6:$H$22,0))),AND(LEN(UPPER(TRIM(CLEAN(SUBSTITUTE(L72,CHAR(160)," ")))))&gt;0,LEFT(UPPER(TRIM(L72)),10)&lt;&gt;"UNRESOLVED",ISERROR(MATCH(UPPER(TRIM(CLEAN(SUBSTITUTE(L72,CHAR(160)," ")))),Start!$H$6:$H$22,0))),AND(LEN(UPPER(TRIM(CLEAN(SUBSTITUTE(M72,CHAR(160)," ")))))&gt;0,LEFT(UPPER(TRIM(M72)),10)&lt;&gt;"UNRESOLVED",ISERROR(MATCH(UPPER(TRIM(CLEAN(SUBSTITUTE(M72,CHAR(160)," ")))),Start!$H$6:$H$22,0))),AND(ISNUMBER(N72),N72&gt;0,N72&lt;TODAY()+1)),"Fields present; review required","Incomplete"),"Incomplete")</f>
        <v>Incomplete</v>
      </c>
    </row>
    <row r="73" ht="70" customHeight="1">
      <c r="A73" s="62" t="str">
        <v>S18-W</v>
      </c>
      <c r="B73" s="62" t="str">
        <v>Louisiana</v>
      </c>
      <c r="C73" s="62" t="str">
        <v>Water and wastewater</v>
      </c>
      <c r="D73" s="62" t="str">
        <v>S18</v>
      </c>
      <c r="E73" s="62" t="str">
        <v>Louisiana Legislature</v>
      </c>
      <c r="F73" s="62" t="inlineStr">
        <is>
          <t xml:space="preserve">To research</t>
        </is>
      </c>
      <c r="G73" s="62" t="inlineStr">
        <is>
          <t xml:space="preserve">For water and wastewater in Louisiana, retrieve the current sector regulator requirements, ownership specific public entity duties, reporting rules, permits and contracts. Document each controlling instrument and exemption. See State research for the separately labelled selected state note.</t>
        </is>
      </c>
      <c r="H73" s="62" t="inlineStr">
        <is>
          <t xml:space="preserve">The state starting source addresses one topic. Find the rule for this sector.</t>
        </is>
      </c>
      <c r="I73" s="48" t="str">
        <v>Unresolved</v>
      </c>
      <c r="J73" s="48"/>
      <c r="K73" s="48"/>
      <c r="L73" s="48"/>
      <c r="M73" s="48"/>
      <c r="N73" s="63"/>
      <c r="O73" s="62" t="str">
        <v>https://legis.la.gov/</v>
      </c>
      <c r="P73" s="48" t="str"/>
      <c r="Q73" s="52" t="str">
        <f>IFERROR(IF(AND(OR(I73="Applicable",I73="Not applicable with reason"),AND(LEN(UPPER(TRIM(CLEAN(SUBSTITUTE(J73,CHAR(160)," ")))))&gt;0,LEFT(UPPER(TRIM(J73)),10)&lt;&gt;"UNRESOLVED",ISERROR(MATCH(UPPER(TRIM(CLEAN(SUBSTITUTE(J73,CHAR(160)," ")))),Start!$H$6:$H$22,0))),AND(LEN(UPPER(TRIM(CLEAN(SUBSTITUTE(K73,CHAR(160)," ")))))&gt;0,LEFT(UPPER(TRIM(K73)),10)&lt;&gt;"UNRESOLVED",ISERROR(MATCH(UPPER(TRIM(CLEAN(SUBSTITUTE(K73,CHAR(160)," ")))),Start!$H$6:$H$22,0))),AND(LEN(UPPER(TRIM(CLEAN(SUBSTITUTE(L73,CHAR(160)," ")))))&gt;0,LEFT(UPPER(TRIM(L73)),10)&lt;&gt;"UNRESOLVED",ISERROR(MATCH(UPPER(TRIM(CLEAN(SUBSTITUTE(L73,CHAR(160)," ")))),Start!$H$6:$H$22,0))),AND(LEN(UPPER(TRIM(CLEAN(SUBSTITUTE(M73,CHAR(160)," ")))))&gt;0,LEFT(UPPER(TRIM(M73)),10)&lt;&gt;"UNRESOLVED",ISERROR(MATCH(UPPER(TRIM(CLEAN(SUBSTITUTE(M73,CHAR(160)," ")))),Start!$H$6:$H$22,0))),AND(ISNUMBER(N73),N73&gt;0,N73&lt;TODAY()+1)),"Fields present; review required","Incomplete"),"Incomplete")</f>
        <v>Incomplete</v>
      </c>
    </row>
    <row r="74" ht="70" customHeight="1">
      <c r="A74" s="64" t="str">
        <v>S18-P</v>
      </c>
      <c r="B74" s="64" t="str">
        <v>Louisiana</v>
      </c>
      <c r="C74" s="64" t="str">
        <v>Power and energy</v>
      </c>
      <c r="D74" s="64" t="str">
        <v>S18</v>
      </c>
      <c r="E74" s="64" t="str">
        <v>Louisiana Legislature</v>
      </c>
      <c r="F74" s="64" t="inlineStr">
        <is>
          <t xml:space="preserve">To research</t>
        </is>
      </c>
      <c r="G74" s="64" t="inlineStr">
        <is>
          <t xml:space="preserve">For power and energy in Louisiana, retrieve the current sector regulator requirements, ownership specific public entity duties, reporting rules, permits and contracts. Document each controlling instrument and exemption. See State research for the separately labelled selected state note.</t>
        </is>
      </c>
      <c r="H74" s="64" t="inlineStr">
        <is>
          <t xml:space="preserve">The state starting source addresses one topic. Find the rule for this sector.</t>
        </is>
      </c>
      <c r="I74" s="48" t="str">
        <v>Unresolved</v>
      </c>
      <c r="J74" s="48"/>
      <c r="K74" s="48"/>
      <c r="L74" s="48"/>
      <c r="M74" s="48"/>
      <c r="N74" s="63"/>
      <c r="O74" s="64" t="str">
        <v>https://legis.la.gov/</v>
      </c>
      <c r="P74" s="48" t="str"/>
      <c r="Q74" s="56" t="str">
        <f>IFERROR(IF(AND(OR(I74="Applicable",I74="Not applicable with reason"),AND(LEN(UPPER(TRIM(CLEAN(SUBSTITUTE(J74,CHAR(160)," ")))))&gt;0,LEFT(UPPER(TRIM(J74)),10)&lt;&gt;"UNRESOLVED",ISERROR(MATCH(UPPER(TRIM(CLEAN(SUBSTITUTE(J74,CHAR(160)," ")))),Start!$H$6:$H$22,0))),AND(LEN(UPPER(TRIM(CLEAN(SUBSTITUTE(K74,CHAR(160)," ")))))&gt;0,LEFT(UPPER(TRIM(K74)),10)&lt;&gt;"UNRESOLVED",ISERROR(MATCH(UPPER(TRIM(CLEAN(SUBSTITUTE(K74,CHAR(160)," ")))),Start!$H$6:$H$22,0))),AND(LEN(UPPER(TRIM(CLEAN(SUBSTITUTE(L74,CHAR(160)," ")))))&gt;0,LEFT(UPPER(TRIM(L74)),10)&lt;&gt;"UNRESOLVED",ISERROR(MATCH(UPPER(TRIM(CLEAN(SUBSTITUTE(L74,CHAR(160)," ")))),Start!$H$6:$H$22,0))),AND(LEN(UPPER(TRIM(CLEAN(SUBSTITUTE(M74,CHAR(160)," ")))))&gt;0,LEFT(UPPER(TRIM(M74)),10)&lt;&gt;"UNRESOLVED",ISERROR(MATCH(UPPER(TRIM(CLEAN(SUBSTITUTE(M74,CHAR(160)," ")))),Start!$H$6:$H$22,0))),AND(ISNUMBER(N74),N74&gt;0,N74&lt;TODAY()+1)),"Fields present; review required","Incomplete"),"Incomplete")</f>
        <v>Incomplete</v>
      </c>
    </row>
    <row r="75" ht="70" customHeight="1">
      <c r="A75" s="62" t="str">
        <v>S18-M</v>
      </c>
      <c r="B75" s="62" t="str">
        <v>Louisiana</v>
      </c>
      <c r="C75" s="62" t="str">
        <v>Manufacturing</v>
      </c>
      <c r="D75" s="62" t="str">
        <v>S18</v>
      </c>
      <c r="E75" s="62" t="str">
        <v>Louisiana Legislature</v>
      </c>
      <c r="F75" s="62" t="inlineStr">
        <is>
          <t xml:space="preserve">To research</t>
        </is>
      </c>
      <c r="G75" s="62" t="inlineStr">
        <is>
          <t xml:space="preserve">For manufacturing in Louisiana, retrieve the current sector regulator requirements, ownership specific public entity duties, reporting rules, permits and contracts. Document each controlling instrument and exemption. See State research for the separately labelled selected state note.</t>
        </is>
      </c>
      <c r="H75" s="62" t="inlineStr">
        <is>
          <t xml:space="preserve">The state starting source addresses one topic. Find the rule for this sector.</t>
        </is>
      </c>
      <c r="I75" s="48" t="str">
        <v>Unresolved</v>
      </c>
      <c r="J75" s="48"/>
      <c r="K75" s="48"/>
      <c r="L75" s="48"/>
      <c r="M75" s="48"/>
      <c r="N75" s="63"/>
      <c r="O75" s="62" t="str">
        <v>https://legis.la.gov/</v>
      </c>
      <c r="P75" s="48" t="str"/>
      <c r="Q75" s="52" t="str">
        <f>IFERROR(IF(AND(OR(I75="Applicable",I75="Not applicable with reason"),AND(LEN(UPPER(TRIM(CLEAN(SUBSTITUTE(J75,CHAR(160)," ")))))&gt;0,LEFT(UPPER(TRIM(J75)),10)&lt;&gt;"UNRESOLVED",ISERROR(MATCH(UPPER(TRIM(CLEAN(SUBSTITUTE(J75,CHAR(160)," ")))),Start!$H$6:$H$22,0))),AND(LEN(UPPER(TRIM(CLEAN(SUBSTITUTE(K75,CHAR(160)," ")))))&gt;0,LEFT(UPPER(TRIM(K75)),10)&lt;&gt;"UNRESOLVED",ISERROR(MATCH(UPPER(TRIM(CLEAN(SUBSTITUTE(K75,CHAR(160)," ")))),Start!$H$6:$H$22,0))),AND(LEN(UPPER(TRIM(CLEAN(SUBSTITUTE(L75,CHAR(160)," ")))))&gt;0,LEFT(UPPER(TRIM(L75)),10)&lt;&gt;"UNRESOLVED",ISERROR(MATCH(UPPER(TRIM(CLEAN(SUBSTITUTE(L75,CHAR(160)," ")))),Start!$H$6:$H$22,0))),AND(LEN(UPPER(TRIM(CLEAN(SUBSTITUTE(M75,CHAR(160)," ")))))&gt;0,LEFT(UPPER(TRIM(M75)),10)&lt;&gt;"UNRESOLVED",ISERROR(MATCH(UPPER(TRIM(CLEAN(SUBSTITUTE(M75,CHAR(160)," ")))),Start!$H$6:$H$22,0))),AND(ISNUMBER(N75),N75&gt;0,N75&lt;TODAY()+1)),"Fields present; review required","Incomplete"),"Incomplete")</f>
        <v>Incomplete</v>
      </c>
    </row>
    <row r="76" ht="70" customHeight="1">
      <c r="A76" s="64" t="str">
        <v>S18-T</v>
      </c>
      <c r="B76" s="64" t="str">
        <v>Louisiana</v>
      </c>
      <c r="C76" s="64" t="str">
        <v>Transportation</v>
      </c>
      <c r="D76" s="64" t="str">
        <v>S18</v>
      </c>
      <c r="E76" s="64" t="str">
        <v>Louisiana Legislature</v>
      </c>
      <c r="F76" s="64" t="inlineStr">
        <is>
          <t xml:space="preserve">To research</t>
        </is>
      </c>
      <c r="G76" s="64" t="inlineStr">
        <is>
          <t xml:space="preserve">For transportation in Louisiana, retrieve the current sector regulator requirements, ownership specific public entity duties, reporting rules, permits and contracts. Document each controlling instrument and exemption. See State research for the separately labelled selected state note.</t>
        </is>
      </c>
      <c r="H76" s="64" t="inlineStr">
        <is>
          <t xml:space="preserve">The state starting source addresses one topic. Find the rule for this sector.</t>
        </is>
      </c>
      <c r="I76" s="48" t="str">
        <v>Unresolved</v>
      </c>
      <c r="J76" s="48"/>
      <c r="K76" s="48"/>
      <c r="L76" s="48"/>
      <c r="M76" s="48"/>
      <c r="N76" s="63"/>
      <c r="O76" s="64" t="str">
        <v>https://legis.la.gov/</v>
      </c>
      <c r="P76" s="48" t="str"/>
      <c r="Q76" s="56" t="str">
        <f>IFERROR(IF(AND(OR(I76="Applicable",I76="Not applicable with reason"),AND(LEN(UPPER(TRIM(CLEAN(SUBSTITUTE(J76,CHAR(160)," ")))))&gt;0,LEFT(UPPER(TRIM(J76)),10)&lt;&gt;"UNRESOLVED",ISERROR(MATCH(UPPER(TRIM(CLEAN(SUBSTITUTE(J76,CHAR(160)," ")))),Start!$H$6:$H$22,0))),AND(LEN(UPPER(TRIM(CLEAN(SUBSTITUTE(K76,CHAR(160)," ")))))&gt;0,LEFT(UPPER(TRIM(K76)),10)&lt;&gt;"UNRESOLVED",ISERROR(MATCH(UPPER(TRIM(CLEAN(SUBSTITUTE(K76,CHAR(160)," ")))),Start!$H$6:$H$22,0))),AND(LEN(UPPER(TRIM(CLEAN(SUBSTITUTE(L76,CHAR(160)," ")))))&gt;0,LEFT(UPPER(TRIM(L76)),10)&lt;&gt;"UNRESOLVED",ISERROR(MATCH(UPPER(TRIM(CLEAN(SUBSTITUTE(L76,CHAR(160)," ")))),Start!$H$6:$H$22,0))),AND(LEN(UPPER(TRIM(CLEAN(SUBSTITUTE(M76,CHAR(160)," ")))))&gt;0,LEFT(UPPER(TRIM(M76)),10)&lt;&gt;"UNRESOLVED",ISERROR(MATCH(UPPER(TRIM(CLEAN(SUBSTITUTE(M76,CHAR(160)," ")))),Start!$H$6:$H$22,0))),AND(ISNUMBER(N76),N76&gt;0,N76&lt;TODAY()+1)),"Fields present; review required","Incomplete"),"Incomplete")</f>
        <v>Incomplete</v>
      </c>
    </row>
    <row r="77" ht="70" customHeight="1">
      <c r="A77" s="62" t="str">
        <v>S19-W</v>
      </c>
      <c r="B77" s="62" t="str">
        <v>Maine</v>
      </c>
      <c r="C77" s="62" t="str">
        <v>Water and wastewater</v>
      </c>
      <c r="D77" s="62" t="str">
        <v>S19</v>
      </c>
      <c r="E77" s="62" t="str">
        <v>Maine Legislature</v>
      </c>
      <c r="F77" s="62" t="inlineStr">
        <is>
          <t xml:space="preserve">To research</t>
        </is>
      </c>
      <c r="G77" s="62" t="inlineStr">
        <is>
          <t xml:space="preserve">For water and wastewater in Maine, retrieve the current sector regulator requirements, ownership specific public entity duties, reporting rules, permits and contracts. Document each controlling instrument and exemption. See State research for the separately labelled selected state note.</t>
        </is>
      </c>
      <c r="H77" s="62" t="inlineStr">
        <is>
          <t xml:space="preserve">The state starting source addresses one topic. Find the rule for this sector.</t>
        </is>
      </c>
      <c r="I77" s="48" t="str">
        <v>Unresolved</v>
      </c>
      <c r="J77" s="48"/>
      <c r="K77" s="48"/>
      <c r="L77" s="48"/>
      <c r="M77" s="48"/>
      <c r="N77" s="63"/>
      <c r="O77" s="62" t="str">
        <v>https://www.legislature.maine.gov/legis/statutes/35-A/title35-Asec710.html</v>
      </c>
      <c r="P77" s="48" t="str"/>
      <c r="Q77" s="52" t="str">
        <f>IFERROR(IF(AND(OR(I77="Applicable",I77="Not applicable with reason"),AND(LEN(UPPER(TRIM(CLEAN(SUBSTITUTE(J77,CHAR(160)," ")))))&gt;0,LEFT(UPPER(TRIM(J77)),10)&lt;&gt;"UNRESOLVED",ISERROR(MATCH(UPPER(TRIM(CLEAN(SUBSTITUTE(J77,CHAR(160)," ")))),Start!$H$6:$H$22,0))),AND(LEN(UPPER(TRIM(CLEAN(SUBSTITUTE(K77,CHAR(160)," ")))))&gt;0,LEFT(UPPER(TRIM(K77)),10)&lt;&gt;"UNRESOLVED",ISERROR(MATCH(UPPER(TRIM(CLEAN(SUBSTITUTE(K77,CHAR(160)," ")))),Start!$H$6:$H$22,0))),AND(LEN(UPPER(TRIM(CLEAN(SUBSTITUTE(L77,CHAR(160)," ")))))&gt;0,LEFT(UPPER(TRIM(L77)),10)&lt;&gt;"UNRESOLVED",ISERROR(MATCH(UPPER(TRIM(CLEAN(SUBSTITUTE(L77,CHAR(160)," ")))),Start!$H$6:$H$22,0))),AND(LEN(UPPER(TRIM(CLEAN(SUBSTITUTE(M77,CHAR(160)," ")))))&gt;0,LEFT(UPPER(TRIM(M77)),10)&lt;&gt;"UNRESOLVED",ISERROR(MATCH(UPPER(TRIM(CLEAN(SUBSTITUTE(M77,CHAR(160)," ")))),Start!$H$6:$H$22,0))),AND(ISNUMBER(N77),N77&gt;0,N77&lt;TODAY()+1)),"Fields present; review required","Incomplete"),"Incomplete")</f>
        <v>Incomplete</v>
      </c>
    </row>
    <row r="78" ht="70" customHeight="1">
      <c r="A78" s="64" t="str">
        <v>S19-P</v>
      </c>
      <c r="B78" s="64" t="str">
        <v>Maine</v>
      </c>
      <c r="C78" s="64" t="str">
        <v>Power and energy</v>
      </c>
      <c r="D78" s="64" t="str">
        <v>S19</v>
      </c>
      <c r="E78" s="64" t="str">
        <v>Maine Legislature</v>
      </c>
      <c r="F78" s="64" t="inlineStr">
        <is>
          <t xml:space="preserve">To research</t>
        </is>
      </c>
      <c r="G78" s="64" t="inlineStr">
        <is>
          <t xml:space="preserve">For power and energy in Maine, retrieve the current sector regulator requirements, ownership specific public entity duties, reporting rules, permits and contracts. Document each controlling instrument and exemption. See State research for the separately labelled selected state note.</t>
        </is>
      </c>
      <c r="H78" s="64" t="inlineStr">
        <is>
          <t xml:space="preserve">The state starting source addresses one topic. Find the rule for this sector.</t>
        </is>
      </c>
      <c r="I78" s="48" t="str">
        <v>Unresolved</v>
      </c>
      <c r="J78" s="48"/>
      <c r="K78" s="48"/>
      <c r="L78" s="48"/>
      <c r="M78" s="48"/>
      <c r="N78" s="63"/>
      <c r="O78" s="64" t="str">
        <v>https://www.legislature.maine.gov/legis/statutes/35-A/title35-Asec710.html</v>
      </c>
      <c r="P78" s="48" t="str"/>
      <c r="Q78" s="56" t="str">
        <f>IFERROR(IF(AND(OR(I78="Applicable",I78="Not applicable with reason"),AND(LEN(UPPER(TRIM(CLEAN(SUBSTITUTE(J78,CHAR(160)," ")))))&gt;0,LEFT(UPPER(TRIM(J78)),10)&lt;&gt;"UNRESOLVED",ISERROR(MATCH(UPPER(TRIM(CLEAN(SUBSTITUTE(J78,CHAR(160)," ")))),Start!$H$6:$H$22,0))),AND(LEN(UPPER(TRIM(CLEAN(SUBSTITUTE(K78,CHAR(160)," ")))))&gt;0,LEFT(UPPER(TRIM(K78)),10)&lt;&gt;"UNRESOLVED",ISERROR(MATCH(UPPER(TRIM(CLEAN(SUBSTITUTE(K78,CHAR(160)," ")))),Start!$H$6:$H$22,0))),AND(LEN(UPPER(TRIM(CLEAN(SUBSTITUTE(L78,CHAR(160)," ")))))&gt;0,LEFT(UPPER(TRIM(L78)),10)&lt;&gt;"UNRESOLVED",ISERROR(MATCH(UPPER(TRIM(CLEAN(SUBSTITUTE(L78,CHAR(160)," ")))),Start!$H$6:$H$22,0))),AND(LEN(UPPER(TRIM(CLEAN(SUBSTITUTE(M78,CHAR(160)," ")))))&gt;0,LEFT(UPPER(TRIM(M78)),10)&lt;&gt;"UNRESOLVED",ISERROR(MATCH(UPPER(TRIM(CLEAN(SUBSTITUTE(M78,CHAR(160)," ")))),Start!$H$6:$H$22,0))),AND(ISNUMBER(N78),N78&gt;0,N78&lt;TODAY()+1)),"Fields present; review required","Incomplete"),"Incomplete")</f>
        <v>Incomplete</v>
      </c>
    </row>
    <row r="79" ht="70" customHeight="1">
      <c r="A79" s="62" t="str">
        <v>S19-M</v>
      </c>
      <c r="B79" s="62" t="str">
        <v>Maine</v>
      </c>
      <c r="C79" s="62" t="str">
        <v>Manufacturing</v>
      </c>
      <c r="D79" s="62" t="str">
        <v>S19</v>
      </c>
      <c r="E79" s="62" t="str">
        <v>Maine Legislature</v>
      </c>
      <c r="F79" s="62" t="inlineStr">
        <is>
          <t xml:space="preserve">To research</t>
        </is>
      </c>
      <c r="G79" s="62" t="inlineStr">
        <is>
          <t xml:space="preserve">For manufacturing in Maine, retrieve the current sector regulator requirements, ownership specific public entity duties, reporting rules, permits and contracts. Document each controlling instrument and exemption. See State research for the separately labelled selected state note.</t>
        </is>
      </c>
      <c r="H79" s="62" t="inlineStr">
        <is>
          <t xml:space="preserve">The state starting source addresses one topic. Find the rule for this sector.</t>
        </is>
      </c>
      <c r="I79" s="48" t="str">
        <v>Unresolved</v>
      </c>
      <c r="J79" s="48"/>
      <c r="K79" s="48"/>
      <c r="L79" s="48"/>
      <c r="M79" s="48"/>
      <c r="N79" s="63"/>
      <c r="O79" s="62" t="str">
        <v>https://www.legislature.maine.gov/legis/statutes/35-A/title35-Asec710.html</v>
      </c>
      <c r="P79" s="48" t="str"/>
      <c r="Q79" s="52" t="str">
        <f>IFERROR(IF(AND(OR(I79="Applicable",I79="Not applicable with reason"),AND(LEN(UPPER(TRIM(CLEAN(SUBSTITUTE(J79,CHAR(160)," ")))))&gt;0,LEFT(UPPER(TRIM(J79)),10)&lt;&gt;"UNRESOLVED",ISERROR(MATCH(UPPER(TRIM(CLEAN(SUBSTITUTE(J79,CHAR(160)," ")))),Start!$H$6:$H$22,0))),AND(LEN(UPPER(TRIM(CLEAN(SUBSTITUTE(K79,CHAR(160)," ")))))&gt;0,LEFT(UPPER(TRIM(K79)),10)&lt;&gt;"UNRESOLVED",ISERROR(MATCH(UPPER(TRIM(CLEAN(SUBSTITUTE(K79,CHAR(160)," ")))),Start!$H$6:$H$22,0))),AND(LEN(UPPER(TRIM(CLEAN(SUBSTITUTE(L79,CHAR(160)," ")))))&gt;0,LEFT(UPPER(TRIM(L79)),10)&lt;&gt;"UNRESOLVED",ISERROR(MATCH(UPPER(TRIM(CLEAN(SUBSTITUTE(L79,CHAR(160)," ")))),Start!$H$6:$H$22,0))),AND(LEN(UPPER(TRIM(CLEAN(SUBSTITUTE(M79,CHAR(160)," ")))))&gt;0,LEFT(UPPER(TRIM(M79)),10)&lt;&gt;"UNRESOLVED",ISERROR(MATCH(UPPER(TRIM(CLEAN(SUBSTITUTE(M79,CHAR(160)," ")))),Start!$H$6:$H$22,0))),AND(ISNUMBER(N79),N79&gt;0,N79&lt;TODAY()+1)),"Fields present; review required","Incomplete"),"Incomplete")</f>
        <v>Incomplete</v>
      </c>
    </row>
    <row r="80" ht="70" customHeight="1">
      <c r="A80" s="64" t="str">
        <v>S19-T</v>
      </c>
      <c r="B80" s="64" t="str">
        <v>Maine</v>
      </c>
      <c r="C80" s="64" t="str">
        <v>Transportation</v>
      </c>
      <c r="D80" s="64" t="str">
        <v>S19</v>
      </c>
      <c r="E80" s="64" t="str">
        <v>Maine Legislature</v>
      </c>
      <c r="F80" s="64" t="inlineStr">
        <is>
          <t xml:space="preserve">To research</t>
        </is>
      </c>
      <c r="G80" s="64" t="inlineStr">
        <is>
          <t xml:space="preserve">For transportation in Maine, retrieve the current sector regulator requirements, ownership specific public entity duties, reporting rules, permits and contracts. Document each controlling instrument and exemption. See State research for the separately labelled selected state note.</t>
        </is>
      </c>
      <c r="H80" s="64" t="inlineStr">
        <is>
          <t xml:space="preserve">The state starting source addresses one topic. Find the rule for this sector.</t>
        </is>
      </c>
      <c r="I80" s="48" t="str">
        <v>Unresolved</v>
      </c>
      <c r="J80" s="48"/>
      <c r="K80" s="48"/>
      <c r="L80" s="48"/>
      <c r="M80" s="48"/>
      <c r="N80" s="63"/>
      <c r="O80" s="64" t="str">
        <v>https://www.legislature.maine.gov/legis/statutes/35-A/title35-Asec710.html</v>
      </c>
      <c r="P80" s="48" t="str"/>
      <c r="Q80" s="56" t="str">
        <f>IFERROR(IF(AND(OR(I80="Applicable",I80="Not applicable with reason"),AND(LEN(UPPER(TRIM(CLEAN(SUBSTITUTE(J80,CHAR(160)," ")))))&gt;0,LEFT(UPPER(TRIM(J80)),10)&lt;&gt;"UNRESOLVED",ISERROR(MATCH(UPPER(TRIM(CLEAN(SUBSTITUTE(J80,CHAR(160)," ")))),Start!$H$6:$H$22,0))),AND(LEN(UPPER(TRIM(CLEAN(SUBSTITUTE(K80,CHAR(160)," ")))))&gt;0,LEFT(UPPER(TRIM(K80)),10)&lt;&gt;"UNRESOLVED",ISERROR(MATCH(UPPER(TRIM(CLEAN(SUBSTITUTE(K80,CHAR(160)," ")))),Start!$H$6:$H$22,0))),AND(LEN(UPPER(TRIM(CLEAN(SUBSTITUTE(L80,CHAR(160)," ")))))&gt;0,LEFT(UPPER(TRIM(L80)),10)&lt;&gt;"UNRESOLVED",ISERROR(MATCH(UPPER(TRIM(CLEAN(SUBSTITUTE(L80,CHAR(160)," ")))),Start!$H$6:$H$22,0))),AND(LEN(UPPER(TRIM(CLEAN(SUBSTITUTE(M80,CHAR(160)," ")))))&gt;0,LEFT(UPPER(TRIM(M80)),10)&lt;&gt;"UNRESOLVED",ISERROR(MATCH(UPPER(TRIM(CLEAN(SUBSTITUTE(M80,CHAR(160)," ")))),Start!$H$6:$H$22,0))),AND(ISNUMBER(N80),N80&gt;0,N80&lt;TODAY()+1)),"Fields present; review required","Incomplete"),"Incomplete")</f>
        <v>Incomplete</v>
      </c>
    </row>
    <row r="81" ht="70" customHeight="1">
      <c r="A81" s="62" t="str">
        <v>S20-W</v>
      </c>
      <c r="B81" s="62" t="str">
        <v>Maryland</v>
      </c>
      <c r="C81" s="62" t="str">
        <v>Water and wastewater</v>
      </c>
      <c r="D81" s="62" t="str">
        <v>S20</v>
      </c>
      <c r="E81" s="62" t="str">
        <v>Maryland General Assembly and MDE</v>
      </c>
      <c r="F81" s="62" t="inlineStr">
        <is>
          <t xml:space="preserve">To research</t>
        </is>
      </c>
      <c r="G81" s="62" t="inlineStr">
        <is>
          <t xml:space="preserve">For water and wastewater in Maryland, retrieve the current sector regulator requirements, ownership specific public entity duties, reporting rules, permits and contracts. Document each controlling instrument and exemption. See State research for the separately labelled selected state note.</t>
        </is>
      </c>
      <c r="H81" s="62" t="inlineStr">
        <is>
          <t xml:space="preserve">The state starting source addresses one topic. Find the rule for this sector.</t>
        </is>
      </c>
      <c r="I81" s="48" t="str">
        <v>Unresolved</v>
      </c>
      <c r="J81" s="48"/>
      <c r="K81" s="48"/>
      <c r="L81" s="48"/>
      <c r="M81" s="48"/>
      <c r="N81" s="63"/>
      <c r="O81" s="62" t="str">
        <v>https://mgaleg.maryland.gov/2025RS/chapters_noln/Ch_495_sb0871T.pdf</v>
      </c>
      <c r="P81" s="48" t="str">
        <v>W06</v>
      </c>
      <c r="Q81" s="52" t="str">
        <f>IFERROR(IF(AND(OR(I81="Applicable",I81="Not applicable with reason"),AND(LEN(UPPER(TRIM(CLEAN(SUBSTITUTE(J81,CHAR(160)," ")))))&gt;0,LEFT(UPPER(TRIM(J81)),10)&lt;&gt;"UNRESOLVED",ISERROR(MATCH(UPPER(TRIM(CLEAN(SUBSTITUTE(J81,CHAR(160)," ")))),Start!$H$6:$H$22,0))),AND(LEN(UPPER(TRIM(CLEAN(SUBSTITUTE(K81,CHAR(160)," ")))))&gt;0,LEFT(UPPER(TRIM(K81)),10)&lt;&gt;"UNRESOLVED",ISERROR(MATCH(UPPER(TRIM(CLEAN(SUBSTITUTE(K81,CHAR(160)," ")))),Start!$H$6:$H$22,0))),AND(LEN(UPPER(TRIM(CLEAN(SUBSTITUTE(L81,CHAR(160)," ")))))&gt;0,LEFT(UPPER(TRIM(L81)),10)&lt;&gt;"UNRESOLVED",ISERROR(MATCH(UPPER(TRIM(CLEAN(SUBSTITUTE(L81,CHAR(160)," ")))),Start!$H$6:$H$22,0))),AND(LEN(UPPER(TRIM(CLEAN(SUBSTITUTE(M81,CHAR(160)," ")))))&gt;0,LEFT(UPPER(TRIM(M81)),10)&lt;&gt;"UNRESOLVED",ISERROR(MATCH(UPPER(TRIM(CLEAN(SUBSTITUTE(M81,CHAR(160)," ")))),Start!$H$6:$H$22,0))),AND(ISNUMBER(N81),N81&gt;0,N81&lt;TODAY()+1)),"Fields present; review required","Incomplete"),"Incomplete")</f>
        <v>Incomplete</v>
      </c>
    </row>
    <row r="82" ht="70" customHeight="1">
      <c r="A82" s="64" t="str">
        <v>S20-P</v>
      </c>
      <c r="B82" s="64" t="str">
        <v>Maryland</v>
      </c>
      <c r="C82" s="64" t="str">
        <v>Power and energy</v>
      </c>
      <c r="D82" s="64" t="str">
        <v>S20</v>
      </c>
      <c r="E82" s="64" t="str">
        <v>Maryland General Assembly and MDE</v>
      </c>
      <c r="F82" s="64" t="inlineStr">
        <is>
          <t xml:space="preserve">To research</t>
        </is>
      </c>
      <c r="G82" s="64" t="inlineStr">
        <is>
          <t xml:space="preserve">For power and energy in Maryland, retrieve the current sector regulator requirements, ownership specific public entity duties, reporting rules, permits and contracts. Document each controlling instrument and exemption. See State research for the separately labelled selected state note.</t>
        </is>
      </c>
      <c r="H82" s="64" t="inlineStr">
        <is>
          <t xml:space="preserve">The state starting source addresses one topic. Find the rule for this sector.</t>
        </is>
      </c>
      <c r="I82" s="48" t="str">
        <v>Unresolved</v>
      </c>
      <c r="J82" s="48"/>
      <c r="K82" s="48"/>
      <c r="L82" s="48"/>
      <c r="M82" s="48"/>
      <c r="N82" s="63"/>
      <c r="O82" s="64" t="str">
        <v>https://mgaleg.maryland.gov/2025RS/chapters_noln/Ch_495_sb0871T.pdf</v>
      </c>
      <c r="P82" s="48" t="str">
        <v>W06</v>
      </c>
      <c r="Q82" s="56" t="str">
        <f>IFERROR(IF(AND(OR(I82="Applicable",I82="Not applicable with reason"),AND(LEN(UPPER(TRIM(CLEAN(SUBSTITUTE(J82,CHAR(160)," ")))))&gt;0,LEFT(UPPER(TRIM(J82)),10)&lt;&gt;"UNRESOLVED",ISERROR(MATCH(UPPER(TRIM(CLEAN(SUBSTITUTE(J82,CHAR(160)," ")))),Start!$H$6:$H$22,0))),AND(LEN(UPPER(TRIM(CLEAN(SUBSTITUTE(K82,CHAR(160)," ")))))&gt;0,LEFT(UPPER(TRIM(K82)),10)&lt;&gt;"UNRESOLVED",ISERROR(MATCH(UPPER(TRIM(CLEAN(SUBSTITUTE(K82,CHAR(160)," ")))),Start!$H$6:$H$22,0))),AND(LEN(UPPER(TRIM(CLEAN(SUBSTITUTE(L82,CHAR(160)," ")))))&gt;0,LEFT(UPPER(TRIM(L82)),10)&lt;&gt;"UNRESOLVED",ISERROR(MATCH(UPPER(TRIM(CLEAN(SUBSTITUTE(L82,CHAR(160)," ")))),Start!$H$6:$H$22,0))),AND(LEN(UPPER(TRIM(CLEAN(SUBSTITUTE(M82,CHAR(160)," ")))))&gt;0,LEFT(UPPER(TRIM(M82)),10)&lt;&gt;"UNRESOLVED",ISERROR(MATCH(UPPER(TRIM(CLEAN(SUBSTITUTE(M82,CHAR(160)," ")))),Start!$H$6:$H$22,0))),AND(ISNUMBER(N82),N82&gt;0,N82&lt;TODAY()+1)),"Fields present; review required","Incomplete"),"Incomplete")</f>
        <v>Incomplete</v>
      </c>
    </row>
    <row r="83" ht="70" customHeight="1">
      <c r="A83" s="62" t="str">
        <v>S20-M</v>
      </c>
      <c r="B83" s="62" t="str">
        <v>Maryland</v>
      </c>
      <c r="C83" s="62" t="str">
        <v>Manufacturing</v>
      </c>
      <c r="D83" s="62" t="str">
        <v>S20</v>
      </c>
      <c r="E83" s="62" t="str">
        <v>Maryland General Assembly and MDE</v>
      </c>
      <c r="F83" s="62" t="inlineStr">
        <is>
          <t xml:space="preserve">To research</t>
        </is>
      </c>
      <c r="G83" s="62" t="inlineStr">
        <is>
          <t xml:space="preserve">For manufacturing in Maryland, retrieve the current sector regulator requirements, ownership specific public entity duties, reporting rules, permits and contracts. Document each controlling instrument and exemption. See State research for the separately labelled selected state note.</t>
        </is>
      </c>
      <c r="H83" s="62" t="inlineStr">
        <is>
          <t xml:space="preserve">The state starting source addresses one topic. Find the rule for this sector.</t>
        </is>
      </c>
      <c r="I83" s="48" t="str">
        <v>Unresolved</v>
      </c>
      <c r="J83" s="48"/>
      <c r="K83" s="48"/>
      <c r="L83" s="48"/>
      <c r="M83" s="48"/>
      <c r="N83" s="63"/>
      <c r="O83" s="62" t="str">
        <v>https://mgaleg.maryland.gov/2025RS/chapters_noln/Ch_495_sb0871T.pdf</v>
      </c>
      <c r="P83" s="48" t="str">
        <v>W06</v>
      </c>
      <c r="Q83" s="52" t="str">
        <f>IFERROR(IF(AND(OR(I83="Applicable",I83="Not applicable with reason"),AND(LEN(UPPER(TRIM(CLEAN(SUBSTITUTE(J83,CHAR(160)," ")))))&gt;0,LEFT(UPPER(TRIM(J83)),10)&lt;&gt;"UNRESOLVED",ISERROR(MATCH(UPPER(TRIM(CLEAN(SUBSTITUTE(J83,CHAR(160)," ")))),Start!$H$6:$H$22,0))),AND(LEN(UPPER(TRIM(CLEAN(SUBSTITUTE(K83,CHAR(160)," ")))))&gt;0,LEFT(UPPER(TRIM(K83)),10)&lt;&gt;"UNRESOLVED",ISERROR(MATCH(UPPER(TRIM(CLEAN(SUBSTITUTE(K83,CHAR(160)," ")))),Start!$H$6:$H$22,0))),AND(LEN(UPPER(TRIM(CLEAN(SUBSTITUTE(L83,CHAR(160)," ")))))&gt;0,LEFT(UPPER(TRIM(L83)),10)&lt;&gt;"UNRESOLVED",ISERROR(MATCH(UPPER(TRIM(CLEAN(SUBSTITUTE(L83,CHAR(160)," ")))),Start!$H$6:$H$22,0))),AND(LEN(UPPER(TRIM(CLEAN(SUBSTITUTE(M83,CHAR(160)," ")))))&gt;0,LEFT(UPPER(TRIM(M83)),10)&lt;&gt;"UNRESOLVED",ISERROR(MATCH(UPPER(TRIM(CLEAN(SUBSTITUTE(M83,CHAR(160)," ")))),Start!$H$6:$H$22,0))),AND(ISNUMBER(N83),N83&gt;0,N83&lt;TODAY()+1)),"Fields present; review required","Incomplete"),"Incomplete")</f>
        <v>Incomplete</v>
      </c>
    </row>
    <row r="84" ht="70" customHeight="1">
      <c r="A84" s="64" t="str">
        <v>S20-T</v>
      </c>
      <c r="B84" s="64" t="str">
        <v>Maryland</v>
      </c>
      <c r="C84" s="64" t="str">
        <v>Transportation</v>
      </c>
      <c r="D84" s="64" t="str">
        <v>S20</v>
      </c>
      <c r="E84" s="64" t="str">
        <v>Maryland General Assembly and MDE</v>
      </c>
      <c r="F84" s="64" t="inlineStr">
        <is>
          <t xml:space="preserve">To research</t>
        </is>
      </c>
      <c r="G84" s="64" t="inlineStr">
        <is>
          <t xml:space="preserve">For transportation in Maryland, retrieve the current sector regulator requirements, ownership specific public entity duties, reporting rules, permits and contracts. Document each controlling instrument and exemption. See State research for the separately labelled selected state note.</t>
        </is>
      </c>
      <c r="H84" s="64" t="inlineStr">
        <is>
          <t xml:space="preserve">The state starting source addresses one topic. Find the rule for this sector.</t>
        </is>
      </c>
      <c r="I84" s="48" t="str">
        <v>Unresolved</v>
      </c>
      <c r="J84" s="48"/>
      <c r="K84" s="48"/>
      <c r="L84" s="48"/>
      <c r="M84" s="48"/>
      <c r="N84" s="63"/>
      <c r="O84" s="64" t="str">
        <v>https://mgaleg.maryland.gov/2025RS/chapters_noln/Ch_495_sb0871T.pdf</v>
      </c>
      <c r="P84" s="48" t="str">
        <v>W06</v>
      </c>
      <c r="Q84" s="56" t="str">
        <f>IFERROR(IF(AND(OR(I84="Applicable",I84="Not applicable with reason"),AND(LEN(UPPER(TRIM(CLEAN(SUBSTITUTE(J84,CHAR(160)," ")))))&gt;0,LEFT(UPPER(TRIM(J84)),10)&lt;&gt;"UNRESOLVED",ISERROR(MATCH(UPPER(TRIM(CLEAN(SUBSTITUTE(J84,CHAR(160)," ")))),Start!$H$6:$H$22,0))),AND(LEN(UPPER(TRIM(CLEAN(SUBSTITUTE(K84,CHAR(160)," ")))))&gt;0,LEFT(UPPER(TRIM(K84)),10)&lt;&gt;"UNRESOLVED",ISERROR(MATCH(UPPER(TRIM(CLEAN(SUBSTITUTE(K84,CHAR(160)," ")))),Start!$H$6:$H$22,0))),AND(LEN(UPPER(TRIM(CLEAN(SUBSTITUTE(L84,CHAR(160)," ")))))&gt;0,LEFT(UPPER(TRIM(L84)),10)&lt;&gt;"UNRESOLVED",ISERROR(MATCH(UPPER(TRIM(CLEAN(SUBSTITUTE(L84,CHAR(160)," ")))),Start!$H$6:$H$22,0))),AND(LEN(UPPER(TRIM(CLEAN(SUBSTITUTE(M84,CHAR(160)," ")))))&gt;0,LEFT(UPPER(TRIM(M84)),10)&lt;&gt;"UNRESOLVED",ISERROR(MATCH(UPPER(TRIM(CLEAN(SUBSTITUTE(M84,CHAR(160)," ")))),Start!$H$6:$H$22,0))),AND(ISNUMBER(N84),N84&gt;0,N84&lt;TODAY()+1)),"Fields present; review required","Incomplete"),"Incomplete")</f>
        <v>Incomplete</v>
      </c>
    </row>
    <row r="85" ht="70" customHeight="1">
      <c r="A85" s="62" t="str">
        <v>S21-W</v>
      </c>
      <c r="B85" s="62" t="str">
        <v>Massachusetts</v>
      </c>
      <c r="C85" s="62" t="str">
        <v>Water and wastewater</v>
      </c>
      <c r="D85" s="62" t="str">
        <v>S21</v>
      </c>
      <c r="E85" s="62" t="str">
        <v>MassDEP</v>
      </c>
      <c r="F85" s="62" t="inlineStr">
        <is>
          <t xml:space="preserve">To research</t>
        </is>
      </c>
      <c r="G85" s="62" t="inlineStr">
        <is>
          <t xml:space="preserve">For water and wastewater in Massachusetts, retrieve the current sector regulator requirements, ownership specific public entity duties, reporting rules, permits and contracts. Document each controlling instrument and exemption. See State research for the separately labelled selected state note.</t>
        </is>
      </c>
      <c r="H85" s="62" t="inlineStr">
        <is>
          <t xml:space="preserve">The state starting source addresses one topic. Find the rule for this sector.</t>
        </is>
      </c>
      <c r="I85" s="48" t="str">
        <v>Unresolved</v>
      </c>
      <c r="J85" s="48"/>
      <c r="K85" s="48"/>
      <c r="L85" s="48"/>
      <c r="M85" s="48"/>
      <c r="N85" s="63"/>
      <c r="O85" s="62" t="str">
        <v>https://www.mass.gov/info-details/public-drinking-water-system-operations</v>
      </c>
      <c r="P85" s="48" t="str"/>
      <c r="Q85" s="52" t="str">
        <f>IFERROR(IF(AND(OR(I85="Applicable",I85="Not applicable with reason"),AND(LEN(UPPER(TRIM(CLEAN(SUBSTITUTE(J85,CHAR(160)," ")))))&gt;0,LEFT(UPPER(TRIM(J85)),10)&lt;&gt;"UNRESOLVED",ISERROR(MATCH(UPPER(TRIM(CLEAN(SUBSTITUTE(J85,CHAR(160)," ")))),Start!$H$6:$H$22,0))),AND(LEN(UPPER(TRIM(CLEAN(SUBSTITUTE(K85,CHAR(160)," ")))))&gt;0,LEFT(UPPER(TRIM(K85)),10)&lt;&gt;"UNRESOLVED",ISERROR(MATCH(UPPER(TRIM(CLEAN(SUBSTITUTE(K85,CHAR(160)," ")))),Start!$H$6:$H$22,0))),AND(LEN(UPPER(TRIM(CLEAN(SUBSTITUTE(L85,CHAR(160)," ")))))&gt;0,LEFT(UPPER(TRIM(L85)),10)&lt;&gt;"UNRESOLVED",ISERROR(MATCH(UPPER(TRIM(CLEAN(SUBSTITUTE(L85,CHAR(160)," ")))),Start!$H$6:$H$22,0))),AND(LEN(UPPER(TRIM(CLEAN(SUBSTITUTE(M85,CHAR(160)," ")))))&gt;0,LEFT(UPPER(TRIM(M85)),10)&lt;&gt;"UNRESOLVED",ISERROR(MATCH(UPPER(TRIM(CLEAN(SUBSTITUTE(M85,CHAR(160)," ")))),Start!$H$6:$H$22,0))),AND(ISNUMBER(N85),N85&gt;0,N85&lt;TODAY()+1)),"Fields present; review required","Incomplete"),"Incomplete")</f>
        <v>Incomplete</v>
      </c>
    </row>
    <row r="86" ht="70" customHeight="1">
      <c r="A86" s="64" t="str">
        <v>S21-P</v>
      </c>
      <c r="B86" s="64" t="str">
        <v>Massachusetts</v>
      </c>
      <c r="C86" s="64" t="str">
        <v>Power and energy</v>
      </c>
      <c r="D86" s="64" t="str">
        <v>S21</v>
      </c>
      <c r="E86" s="64" t="str">
        <v>MassDEP</v>
      </c>
      <c r="F86" s="64" t="inlineStr">
        <is>
          <t xml:space="preserve">To research</t>
        </is>
      </c>
      <c r="G86" s="64" t="inlineStr">
        <is>
          <t xml:space="preserve">For power and energy in Massachusetts, retrieve the current sector regulator requirements, ownership specific public entity duties, reporting rules, permits and contracts. Document each controlling instrument and exemption. See State research for the separately labelled selected state note.</t>
        </is>
      </c>
      <c r="H86" s="64" t="inlineStr">
        <is>
          <t xml:space="preserve">The state starting source addresses one topic. Find the rule for this sector.</t>
        </is>
      </c>
      <c r="I86" s="48" t="str">
        <v>Unresolved</v>
      </c>
      <c r="J86" s="48"/>
      <c r="K86" s="48"/>
      <c r="L86" s="48"/>
      <c r="M86" s="48"/>
      <c r="N86" s="63"/>
      <c r="O86" s="64" t="str">
        <v>https://www.mass.gov/info-details/public-drinking-water-system-operations</v>
      </c>
      <c r="P86" s="48" t="str"/>
      <c r="Q86" s="56" t="str">
        <f>IFERROR(IF(AND(OR(I86="Applicable",I86="Not applicable with reason"),AND(LEN(UPPER(TRIM(CLEAN(SUBSTITUTE(J86,CHAR(160)," ")))))&gt;0,LEFT(UPPER(TRIM(J86)),10)&lt;&gt;"UNRESOLVED",ISERROR(MATCH(UPPER(TRIM(CLEAN(SUBSTITUTE(J86,CHAR(160)," ")))),Start!$H$6:$H$22,0))),AND(LEN(UPPER(TRIM(CLEAN(SUBSTITUTE(K86,CHAR(160)," ")))))&gt;0,LEFT(UPPER(TRIM(K86)),10)&lt;&gt;"UNRESOLVED",ISERROR(MATCH(UPPER(TRIM(CLEAN(SUBSTITUTE(K86,CHAR(160)," ")))),Start!$H$6:$H$22,0))),AND(LEN(UPPER(TRIM(CLEAN(SUBSTITUTE(L86,CHAR(160)," ")))))&gt;0,LEFT(UPPER(TRIM(L86)),10)&lt;&gt;"UNRESOLVED",ISERROR(MATCH(UPPER(TRIM(CLEAN(SUBSTITUTE(L86,CHAR(160)," ")))),Start!$H$6:$H$22,0))),AND(LEN(UPPER(TRIM(CLEAN(SUBSTITUTE(M86,CHAR(160)," ")))))&gt;0,LEFT(UPPER(TRIM(M86)),10)&lt;&gt;"UNRESOLVED",ISERROR(MATCH(UPPER(TRIM(CLEAN(SUBSTITUTE(M86,CHAR(160)," ")))),Start!$H$6:$H$22,0))),AND(ISNUMBER(N86),N86&gt;0,N86&lt;TODAY()+1)),"Fields present; review required","Incomplete"),"Incomplete")</f>
        <v>Incomplete</v>
      </c>
    </row>
    <row r="87" ht="70" customHeight="1">
      <c r="A87" s="62" t="str">
        <v>S21-M</v>
      </c>
      <c r="B87" s="62" t="str">
        <v>Massachusetts</v>
      </c>
      <c r="C87" s="62" t="str">
        <v>Manufacturing</v>
      </c>
      <c r="D87" s="62" t="str">
        <v>S21</v>
      </c>
      <c r="E87" s="62" t="str">
        <v>MassDEP</v>
      </c>
      <c r="F87" s="62" t="inlineStr">
        <is>
          <t xml:space="preserve">To research</t>
        </is>
      </c>
      <c r="G87" s="62" t="inlineStr">
        <is>
          <t xml:space="preserve">For manufacturing in Massachusetts, retrieve the current sector regulator requirements, ownership specific public entity duties, reporting rules, permits and contracts. Document each controlling instrument and exemption. See State research for the separately labelled selected state note.</t>
        </is>
      </c>
      <c r="H87" s="62" t="inlineStr">
        <is>
          <t xml:space="preserve">The state starting source addresses one topic. Find the rule for this sector.</t>
        </is>
      </c>
      <c r="I87" s="48" t="str">
        <v>Unresolved</v>
      </c>
      <c r="J87" s="48"/>
      <c r="K87" s="48"/>
      <c r="L87" s="48"/>
      <c r="M87" s="48"/>
      <c r="N87" s="63"/>
      <c r="O87" s="62" t="str">
        <v>https://www.mass.gov/info-details/public-drinking-water-system-operations</v>
      </c>
      <c r="P87" s="48" t="str"/>
      <c r="Q87" s="52" t="str">
        <f>IFERROR(IF(AND(OR(I87="Applicable",I87="Not applicable with reason"),AND(LEN(UPPER(TRIM(CLEAN(SUBSTITUTE(J87,CHAR(160)," ")))))&gt;0,LEFT(UPPER(TRIM(J87)),10)&lt;&gt;"UNRESOLVED",ISERROR(MATCH(UPPER(TRIM(CLEAN(SUBSTITUTE(J87,CHAR(160)," ")))),Start!$H$6:$H$22,0))),AND(LEN(UPPER(TRIM(CLEAN(SUBSTITUTE(K87,CHAR(160)," ")))))&gt;0,LEFT(UPPER(TRIM(K87)),10)&lt;&gt;"UNRESOLVED",ISERROR(MATCH(UPPER(TRIM(CLEAN(SUBSTITUTE(K87,CHAR(160)," ")))),Start!$H$6:$H$22,0))),AND(LEN(UPPER(TRIM(CLEAN(SUBSTITUTE(L87,CHAR(160)," ")))))&gt;0,LEFT(UPPER(TRIM(L87)),10)&lt;&gt;"UNRESOLVED",ISERROR(MATCH(UPPER(TRIM(CLEAN(SUBSTITUTE(L87,CHAR(160)," ")))),Start!$H$6:$H$22,0))),AND(LEN(UPPER(TRIM(CLEAN(SUBSTITUTE(M87,CHAR(160)," ")))))&gt;0,LEFT(UPPER(TRIM(M87)),10)&lt;&gt;"UNRESOLVED",ISERROR(MATCH(UPPER(TRIM(CLEAN(SUBSTITUTE(M87,CHAR(160)," ")))),Start!$H$6:$H$22,0))),AND(ISNUMBER(N87),N87&gt;0,N87&lt;TODAY()+1)),"Fields present; review required","Incomplete"),"Incomplete")</f>
        <v>Incomplete</v>
      </c>
    </row>
    <row r="88" ht="70" customHeight="1">
      <c r="A88" s="64" t="str">
        <v>S21-T</v>
      </c>
      <c r="B88" s="64" t="str">
        <v>Massachusetts</v>
      </c>
      <c r="C88" s="64" t="str">
        <v>Transportation</v>
      </c>
      <c r="D88" s="64" t="str">
        <v>S21</v>
      </c>
      <c r="E88" s="64" t="str">
        <v>MassDEP</v>
      </c>
      <c r="F88" s="64" t="inlineStr">
        <is>
          <t xml:space="preserve">To research</t>
        </is>
      </c>
      <c r="G88" s="64" t="inlineStr">
        <is>
          <t xml:space="preserve">For transportation in Massachusetts, retrieve the current sector regulator requirements, ownership specific public entity duties, reporting rules, permits and contracts. Document each controlling instrument and exemption. See State research for the separately labelled selected state note.</t>
        </is>
      </c>
      <c r="H88" s="64" t="inlineStr">
        <is>
          <t xml:space="preserve">The state starting source addresses one topic. Find the rule for this sector.</t>
        </is>
      </c>
      <c r="I88" s="48" t="str">
        <v>Unresolved</v>
      </c>
      <c r="J88" s="48"/>
      <c r="K88" s="48"/>
      <c r="L88" s="48"/>
      <c r="M88" s="48"/>
      <c r="N88" s="63"/>
      <c r="O88" s="64" t="str">
        <v>https://www.mass.gov/info-details/public-drinking-water-system-operations</v>
      </c>
      <c r="P88" s="48" t="str"/>
      <c r="Q88" s="56" t="str">
        <f>IFERROR(IF(AND(OR(I88="Applicable",I88="Not applicable with reason"),AND(LEN(UPPER(TRIM(CLEAN(SUBSTITUTE(J88,CHAR(160)," ")))))&gt;0,LEFT(UPPER(TRIM(J88)),10)&lt;&gt;"UNRESOLVED",ISERROR(MATCH(UPPER(TRIM(CLEAN(SUBSTITUTE(J88,CHAR(160)," ")))),Start!$H$6:$H$22,0))),AND(LEN(UPPER(TRIM(CLEAN(SUBSTITUTE(K88,CHAR(160)," ")))))&gt;0,LEFT(UPPER(TRIM(K88)),10)&lt;&gt;"UNRESOLVED",ISERROR(MATCH(UPPER(TRIM(CLEAN(SUBSTITUTE(K88,CHAR(160)," ")))),Start!$H$6:$H$22,0))),AND(LEN(UPPER(TRIM(CLEAN(SUBSTITUTE(L88,CHAR(160)," ")))))&gt;0,LEFT(UPPER(TRIM(L88)),10)&lt;&gt;"UNRESOLVED",ISERROR(MATCH(UPPER(TRIM(CLEAN(SUBSTITUTE(L88,CHAR(160)," ")))),Start!$H$6:$H$22,0))),AND(LEN(UPPER(TRIM(CLEAN(SUBSTITUTE(M88,CHAR(160)," ")))))&gt;0,LEFT(UPPER(TRIM(M88)),10)&lt;&gt;"UNRESOLVED",ISERROR(MATCH(UPPER(TRIM(CLEAN(SUBSTITUTE(M88,CHAR(160)," ")))),Start!$H$6:$H$22,0))),AND(ISNUMBER(N88),N88&gt;0,N88&lt;TODAY()+1)),"Fields present; review required","Incomplete"),"Incomplete")</f>
        <v>Incomplete</v>
      </c>
    </row>
    <row r="89" ht="70" customHeight="1">
      <c r="A89" s="62" t="str">
        <v>S22-W</v>
      </c>
      <c r="B89" s="62" t="str">
        <v>Michigan</v>
      </c>
      <c r="C89" s="62" t="str">
        <v>Water and wastewater</v>
      </c>
      <c r="D89" s="62" t="str">
        <v>S22</v>
      </c>
      <c r="E89" s="62" t="str">
        <v>Michigan PSC</v>
      </c>
      <c r="F89" s="62" t="inlineStr">
        <is>
          <t xml:space="preserve">To research</t>
        </is>
      </c>
      <c r="G89" s="62" t="inlineStr">
        <is>
          <t xml:space="preserve">For water and wastewater in Michigan, retrieve the current sector regulator requirements, ownership specific public entity duties, reporting rules, permits and contracts. Document each controlling instrument and exemption. See State research for the separately labelled selected state note.</t>
        </is>
      </c>
      <c r="H89" s="62" t="inlineStr">
        <is>
          <t xml:space="preserve">The state starting source addresses one topic. Find the rule for this sector.</t>
        </is>
      </c>
      <c r="I89" s="48" t="str">
        <v>Unresolved</v>
      </c>
      <c r="J89" s="48"/>
      <c r="K89" s="48"/>
      <c r="L89" s="48"/>
      <c r="M89" s="48"/>
      <c r="N89" s="63"/>
      <c r="O89" s="62" t="str">
        <v>https://www.michigan.gov/mpsc/regulatory/emergency-management/utility-incident-notification-procedures</v>
      </c>
      <c r="P89" s="48" t="str"/>
      <c r="Q89" s="52" t="str">
        <f>IFERROR(IF(AND(OR(I89="Applicable",I89="Not applicable with reason"),AND(LEN(UPPER(TRIM(CLEAN(SUBSTITUTE(J89,CHAR(160)," ")))))&gt;0,LEFT(UPPER(TRIM(J89)),10)&lt;&gt;"UNRESOLVED",ISERROR(MATCH(UPPER(TRIM(CLEAN(SUBSTITUTE(J89,CHAR(160)," ")))),Start!$H$6:$H$22,0))),AND(LEN(UPPER(TRIM(CLEAN(SUBSTITUTE(K89,CHAR(160)," ")))))&gt;0,LEFT(UPPER(TRIM(K89)),10)&lt;&gt;"UNRESOLVED",ISERROR(MATCH(UPPER(TRIM(CLEAN(SUBSTITUTE(K89,CHAR(160)," ")))),Start!$H$6:$H$22,0))),AND(LEN(UPPER(TRIM(CLEAN(SUBSTITUTE(L89,CHAR(160)," ")))))&gt;0,LEFT(UPPER(TRIM(L89)),10)&lt;&gt;"UNRESOLVED",ISERROR(MATCH(UPPER(TRIM(CLEAN(SUBSTITUTE(L89,CHAR(160)," ")))),Start!$H$6:$H$22,0))),AND(LEN(UPPER(TRIM(CLEAN(SUBSTITUTE(M89,CHAR(160)," ")))))&gt;0,LEFT(UPPER(TRIM(M89)),10)&lt;&gt;"UNRESOLVED",ISERROR(MATCH(UPPER(TRIM(CLEAN(SUBSTITUTE(M89,CHAR(160)," ")))),Start!$H$6:$H$22,0))),AND(ISNUMBER(N89),N89&gt;0,N89&lt;TODAY()+1)),"Fields present; review required","Incomplete"),"Incomplete")</f>
        <v>Incomplete</v>
      </c>
    </row>
    <row r="90" ht="70" customHeight="1">
      <c r="A90" s="64" t="str">
        <v>S22-P</v>
      </c>
      <c r="B90" s="64" t="str">
        <v>Michigan</v>
      </c>
      <c r="C90" s="64" t="str">
        <v>Power and energy</v>
      </c>
      <c r="D90" s="64" t="str">
        <v>S22</v>
      </c>
      <c r="E90" s="64" t="str">
        <v>Michigan PSC</v>
      </c>
      <c r="F90" s="64" t="inlineStr">
        <is>
          <t xml:space="preserve">To research</t>
        </is>
      </c>
      <c r="G90" s="64" t="inlineStr">
        <is>
          <t xml:space="preserve">For power and energy in Michigan, retrieve the current sector regulator requirements, ownership specific public entity duties, reporting rules, permits and contracts. Document each controlling instrument and exemption. See State research for the separately labelled selected state note.</t>
        </is>
      </c>
      <c r="H90" s="64" t="inlineStr">
        <is>
          <t xml:space="preserve">The state starting source addresses one topic. Find the rule for this sector.</t>
        </is>
      </c>
      <c r="I90" s="48" t="str">
        <v>Unresolved</v>
      </c>
      <c r="J90" s="48"/>
      <c r="K90" s="48"/>
      <c r="L90" s="48"/>
      <c r="M90" s="48"/>
      <c r="N90" s="63"/>
      <c r="O90" s="64" t="str">
        <v>https://www.michigan.gov/mpsc/regulatory/emergency-management/utility-incident-notification-procedures</v>
      </c>
      <c r="P90" s="48" t="str"/>
      <c r="Q90" s="56" t="str">
        <f>IFERROR(IF(AND(OR(I90="Applicable",I90="Not applicable with reason"),AND(LEN(UPPER(TRIM(CLEAN(SUBSTITUTE(J90,CHAR(160)," ")))))&gt;0,LEFT(UPPER(TRIM(J90)),10)&lt;&gt;"UNRESOLVED",ISERROR(MATCH(UPPER(TRIM(CLEAN(SUBSTITUTE(J90,CHAR(160)," ")))),Start!$H$6:$H$22,0))),AND(LEN(UPPER(TRIM(CLEAN(SUBSTITUTE(K90,CHAR(160)," ")))))&gt;0,LEFT(UPPER(TRIM(K90)),10)&lt;&gt;"UNRESOLVED",ISERROR(MATCH(UPPER(TRIM(CLEAN(SUBSTITUTE(K90,CHAR(160)," ")))),Start!$H$6:$H$22,0))),AND(LEN(UPPER(TRIM(CLEAN(SUBSTITUTE(L90,CHAR(160)," ")))))&gt;0,LEFT(UPPER(TRIM(L90)),10)&lt;&gt;"UNRESOLVED",ISERROR(MATCH(UPPER(TRIM(CLEAN(SUBSTITUTE(L90,CHAR(160)," ")))),Start!$H$6:$H$22,0))),AND(LEN(UPPER(TRIM(CLEAN(SUBSTITUTE(M90,CHAR(160)," ")))))&gt;0,LEFT(UPPER(TRIM(M90)),10)&lt;&gt;"UNRESOLVED",ISERROR(MATCH(UPPER(TRIM(CLEAN(SUBSTITUTE(M90,CHAR(160)," ")))),Start!$H$6:$H$22,0))),AND(ISNUMBER(N90),N90&gt;0,N90&lt;TODAY()+1)),"Fields present; review required","Incomplete"),"Incomplete")</f>
        <v>Incomplete</v>
      </c>
    </row>
    <row r="91" ht="70" customHeight="1">
      <c r="A91" s="62" t="str">
        <v>S22-M</v>
      </c>
      <c r="B91" s="62" t="str">
        <v>Michigan</v>
      </c>
      <c r="C91" s="62" t="str">
        <v>Manufacturing</v>
      </c>
      <c r="D91" s="62" t="str">
        <v>S22</v>
      </c>
      <c r="E91" s="62" t="str">
        <v>Michigan PSC</v>
      </c>
      <c r="F91" s="62" t="inlineStr">
        <is>
          <t xml:space="preserve">To research</t>
        </is>
      </c>
      <c r="G91" s="62" t="inlineStr">
        <is>
          <t xml:space="preserve">For manufacturing in Michigan, retrieve the current sector regulator requirements, ownership specific public entity duties, reporting rules, permits and contracts. Document each controlling instrument and exemption. See State research for the separately labelled selected state note.</t>
        </is>
      </c>
      <c r="H91" s="62" t="inlineStr">
        <is>
          <t xml:space="preserve">The state starting source addresses one topic. Find the rule for this sector.</t>
        </is>
      </c>
      <c r="I91" s="48" t="str">
        <v>Unresolved</v>
      </c>
      <c r="J91" s="48"/>
      <c r="K91" s="48"/>
      <c r="L91" s="48"/>
      <c r="M91" s="48"/>
      <c r="N91" s="63"/>
      <c r="O91" s="62" t="str">
        <v>https://www.michigan.gov/mpsc/regulatory/emergency-management/utility-incident-notification-procedures</v>
      </c>
      <c r="P91" s="48" t="str"/>
      <c r="Q91" s="52" t="str">
        <f>IFERROR(IF(AND(OR(I91="Applicable",I91="Not applicable with reason"),AND(LEN(UPPER(TRIM(CLEAN(SUBSTITUTE(J91,CHAR(160)," ")))))&gt;0,LEFT(UPPER(TRIM(J91)),10)&lt;&gt;"UNRESOLVED",ISERROR(MATCH(UPPER(TRIM(CLEAN(SUBSTITUTE(J91,CHAR(160)," ")))),Start!$H$6:$H$22,0))),AND(LEN(UPPER(TRIM(CLEAN(SUBSTITUTE(K91,CHAR(160)," ")))))&gt;0,LEFT(UPPER(TRIM(K91)),10)&lt;&gt;"UNRESOLVED",ISERROR(MATCH(UPPER(TRIM(CLEAN(SUBSTITUTE(K91,CHAR(160)," ")))),Start!$H$6:$H$22,0))),AND(LEN(UPPER(TRIM(CLEAN(SUBSTITUTE(L91,CHAR(160)," ")))))&gt;0,LEFT(UPPER(TRIM(L91)),10)&lt;&gt;"UNRESOLVED",ISERROR(MATCH(UPPER(TRIM(CLEAN(SUBSTITUTE(L91,CHAR(160)," ")))),Start!$H$6:$H$22,0))),AND(LEN(UPPER(TRIM(CLEAN(SUBSTITUTE(M91,CHAR(160)," ")))))&gt;0,LEFT(UPPER(TRIM(M91)),10)&lt;&gt;"UNRESOLVED",ISERROR(MATCH(UPPER(TRIM(CLEAN(SUBSTITUTE(M91,CHAR(160)," ")))),Start!$H$6:$H$22,0))),AND(ISNUMBER(N91),N91&gt;0,N91&lt;TODAY()+1)),"Fields present; review required","Incomplete"),"Incomplete")</f>
        <v>Incomplete</v>
      </c>
    </row>
    <row r="92" ht="70" customHeight="1">
      <c r="A92" s="64" t="str">
        <v>S22-T</v>
      </c>
      <c r="B92" s="64" t="str">
        <v>Michigan</v>
      </c>
      <c r="C92" s="64" t="str">
        <v>Transportation</v>
      </c>
      <c r="D92" s="64" t="str">
        <v>S22</v>
      </c>
      <c r="E92" s="64" t="str">
        <v>Michigan PSC</v>
      </c>
      <c r="F92" s="64" t="inlineStr">
        <is>
          <t xml:space="preserve">To research</t>
        </is>
      </c>
      <c r="G92" s="64" t="inlineStr">
        <is>
          <t xml:space="preserve">For transportation in Michigan, retrieve the current sector regulator requirements, ownership specific public entity duties, reporting rules, permits and contracts. Document each controlling instrument and exemption. See State research for the separately labelled selected state note.</t>
        </is>
      </c>
      <c r="H92" s="64" t="inlineStr">
        <is>
          <t xml:space="preserve">The state starting source addresses one topic. Find the rule for this sector.</t>
        </is>
      </c>
      <c r="I92" s="48" t="str">
        <v>Unresolved</v>
      </c>
      <c r="J92" s="48"/>
      <c r="K92" s="48"/>
      <c r="L92" s="48"/>
      <c r="M92" s="48"/>
      <c r="N92" s="63"/>
      <c r="O92" s="64" t="str">
        <v>https://www.michigan.gov/mpsc/regulatory/emergency-management/utility-incident-notification-procedures</v>
      </c>
      <c r="P92" s="48" t="str"/>
      <c r="Q92" s="56" t="str">
        <f>IFERROR(IF(AND(OR(I92="Applicable",I92="Not applicable with reason"),AND(LEN(UPPER(TRIM(CLEAN(SUBSTITUTE(J92,CHAR(160)," ")))))&gt;0,LEFT(UPPER(TRIM(J92)),10)&lt;&gt;"UNRESOLVED",ISERROR(MATCH(UPPER(TRIM(CLEAN(SUBSTITUTE(J92,CHAR(160)," ")))),Start!$H$6:$H$22,0))),AND(LEN(UPPER(TRIM(CLEAN(SUBSTITUTE(K92,CHAR(160)," ")))))&gt;0,LEFT(UPPER(TRIM(K92)),10)&lt;&gt;"UNRESOLVED",ISERROR(MATCH(UPPER(TRIM(CLEAN(SUBSTITUTE(K92,CHAR(160)," ")))),Start!$H$6:$H$22,0))),AND(LEN(UPPER(TRIM(CLEAN(SUBSTITUTE(L92,CHAR(160)," ")))))&gt;0,LEFT(UPPER(TRIM(L92)),10)&lt;&gt;"UNRESOLVED",ISERROR(MATCH(UPPER(TRIM(CLEAN(SUBSTITUTE(L92,CHAR(160)," ")))),Start!$H$6:$H$22,0))),AND(LEN(UPPER(TRIM(CLEAN(SUBSTITUTE(M92,CHAR(160)," ")))))&gt;0,LEFT(UPPER(TRIM(M92)),10)&lt;&gt;"UNRESOLVED",ISERROR(MATCH(UPPER(TRIM(CLEAN(SUBSTITUTE(M92,CHAR(160)," ")))),Start!$H$6:$H$22,0))),AND(ISNUMBER(N92),N92&gt;0,N92&lt;TODAY()+1)),"Fields present; review required","Incomplete"),"Incomplete")</f>
        <v>Incomplete</v>
      </c>
    </row>
    <row r="93" ht="70" customHeight="1">
      <c r="A93" s="62" t="str">
        <v>S23-W</v>
      </c>
      <c r="B93" s="62" t="str">
        <v>Minnesota</v>
      </c>
      <c r="C93" s="62" t="str">
        <v>Water and wastewater</v>
      </c>
      <c r="D93" s="62" t="str">
        <v>S23</v>
      </c>
      <c r="E93" s="62" t="str">
        <v>Minnesota Department of Health</v>
      </c>
      <c r="F93" s="62" t="inlineStr">
        <is>
          <t xml:space="preserve">To research</t>
        </is>
      </c>
      <c r="G93" s="62" t="inlineStr">
        <is>
          <t xml:space="preserve">For water and wastewater in Minnesota, retrieve the current sector regulator requirements, ownership specific public entity duties, reporting rules, permits and contracts. Document each controlling instrument and exemption. See State research for the separately labelled selected state note.</t>
        </is>
      </c>
      <c r="H93" s="62" t="inlineStr">
        <is>
          <t xml:space="preserve">The state starting source addresses one topic. Find the rule for this sector.</t>
        </is>
      </c>
      <c r="I93" s="48" t="str">
        <v>Unresolved</v>
      </c>
      <c r="J93" s="48"/>
      <c r="K93" s="48"/>
      <c r="L93" s="48"/>
      <c r="M93" s="48"/>
      <c r="N93" s="63"/>
      <c r="O93" s="62" t="str">
        <v>https://www.health.mn.gov/communities/environment/emergency/water/securityassess.html</v>
      </c>
      <c r="P93" s="48" t="str"/>
      <c r="Q93" s="52" t="str">
        <f>IFERROR(IF(AND(OR(I93="Applicable",I93="Not applicable with reason"),AND(LEN(UPPER(TRIM(CLEAN(SUBSTITUTE(J93,CHAR(160)," ")))))&gt;0,LEFT(UPPER(TRIM(J93)),10)&lt;&gt;"UNRESOLVED",ISERROR(MATCH(UPPER(TRIM(CLEAN(SUBSTITUTE(J93,CHAR(160)," ")))),Start!$H$6:$H$22,0))),AND(LEN(UPPER(TRIM(CLEAN(SUBSTITUTE(K93,CHAR(160)," ")))))&gt;0,LEFT(UPPER(TRIM(K93)),10)&lt;&gt;"UNRESOLVED",ISERROR(MATCH(UPPER(TRIM(CLEAN(SUBSTITUTE(K93,CHAR(160)," ")))),Start!$H$6:$H$22,0))),AND(LEN(UPPER(TRIM(CLEAN(SUBSTITUTE(L93,CHAR(160)," ")))))&gt;0,LEFT(UPPER(TRIM(L93)),10)&lt;&gt;"UNRESOLVED",ISERROR(MATCH(UPPER(TRIM(CLEAN(SUBSTITUTE(L93,CHAR(160)," ")))),Start!$H$6:$H$22,0))),AND(LEN(UPPER(TRIM(CLEAN(SUBSTITUTE(M93,CHAR(160)," ")))))&gt;0,LEFT(UPPER(TRIM(M93)),10)&lt;&gt;"UNRESOLVED",ISERROR(MATCH(UPPER(TRIM(CLEAN(SUBSTITUTE(M93,CHAR(160)," ")))),Start!$H$6:$H$22,0))),AND(ISNUMBER(N93),N93&gt;0,N93&lt;TODAY()+1)),"Fields present; review required","Incomplete"),"Incomplete")</f>
        <v>Incomplete</v>
      </c>
    </row>
    <row r="94" ht="70" customHeight="1">
      <c r="A94" s="64" t="str">
        <v>S23-P</v>
      </c>
      <c r="B94" s="64" t="str">
        <v>Minnesota</v>
      </c>
      <c r="C94" s="64" t="str">
        <v>Power and energy</v>
      </c>
      <c r="D94" s="64" t="str">
        <v>S23</v>
      </c>
      <c r="E94" s="64" t="str">
        <v>Minnesota Department of Health</v>
      </c>
      <c r="F94" s="64" t="inlineStr">
        <is>
          <t xml:space="preserve">To research</t>
        </is>
      </c>
      <c r="G94" s="64" t="inlineStr">
        <is>
          <t xml:space="preserve">For power and energy in Minnesota, retrieve the current sector regulator requirements, ownership specific public entity duties, reporting rules, permits and contracts. Document each controlling instrument and exemption. See State research for the separately labelled selected state note.</t>
        </is>
      </c>
      <c r="H94" s="64" t="inlineStr">
        <is>
          <t xml:space="preserve">The state starting source addresses one topic. Find the rule for this sector.</t>
        </is>
      </c>
      <c r="I94" s="48" t="str">
        <v>Unresolved</v>
      </c>
      <c r="J94" s="48"/>
      <c r="K94" s="48"/>
      <c r="L94" s="48"/>
      <c r="M94" s="48"/>
      <c r="N94" s="63"/>
      <c r="O94" s="64" t="str">
        <v>https://www.health.mn.gov/communities/environment/emergency/water/securityassess.html</v>
      </c>
      <c r="P94" s="48" t="str"/>
      <c r="Q94" s="56" t="str">
        <f>IFERROR(IF(AND(OR(I94="Applicable",I94="Not applicable with reason"),AND(LEN(UPPER(TRIM(CLEAN(SUBSTITUTE(J94,CHAR(160)," ")))))&gt;0,LEFT(UPPER(TRIM(J94)),10)&lt;&gt;"UNRESOLVED",ISERROR(MATCH(UPPER(TRIM(CLEAN(SUBSTITUTE(J94,CHAR(160)," ")))),Start!$H$6:$H$22,0))),AND(LEN(UPPER(TRIM(CLEAN(SUBSTITUTE(K94,CHAR(160)," ")))))&gt;0,LEFT(UPPER(TRIM(K94)),10)&lt;&gt;"UNRESOLVED",ISERROR(MATCH(UPPER(TRIM(CLEAN(SUBSTITUTE(K94,CHAR(160)," ")))),Start!$H$6:$H$22,0))),AND(LEN(UPPER(TRIM(CLEAN(SUBSTITUTE(L94,CHAR(160)," ")))))&gt;0,LEFT(UPPER(TRIM(L94)),10)&lt;&gt;"UNRESOLVED",ISERROR(MATCH(UPPER(TRIM(CLEAN(SUBSTITUTE(L94,CHAR(160)," ")))),Start!$H$6:$H$22,0))),AND(LEN(UPPER(TRIM(CLEAN(SUBSTITUTE(M94,CHAR(160)," ")))))&gt;0,LEFT(UPPER(TRIM(M94)),10)&lt;&gt;"UNRESOLVED",ISERROR(MATCH(UPPER(TRIM(CLEAN(SUBSTITUTE(M94,CHAR(160)," ")))),Start!$H$6:$H$22,0))),AND(ISNUMBER(N94),N94&gt;0,N94&lt;TODAY()+1)),"Fields present; review required","Incomplete"),"Incomplete")</f>
        <v>Incomplete</v>
      </c>
    </row>
    <row r="95" ht="70" customHeight="1">
      <c r="A95" s="62" t="str">
        <v>S23-M</v>
      </c>
      <c r="B95" s="62" t="str">
        <v>Minnesota</v>
      </c>
      <c r="C95" s="62" t="str">
        <v>Manufacturing</v>
      </c>
      <c r="D95" s="62" t="str">
        <v>S23</v>
      </c>
      <c r="E95" s="62" t="str">
        <v>Minnesota Department of Health</v>
      </c>
      <c r="F95" s="62" t="inlineStr">
        <is>
          <t xml:space="preserve">To research</t>
        </is>
      </c>
      <c r="G95" s="62" t="inlineStr">
        <is>
          <t xml:space="preserve">For manufacturing in Minnesota, retrieve the current sector regulator requirements, ownership specific public entity duties, reporting rules, permits and contracts. Document each controlling instrument and exemption. See State research for the separately labelled selected state note.</t>
        </is>
      </c>
      <c r="H95" s="62" t="inlineStr">
        <is>
          <t xml:space="preserve">The state starting source addresses one topic. Find the rule for this sector.</t>
        </is>
      </c>
      <c r="I95" s="48" t="str">
        <v>Unresolved</v>
      </c>
      <c r="J95" s="48"/>
      <c r="K95" s="48"/>
      <c r="L95" s="48"/>
      <c r="M95" s="48"/>
      <c r="N95" s="63"/>
      <c r="O95" s="62" t="str">
        <v>https://www.health.mn.gov/communities/environment/emergency/water/securityassess.html</v>
      </c>
      <c r="P95" s="48" t="str"/>
      <c r="Q95" s="52" t="str">
        <f>IFERROR(IF(AND(OR(I95="Applicable",I95="Not applicable with reason"),AND(LEN(UPPER(TRIM(CLEAN(SUBSTITUTE(J95,CHAR(160)," ")))))&gt;0,LEFT(UPPER(TRIM(J95)),10)&lt;&gt;"UNRESOLVED",ISERROR(MATCH(UPPER(TRIM(CLEAN(SUBSTITUTE(J95,CHAR(160)," ")))),Start!$H$6:$H$22,0))),AND(LEN(UPPER(TRIM(CLEAN(SUBSTITUTE(K95,CHAR(160)," ")))))&gt;0,LEFT(UPPER(TRIM(K95)),10)&lt;&gt;"UNRESOLVED",ISERROR(MATCH(UPPER(TRIM(CLEAN(SUBSTITUTE(K95,CHAR(160)," ")))),Start!$H$6:$H$22,0))),AND(LEN(UPPER(TRIM(CLEAN(SUBSTITUTE(L95,CHAR(160)," ")))))&gt;0,LEFT(UPPER(TRIM(L95)),10)&lt;&gt;"UNRESOLVED",ISERROR(MATCH(UPPER(TRIM(CLEAN(SUBSTITUTE(L95,CHAR(160)," ")))),Start!$H$6:$H$22,0))),AND(LEN(UPPER(TRIM(CLEAN(SUBSTITUTE(M95,CHAR(160)," ")))))&gt;0,LEFT(UPPER(TRIM(M95)),10)&lt;&gt;"UNRESOLVED",ISERROR(MATCH(UPPER(TRIM(CLEAN(SUBSTITUTE(M95,CHAR(160)," ")))),Start!$H$6:$H$22,0))),AND(ISNUMBER(N95),N95&gt;0,N95&lt;TODAY()+1)),"Fields present; review required","Incomplete"),"Incomplete")</f>
        <v>Incomplete</v>
      </c>
    </row>
    <row r="96" ht="70" customHeight="1">
      <c r="A96" s="64" t="str">
        <v>S23-T</v>
      </c>
      <c r="B96" s="64" t="str">
        <v>Minnesota</v>
      </c>
      <c r="C96" s="64" t="str">
        <v>Transportation</v>
      </c>
      <c r="D96" s="64" t="str">
        <v>S23</v>
      </c>
      <c r="E96" s="64" t="str">
        <v>Minnesota Department of Health</v>
      </c>
      <c r="F96" s="64" t="inlineStr">
        <is>
          <t xml:space="preserve">To research</t>
        </is>
      </c>
      <c r="G96" s="64" t="inlineStr">
        <is>
          <t xml:space="preserve">For transportation in Minnesota, retrieve the current sector regulator requirements, ownership specific public entity duties, reporting rules, permits and contracts. Document each controlling instrument and exemption. See State research for the separately labelled selected state note.</t>
        </is>
      </c>
      <c r="H96" s="64" t="inlineStr">
        <is>
          <t xml:space="preserve">The state starting source addresses one topic. Find the rule for this sector.</t>
        </is>
      </c>
      <c r="I96" s="48" t="str">
        <v>Unresolved</v>
      </c>
      <c r="J96" s="48"/>
      <c r="K96" s="48"/>
      <c r="L96" s="48"/>
      <c r="M96" s="48"/>
      <c r="N96" s="63"/>
      <c r="O96" s="64" t="str">
        <v>https://www.health.mn.gov/communities/environment/emergency/water/securityassess.html</v>
      </c>
      <c r="P96" s="48" t="str"/>
      <c r="Q96" s="56" t="str">
        <f>IFERROR(IF(AND(OR(I96="Applicable",I96="Not applicable with reason"),AND(LEN(UPPER(TRIM(CLEAN(SUBSTITUTE(J96,CHAR(160)," ")))))&gt;0,LEFT(UPPER(TRIM(J96)),10)&lt;&gt;"UNRESOLVED",ISERROR(MATCH(UPPER(TRIM(CLEAN(SUBSTITUTE(J96,CHAR(160)," ")))),Start!$H$6:$H$22,0))),AND(LEN(UPPER(TRIM(CLEAN(SUBSTITUTE(K96,CHAR(160)," ")))))&gt;0,LEFT(UPPER(TRIM(K96)),10)&lt;&gt;"UNRESOLVED",ISERROR(MATCH(UPPER(TRIM(CLEAN(SUBSTITUTE(K96,CHAR(160)," ")))),Start!$H$6:$H$22,0))),AND(LEN(UPPER(TRIM(CLEAN(SUBSTITUTE(L96,CHAR(160)," ")))))&gt;0,LEFT(UPPER(TRIM(L96)),10)&lt;&gt;"UNRESOLVED",ISERROR(MATCH(UPPER(TRIM(CLEAN(SUBSTITUTE(L96,CHAR(160)," ")))),Start!$H$6:$H$22,0))),AND(LEN(UPPER(TRIM(CLEAN(SUBSTITUTE(M96,CHAR(160)," ")))))&gt;0,LEFT(UPPER(TRIM(M96)),10)&lt;&gt;"UNRESOLVED",ISERROR(MATCH(UPPER(TRIM(CLEAN(SUBSTITUTE(M96,CHAR(160)," ")))),Start!$H$6:$H$22,0))),AND(ISNUMBER(N96),N96&gt;0,N96&lt;TODAY()+1)),"Fields present; review required","Incomplete"),"Incomplete")</f>
        <v>Incomplete</v>
      </c>
    </row>
    <row r="97" ht="70" customHeight="1">
      <c r="A97" s="62" t="str">
        <v>S24-W</v>
      </c>
      <c r="B97" s="62" t="str">
        <v>Mississippi</v>
      </c>
      <c r="C97" s="62" t="str">
        <v>Water and wastewater</v>
      </c>
      <c r="D97" s="62" t="str">
        <v>S24</v>
      </c>
      <c r="E97" s="62" t="str">
        <v>Mississippi ITS</v>
      </c>
      <c r="F97" s="62" t="inlineStr">
        <is>
          <t xml:space="preserve">To research</t>
        </is>
      </c>
      <c r="G97" s="62" t="inlineStr">
        <is>
          <t xml:space="preserve">For water and wastewater in Mississippi, retrieve the current sector regulator requirements, ownership specific public entity duties, reporting rules, permits and contracts. Document each controlling instrument and exemption. See State research for the separately labelled selected state note.</t>
        </is>
      </c>
      <c r="H97" s="62" t="inlineStr">
        <is>
          <t xml:space="preserve">The state starting source addresses one topic. Find the rule for this sector.</t>
        </is>
      </c>
      <c r="I97" s="48" t="str">
        <v>Unresolved</v>
      </c>
      <c r="J97" s="48"/>
      <c r="K97" s="48"/>
      <c r="L97" s="48"/>
      <c r="M97" s="48"/>
      <c r="N97" s="63"/>
      <c r="O97" s="62" t="str">
        <v>https://www.its.ms.gov/services/security/Enterprise-Cybersecurity-Incident-Reporting</v>
      </c>
      <c r="P97" s="48" t="str"/>
      <c r="Q97" s="52" t="str">
        <f>IFERROR(IF(AND(OR(I97="Applicable",I97="Not applicable with reason"),AND(LEN(UPPER(TRIM(CLEAN(SUBSTITUTE(J97,CHAR(160)," ")))))&gt;0,LEFT(UPPER(TRIM(J97)),10)&lt;&gt;"UNRESOLVED",ISERROR(MATCH(UPPER(TRIM(CLEAN(SUBSTITUTE(J97,CHAR(160)," ")))),Start!$H$6:$H$22,0))),AND(LEN(UPPER(TRIM(CLEAN(SUBSTITUTE(K97,CHAR(160)," ")))))&gt;0,LEFT(UPPER(TRIM(K97)),10)&lt;&gt;"UNRESOLVED",ISERROR(MATCH(UPPER(TRIM(CLEAN(SUBSTITUTE(K97,CHAR(160)," ")))),Start!$H$6:$H$22,0))),AND(LEN(UPPER(TRIM(CLEAN(SUBSTITUTE(L97,CHAR(160)," ")))))&gt;0,LEFT(UPPER(TRIM(L97)),10)&lt;&gt;"UNRESOLVED",ISERROR(MATCH(UPPER(TRIM(CLEAN(SUBSTITUTE(L97,CHAR(160)," ")))),Start!$H$6:$H$22,0))),AND(LEN(UPPER(TRIM(CLEAN(SUBSTITUTE(M97,CHAR(160)," ")))))&gt;0,LEFT(UPPER(TRIM(M97)),10)&lt;&gt;"UNRESOLVED",ISERROR(MATCH(UPPER(TRIM(CLEAN(SUBSTITUTE(M97,CHAR(160)," ")))),Start!$H$6:$H$22,0))),AND(ISNUMBER(N97),N97&gt;0,N97&lt;TODAY()+1)),"Fields present; review required","Incomplete"),"Incomplete")</f>
        <v>Incomplete</v>
      </c>
    </row>
    <row r="98" ht="70" customHeight="1">
      <c r="A98" s="64" t="str">
        <v>S24-P</v>
      </c>
      <c r="B98" s="64" t="str">
        <v>Mississippi</v>
      </c>
      <c r="C98" s="64" t="str">
        <v>Power and energy</v>
      </c>
      <c r="D98" s="64" t="str">
        <v>S24</v>
      </c>
      <c r="E98" s="64" t="str">
        <v>Mississippi ITS</v>
      </c>
      <c r="F98" s="64" t="inlineStr">
        <is>
          <t xml:space="preserve">To research</t>
        </is>
      </c>
      <c r="G98" s="64" t="inlineStr">
        <is>
          <t xml:space="preserve">For power and energy in Mississippi, retrieve the current sector regulator requirements, ownership specific public entity duties, reporting rules, permits and contracts. Document each controlling instrument and exemption. See State research for the separately labelled selected state note.</t>
        </is>
      </c>
      <c r="H98" s="64" t="inlineStr">
        <is>
          <t xml:space="preserve">The state starting source addresses one topic. Find the rule for this sector.</t>
        </is>
      </c>
      <c r="I98" s="48" t="str">
        <v>Unresolved</v>
      </c>
      <c r="J98" s="48"/>
      <c r="K98" s="48"/>
      <c r="L98" s="48"/>
      <c r="M98" s="48"/>
      <c r="N98" s="63"/>
      <c r="O98" s="64" t="str">
        <v>https://www.its.ms.gov/services/security/Enterprise-Cybersecurity-Incident-Reporting</v>
      </c>
      <c r="P98" s="48" t="str"/>
      <c r="Q98" s="56" t="str">
        <f>IFERROR(IF(AND(OR(I98="Applicable",I98="Not applicable with reason"),AND(LEN(UPPER(TRIM(CLEAN(SUBSTITUTE(J98,CHAR(160)," ")))))&gt;0,LEFT(UPPER(TRIM(J98)),10)&lt;&gt;"UNRESOLVED",ISERROR(MATCH(UPPER(TRIM(CLEAN(SUBSTITUTE(J98,CHAR(160)," ")))),Start!$H$6:$H$22,0))),AND(LEN(UPPER(TRIM(CLEAN(SUBSTITUTE(K98,CHAR(160)," ")))))&gt;0,LEFT(UPPER(TRIM(K98)),10)&lt;&gt;"UNRESOLVED",ISERROR(MATCH(UPPER(TRIM(CLEAN(SUBSTITUTE(K98,CHAR(160)," ")))),Start!$H$6:$H$22,0))),AND(LEN(UPPER(TRIM(CLEAN(SUBSTITUTE(L98,CHAR(160)," ")))))&gt;0,LEFT(UPPER(TRIM(L98)),10)&lt;&gt;"UNRESOLVED",ISERROR(MATCH(UPPER(TRIM(CLEAN(SUBSTITUTE(L98,CHAR(160)," ")))),Start!$H$6:$H$22,0))),AND(LEN(UPPER(TRIM(CLEAN(SUBSTITUTE(M98,CHAR(160)," ")))))&gt;0,LEFT(UPPER(TRIM(M98)),10)&lt;&gt;"UNRESOLVED",ISERROR(MATCH(UPPER(TRIM(CLEAN(SUBSTITUTE(M98,CHAR(160)," ")))),Start!$H$6:$H$22,0))),AND(ISNUMBER(N98),N98&gt;0,N98&lt;TODAY()+1)),"Fields present; review required","Incomplete"),"Incomplete")</f>
        <v>Incomplete</v>
      </c>
    </row>
    <row r="99" ht="70" customHeight="1">
      <c r="A99" s="62" t="str">
        <v>S24-M</v>
      </c>
      <c r="B99" s="62" t="str">
        <v>Mississippi</v>
      </c>
      <c r="C99" s="62" t="str">
        <v>Manufacturing</v>
      </c>
      <c r="D99" s="62" t="str">
        <v>S24</v>
      </c>
      <c r="E99" s="62" t="str">
        <v>Mississippi ITS</v>
      </c>
      <c r="F99" s="62" t="inlineStr">
        <is>
          <t xml:space="preserve">To research</t>
        </is>
      </c>
      <c r="G99" s="62" t="inlineStr">
        <is>
          <t xml:space="preserve">For manufacturing in Mississippi, retrieve the current sector regulator requirements, ownership specific public entity duties, reporting rules, permits and contracts. Document each controlling instrument and exemption. See State research for the separately labelled selected state note.</t>
        </is>
      </c>
      <c r="H99" s="62" t="inlineStr">
        <is>
          <t xml:space="preserve">The state starting source addresses one topic. Find the rule for this sector.</t>
        </is>
      </c>
      <c r="I99" s="48" t="str">
        <v>Unresolved</v>
      </c>
      <c r="J99" s="48"/>
      <c r="K99" s="48"/>
      <c r="L99" s="48"/>
      <c r="M99" s="48"/>
      <c r="N99" s="63"/>
      <c r="O99" s="62" t="str">
        <v>https://www.its.ms.gov/services/security/Enterprise-Cybersecurity-Incident-Reporting</v>
      </c>
      <c r="P99" s="48" t="str"/>
      <c r="Q99" s="52" t="str">
        <f>IFERROR(IF(AND(OR(I99="Applicable",I99="Not applicable with reason"),AND(LEN(UPPER(TRIM(CLEAN(SUBSTITUTE(J99,CHAR(160)," ")))))&gt;0,LEFT(UPPER(TRIM(J99)),10)&lt;&gt;"UNRESOLVED",ISERROR(MATCH(UPPER(TRIM(CLEAN(SUBSTITUTE(J99,CHAR(160)," ")))),Start!$H$6:$H$22,0))),AND(LEN(UPPER(TRIM(CLEAN(SUBSTITUTE(K99,CHAR(160)," ")))))&gt;0,LEFT(UPPER(TRIM(K99)),10)&lt;&gt;"UNRESOLVED",ISERROR(MATCH(UPPER(TRIM(CLEAN(SUBSTITUTE(K99,CHAR(160)," ")))),Start!$H$6:$H$22,0))),AND(LEN(UPPER(TRIM(CLEAN(SUBSTITUTE(L99,CHAR(160)," ")))))&gt;0,LEFT(UPPER(TRIM(L99)),10)&lt;&gt;"UNRESOLVED",ISERROR(MATCH(UPPER(TRIM(CLEAN(SUBSTITUTE(L99,CHAR(160)," ")))),Start!$H$6:$H$22,0))),AND(LEN(UPPER(TRIM(CLEAN(SUBSTITUTE(M99,CHAR(160)," ")))))&gt;0,LEFT(UPPER(TRIM(M99)),10)&lt;&gt;"UNRESOLVED",ISERROR(MATCH(UPPER(TRIM(CLEAN(SUBSTITUTE(M99,CHAR(160)," ")))),Start!$H$6:$H$22,0))),AND(ISNUMBER(N99),N99&gt;0,N99&lt;TODAY()+1)),"Fields present; review required","Incomplete"),"Incomplete")</f>
        <v>Incomplete</v>
      </c>
    </row>
    <row r="100" ht="70" customHeight="1">
      <c r="A100" s="64" t="str">
        <v>S24-T</v>
      </c>
      <c r="B100" s="64" t="str">
        <v>Mississippi</v>
      </c>
      <c r="C100" s="64" t="str">
        <v>Transportation</v>
      </c>
      <c r="D100" s="64" t="str">
        <v>S24</v>
      </c>
      <c r="E100" s="64" t="str">
        <v>Mississippi ITS</v>
      </c>
      <c r="F100" s="64" t="inlineStr">
        <is>
          <t xml:space="preserve">To research</t>
        </is>
      </c>
      <c r="G100" s="64" t="inlineStr">
        <is>
          <t xml:space="preserve">For transportation in Mississippi, retrieve the current sector regulator requirements, ownership specific public entity duties, reporting rules, permits and contracts. Document each controlling instrument and exemption. See State research for the separately labelled selected state note.</t>
        </is>
      </c>
      <c r="H100" s="64" t="inlineStr">
        <is>
          <t xml:space="preserve">The state starting source addresses one topic. Find the rule for this sector.</t>
        </is>
      </c>
      <c r="I100" s="48" t="str">
        <v>Unresolved</v>
      </c>
      <c r="J100" s="48"/>
      <c r="K100" s="48"/>
      <c r="L100" s="48"/>
      <c r="M100" s="48"/>
      <c r="N100" s="63"/>
      <c r="O100" s="64" t="str">
        <v>https://www.its.ms.gov/services/security/Enterprise-Cybersecurity-Incident-Reporting</v>
      </c>
      <c r="P100" s="48" t="str"/>
      <c r="Q100" s="56" t="str">
        <f>IFERROR(IF(AND(OR(I100="Applicable",I100="Not applicable with reason"),AND(LEN(UPPER(TRIM(CLEAN(SUBSTITUTE(J100,CHAR(160)," ")))))&gt;0,LEFT(UPPER(TRIM(J100)),10)&lt;&gt;"UNRESOLVED",ISERROR(MATCH(UPPER(TRIM(CLEAN(SUBSTITUTE(J100,CHAR(160)," ")))),Start!$H$6:$H$22,0))),AND(LEN(UPPER(TRIM(CLEAN(SUBSTITUTE(K100,CHAR(160)," ")))))&gt;0,LEFT(UPPER(TRIM(K100)),10)&lt;&gt;"UNRESOLVED",ISERROR(MATCH(UPPER(TRIM(CLEAN(SUBSTITUTE(K100,CHAR(160)," ")))),Start!$H$6:$H$22,0))),AND(LEN(UPPER(TRIM(CLEAN(SUBSTITUTE(L100,CHAR(160)," ")))))&gt;0,LEFT(UPPER(TRIM(L100)),10)&lt;&gt;"UNRESOLVED",ISERROR(MATCH(UPPER(TRIM(CLEAN(SUBSTITUTE(L100,CHAR(160)," ")))),Start!$H$6:$H$22,0))),AND(LEN(UPPER(TRIM(CLEAN(SUBSTITUTE(M100,CHAR(160)," ")))))&gt;0,LEFT(UPPER(TRIM(M100)),10)&lt;&gt;"UNRESOLVED",ISERROR(MATCH(UPPER(TRIM(CLEAN(SUBSTITUTE(M100,CHAR(160)," ")))),Start!$H$6:$H$22,0))),AND(ISNUMBER(N100),N100&gt;0,N100&lt;TODAY()+1)),"Fields present; review required","Incomplete"),"Incomplete")</f>
        <v>Incomplete</v>
      </c>
    </row>
    <row r="101" ht="70" customHeight="1">
      <c r="A101" s="62" t="str">
        <v>S25-W</v>
      </c>
      <c r="B101" s="62" t="str">
        <v>Missouri</v>
      </c>
      <c r="C101" s="62" t="str">
        <v>Water and wastewater</v>
      </c>
      <c r="D101" s="62" t="str">
        <v>S25</v>
      </c>
      <c r="E101" s="62" t="str">
        <v>Missouri Legislature</v>
      </c>
      <c r="F101" s="62" t="inlineStr">
        <is>
          <t xml:space="preserve">To research</t>
        </is>
      </c>
      <c r="G101" s="62" t="inlineStr">
        <is>
          <t xml:space="preserve">For water and wastewater in Missouri, retrieve the current sector regulator requirements, ownership specific public entity duties, reporting rules, permits and contracts. Document each controlling instrument and exemption. See State research for the separately labelled selected state note.</t>
        </is>
      </c>
      <c r="H101" s="62" t="inlineStr">
        <is>
          <t xml:space="preserve">The state starting source addresses one topic. Find the rule for this sector.</t>
        </is>
      </c>
      <c r="I101" s="48" t="str">
        <v>Unresolved</v>
      </c>
      <c r="J101" s="48"/>
      <c r="K101" s="48"/>
      <c r="L101" s="48"/>
      <c r="M101" s="48"/>
      <c r="N101" s="63"/>
      <c r="O101" s="62" t="str">
        <v>https://revisor.mo.gov/main/OneSection.aspx?bid=48367&amp;section=640.142</v>
      </c>
      <c r="P101" s="48" t="str"/>
      <c r="Q101" s="52" t="str">
        <f>IFERROR(IF(AND(OR(I101="Applicable",I101="Not applicable with reason"),AND(LEN(UPPER(TRIM(CLEAN(SUBSTITUTE(J101,CHAR(160)," ")))))&gt;0,LEFT(UPPER(TRIM(J101)),10)&lt;&gt;"UNRESOLVED",ISERROR(MATCH(UPPER(TRIM(CLEAN(SUBSTITUTE(J101,CHAR(160)," ")))),Start!$H$6:$H$22,0))),AND(LEN(UPPER(TRIM(CLEAN(SUBSTITUTE(K101,CHAR(160)," ")))))&gt;0,LEFT(UPPER(TRIM(K101)),10)&lt;&gt;"UNRESOLVED",ISERROR(MATCH(UPPER(TRIM(CLEAN(SUBSTITUTE(K101,CHAR(160)," ")))),Start!$H$6:$H$22,0))),AND(LEN(UPPER(TRIM(CLEAN(SUBSTITUTE(L101,CHAR(160)," ")))))&gt;0,LEFT(UPPER(TRIM(L101)),10)&lt;&gt;"UNRESOLVED",ISERROR(MATCH(UPPER(TRIM(CLEAN(SUBSTITUTE(L101,CHAR(160)," ")))),Start!$H$6:$H$22,0))),AND(LEN(UPPER(TRIM(CLEAN(SUBSTITUTE(M101,CHAR(160)," ")))))&gt;0,LEFT(UPPER(TRIM(M101)),10)&lt;&gt;"UNRESOLVED",ISERROR(MATCH(UPPER(TRIM(CLEAN(SUBSTITUTE(M101,CHAR(160)," ")))),Start!$H$6:$H$22,0))),AND(ISNUMBER(N101),N101&gt;0,N101&lt;TODAY()+1)),"Fields present; review required","Incomplete"),"Incomplete")</f>
        <v>Incomplete</v>
      </c>
    </row>
    <row r="102" ht="70" customHeight="1">
      <c r="A102" s="64" t="str">
        <v>S25-P</v>
      </c>
      <c r="B102" s="64" t="str">
        <v>Missouri</v>
      </c>
      <c r="C102" s="64" t="str">
        <v>Power and energy</v>
      </c>
      <c r="D102" s="64" t="str">
        <v>S25</v>
      </c>
      <c r="E102" s="64" t="str">
        <v>Missouri Legislature</v>
      </c>
      <c r="F102" s="64" t="inlineStr">
        <is>
          <t xml:space="preserve">To research</t>
        </is>
      </c>
      <c r="G102" s="64" t="inlineStr">
        <is>
          <t xml:space="preserve">For power and energy in Missouri, retrieve the current sector regulator requirements, ownership specific public entity duties, reporting rules, permits and contracts. Document each controlling instrument and exemption. See State research for the separately labelled selected state note.</t>
        </is>
      </c>
      <c r="H102" s="64" t="inlineStr">
        <is>
          <t xml:space="preserve">The state starting source addresses one topic. Find the rule for this sector.</t>
        </is>
      </c>
      <c r="I102" s="48" t="str">
        <v>Unresolved</v>
      </c>
      <c r="J102" s="48"/>
      <c r="K102" s="48"/>
      <c r="L102" s="48"/>
      <c r="M102" s="48"/>
      <c r="N102" s="63"/>
      <c r="O102" s="64" t="str">
        <v>https://revisor.mo.gov/main/OneSection.aspx?bid=48367&amp;section=640.142</v>
      </c>
      <c r="P102" s="48" t="str"/>
      <c r="Q102" s="56" t="str">
        <f>IFERROR(IF(AND(OR(I102="Applicable",I102="Not applicable with reason"),AND(LEN(UPPER(TRIM(CLEAN(SUBSTITUTE(J102,CHAR(160)," ")))))&gt;0,LEFT(UPPER(TRIM(J102)),10)&lt;&gt;"UNRESOLVED",ISERROR(MATCH(UPPER(TRIM(CLEAN(SUBSTITUTE(J102,CHAR(160)," ")))),Start!$H$6:$H$22,0))),AND(LEN(UPPER(TRIM(CLEAN(SUBSTITUTE(K102,CHAR(160)," ")))))&gt;0,LEFT(UPPER(TRIM(K102)),10)&lt;&gt;"UNRESOLVED",ISERROR(MATCH(UPPER(TRIM(CLEAN(SUBSTITUTE(K102,CHAR(160)," ")))),Start!$H$6:$H$22,0))),AND(LEN(UPPER(TRIM(CLEAN(SUBSTITUTE(L102,CHAR(160)," ")))))&gt;0,LEFT(UPPER(TRIM(L102)),10)&lt;&gt;"UNRESOLVED",ISERROR(MATCH(UPPER(TRIM(CLEAN(SUBSTITUTE(L102,CHAR(160)," ")))),Start!$H$6:$H$22,0))),AND(LEN(UPPER(TRIM(CLEAN(SUBSTITUTE(M102,CHAR(160)," ")))))&gt;0,LEFT(UPPER(TRIM(M102)),10)&lt;&gt;"UNRESOLVED",ISERROR(MATCH(UPPER(TRIM(CLEAN(SUBSTITUTE(M102,CHAR(160)," ")))),Start!$H$6:$H$22,0))),AND(ISNUMBER(N102),N102&gt;0,N102&lt;TODAY()+1)),"Fields present; review required","Incomplete"),"Incomplete")</f>
        <v>Incomplete</v>
      </c>
    </row>
    <row r="103" ht="70" customHeight="1">
      <c r="A103" s="62" t="str">
        <v>S25-M</v>
      </c>
      <c r="B103" s="62" t="str">
        <v>Missouri</v>
      </c>
      <c r="C103" s="62" t="str">
        <v>Manufacturing</v>
      </c>
      <c r="D103" s="62" t="str">
        <v>S25</v>
      </c>
      <c r="E103" s="62" t="str">
        <v>Missouri Legislature</v>
      </c>
      <c r="F103" s="62" t="inlineStr">
        <is>
          <t xml:space="preserve">To research</t>
        </is>
      </c>
      <c r="G103" s="62" t="inlineStr">
        <is>
          <t xml:space="preserve">For manufacturing in Missouri, retrieve the current sector regulator requirements, ownership specific public entity duties, reporting rules, permits and contracts. Document each controlling instrument and exemption. See State research for the separately labelled selected state note.</t>
        </is>
      </c>
      <c r="H103" s="62" t="inlineStr">
        <is>
          <t xml:space="preserve">The state starting source addresses one topic. Find the rule for this sector.</t>
        </is>
      </c>
      <c r="I103" s="48" t="str">
        <v>Unresolved</v>
      </c>
      <c r="J103" s="48"/>
      <c r="K103" s="48"/>
      <c r="L103" s="48"/>
      <c r="M103" s="48"/>
      <c r="N103" s="63"/>
      <c r="O103" s="62" t="str">
        <v>https://revisor.mo.gov/main/OneSection.aspx?bid=48367&amp;section=640.142</v>
      </c>
      <c r="P103" s="48" t="str"/>
      <c r="Q103" s="52" t="str">
        <f>IFERROR(IF(AND(OR(I103="Applicable",I103="Not applicable with reason"),AND(LEN(UPPER(TRIM(CLEAN(SUBSTITUTE(J103,CHAR(160)," ")))))&gt;0,LEFT(UPPER(TRIM(J103)),10)&lt;&gt;"UNRESOLVED",ISERROR(MATCH(UPPER(TRIM(CLEAN(SUBSTITUTE(J103,CHAR(160)," ")))),Start!$H$6:$H$22,0))),AND(LEN(UPPER(TRIM(CLEAN(SUBSTITUTE(K103,CHAR(160)," ")))))&gt;0,LEFT(UPPER(TRIM(K103)),10)&lt;&gt;"UNRESOLVED",ISERROR(MATCH(UPPER(TRIM(CLEAN(SUBSTITUTE(K103,CHAR(160)," ")))),Start!$H$6:$H$22,0))),AND(LEN(UPPER(TRIM(CLEAN(SUBSTITUTE(L103,CHAR(160)," ")))))&gt;0,LEFT(UPPER(TRIM(L103)),10)&lt;&gt;"UNRESOLVED",ISERROR(MATCH(UPPER(TRIM(CLEAN(SUBSTITUTE(L103,CHAR(160)," ")))),Start!$H$6:$H$22,0))),AND(LEN(UPPER(TRIM(CLEAN(SUBSTITUTE(M103,CHAR(160)," ")))))&gt;0,LEFT(UPPER(TRIM(M103)),10)&lt;&gt;"UNRESOLVED",ISERROR(MATCH(UPPER(TRIM(CLEAN(SUBSTITUTE(M103,CHAR(160)," ")))),Start!$H$6:$H$22,0))),AND(ISNUMBER(N103),N103&gt;0,N103&lt;TODAY()+1)),"Fields present; review required","Incomplete"),"Incomplete")</f>
        <v>Incomplete</v>
      </c>
    </row>
    <row r="104" ht="70" customHeight="1">
      <c r="A104" s="64" t="str">
        <v>S25-T</v>
      </c>
      <c r="B104" s="64" t="str">
        <v>Missouri</v>
      </c>
      <c r="C104" s="64" t="str">
        <v>Transportation</v>
      </c>
      <c r="D104" s="64" t="str">
        <v>S25</v>
      </c>
      <c r="E104" s="64" t="str">
        <v>Missouri Legislature</v>
      </c>
      <c r="F104" s="64" t="inlineStr">
        <is>
          <t xml:space="preserve">To research</t>
        </is>
      </c>
      <c r="G104" s="64" t="inlineStr">
        <is>
          <t xml:space="preserve">For transportation in Missouri, retrieve the current sector regulator requirements, ownership specific public entity duties, reporting rules, permits and contracts. Document each controlling instrument and exemption. See State research for the separately labelled selected state note.</t>
        </is>
      </c>
      <c r="H104" s="64" t="inlineStr">
        <is>
          <t xml:space="preserve">The state starting source addresses one topic. Find the rule for this sector.</t>
        </is>
      </c>
      <c r="I104" s="48" t="str">
        <v>Unresolved</v>
      </c>
      <c r="J104" s="48"/>
      <c r="K104" s="48"/>
      <c r="L104" s="48"/>
      <c r="M104" s="48"/>
      <c r="N104" s="63"/>
      <c r="O104" s="64" t="str">
        <v>https://revisor.mo.gov/main/OneSection.aspx?bid=48367&amp;section=640.142</v>
      </c>
      <c r="P104" s="48" t="str"/>
      <c r="Q104" s="56" t="str">
        <f>IFERROR(IF(AND(OR(I104="Applicable",I104="Not applicable with reason"),AND(LEN(UPPER(TRIM(CLEAN(SUBSTITUTE(J104,CHAR(160)," ")))))&gt;0,LEFT(UPPER(TRIM(J104)),10)&lt;&gt;"UNRESOLVED",ISERROR(MATCH(UPPER(TRIM(CLEAN(SUBSTITUTE(J104,CHAR(160)," ")))),Start!$H$6:$H$22,0))),AND(LEN(UPPER(TRIM(CLEAN(SUBSTITUTE(K104,CHAR(160)," ")))))&gt;0,LEFT(UPPER(TRIM(K104)),10)&lt;&gt;"UNRESOLVED",ISERROR(MATCH(UPPER(TRIM(CLEAN(SUBSTITUTE(K104,CHAR(160)," ")))),Start!$H$6:$H$22,0))),AND(LEN(UPPER(TRIM(CLEAN(SUBSTITUTE(L104,CHAR(160)," ")))))&gt;0,LEFT(UPPER(TRIM(L104)),10)&lt;&gt;"UNRESOLVED",ISERROR(MATCH(UPPER(TRIM(CLEAN(SUBSTITUTE(L104,CHAR(160)," ")))),Start!$H$6:$H$22,0))),AND(LEN(UPPER(TRIM(CLEAN(SUBSTITUTE(M104,CHAR(160)," ")))))&gt;0,LEFT(UPPER(TRIM(M104)),10)&lt;&gt;"UNRESOLVED",ISERROR(MATCH(UPPER(TRIM(CLEAN(SUBSTITUTE(M104,CHAR(160)," ")))),Start!$H$6:$H$22,0))),AND(ISNUMBER(N104),N104&gt;0,N104&lt;TODAY()+1)),"Fields present; review required","Incomplete"),"Incomplete")</f>
        <v>Incomplete</v>
      </c>
    </row>
    <row r="105" ht="70" customHeight="1">
      <c r="A105" s="62" t="str">
        <v>S26-W</v>
      </c>
      <c r="B105" s="62" t="str">
        <v>Montana</v>
      </c>
      <c r="C105" s="62" t="str">
        <v>Water and wastewater</v>
      </c>
      <c r="D105" s="62" t="str">
        <v>S26</v>
      </c>
      <c r="E105" s="62" t="str">
        <v>Montana Department of Administration</v>
      </c>
      <c r="F105" s="62" t="inlineStr">
        <is>
          <t xml:space="preserve">To research</t>
        </is>
      </c>
      <c r="G105" s="62" t="inlineStr">
        <is>
          <t xml:space="preserve">For water and wastewater in Montana, retrieve the current sector regulator requirements, ownership specific public entity duties, reporting rules, permits and contracts. Document each controlling instrument and exemption. See State research for the separately labelled selected state note.</t>
        </is>
      </c>
      <c r="H105" s="62" t="inlineStr">
        <is>
          <t xml:space="preserve">The state starting source addresses one topic. Find the rule for this sector.</t>
        </is>
      </c>
      <c r="I105" s="48" t="str">
        <v>Unresolved</v>
      </c>
      <c r="J105" s="48"/>
      <c r="K105" s="48"/>
      <c r="L105" s="48"/>
      <c r="M105" s="48"/>
      <c r="N105" s="63"/>
      <c r="O105" s="62" t="str">
        <v>https://doa.mt.gov/SITSD/cybersecurity</v>
      </c>
      <c r="P105" s="48" t="str"/>
      <c r="Q105" s="52" t="str">
        <f>IFERROR(IF(AND(OR(I105="Applicable",I105="Not applicable with reason"),AND(LEN(UPPER(TRIM(CLEAN(SUBSTITUTE(J105,CHAR(160)," ")))))&gt;0,LEFT(UPPER(TRIM(J105)),10)&lt;&gt;"UNRESOLVED",ISERROR(MATCH(UPPER(TRIM(CLEAN(SUBSTITUTE(J105,CHAR(160)," ")))),Start!$H$6:$H$22,0))),AND(LEN(UPPER(TRIM(CLEAN(SUBSTITUTE(K105,CHAR(160)," ")))))&gt;0,LEFT(UPPER(TRIM(K105)),10)&lt;&gt;"UNRESOLVED",ISERROR(MATCH(UPPER(TRIM(CLEAN(SUBSTITUTE(K105,CHAR(160)," ")))),Start!$H$6:$H$22,0))),AND(LEN(UPPER(TRIM(CLEAN(SUBSTITUTE(L105,CHAR(160)," ")))))&gt;0,LEFT(UPPER(TRIM(L105)),10)&lt;&gt;"UNRESOLVED",ISERROR(MATCH(UPPER(TRIM(CLEAN(SUBSTITUTE(L105,CHAR(160)," ")))),Start!$H$6:$H$22,0))),AND(LEN(UPPER(TRIM(CLEAN(SUBSTITUTE(M105,CHAR(160)," ")))))&gt;0,LEFT(UPPER(TRIM(M105)),10)&lt;&gt;"UNRESOLVED",ISERROR(MATCH(UPPER(TRIM(CLEAN(SUBSTITUTE(M105,CHAR(160)," ")))),Start!$H$6:$H$22,0))),AND(ISNUMBER(N105),N105&gt;0,N105&lt;TODAY()+1)),"Fields present; review required","Incomplete"),"Incomplete")</f>
        <v>Incomplete</v>
      </c>
    </row>
    <row r="106" ht="70" customHeight="1">
      <c r="A106" s="64" t="str">
        <v>S26-P</v>
      </c>
      <c r="B106" s="64" t="str">
        <v>Montana</v>
      </c>
      <c r="C106" s="64" t="str">
        <v>Power and energy</v>
      </c>
      <c r="D106" s="64" t="str">
        <v>S26</v>
      </c>
      <c r="E106" s="64" t="str">
        <v>Montana Department of Administration</v>
      </c>
      <c r="F106" s="64" t="inlineStr">
        <is>
          <t xml:space="preserve">To research</t>
        </is>
      </c>
      <c r="G106" s="64" t="inlineStr">
        <is>
          <t xml:space="preserve">For power and energy in Montana, retrieve the current sector regulator requirements, ownership specific public entity duties, reporting rules, permits and contracts. Document each controlling instrument and exemption. See State research for the separately labelled selected state note.</t>
        </is>
      </c>
      <c r="H106" s="64" t="inlineStr">
        <is>
          <t xml:space="preserve">The state starting source addresses one topic. Find the rule for this sector.</t>
        </is>
      </c>
      <c r="I106" s="48" t="str">
        <v>Unresolved</v>
      </c>
      <c r="J106" s="48"/>
      <c r="K106" s="48"/>
      <c r="L106" s="48"/>
      <c r="M106" s="48"/>
      <c r="N106" s="63"/>
      <c r="O106" s="64" t="str">
        <v>https://doa.mt.gov/SITSD/cybersecurity</v>
      </c>
      <c r="P106" s="48" t="str"/>
      <c r="Q106" s="56" t="str">
        <f>IFERROR(IF(AND(OR(I106="Applicable",I106="Not applicable with reason"),AND(LEN(UPPER(TRIM(CLEAN(SUBSTITUTE(J106,CHAR(160)," ")))))&gt;0,LEFT(UPPER(TRIM(J106)),10)&lt;&gt;"UNRESOLVED",ISERROR(MATCH(UPPER(TRIM(CLEAN(SUBSTITUTE(J106,CHAR(160)," ")))),Start!$H$6:$H$22,0))),AND(LEN(UPPER(TRIM(CLEAN(SUBSTITUTE(K106,CHAR(160)," ")))))&gt;0,LEFT(UPPER(TRIM(K106)),10)&lt;&gt;"UNRESOLVED",ISERROR(MATCH(UPPER(TRIM(CLEAN(SUBSTITUTE(K106,CHAR(160)," ")))),Start!$H$6:$H$22,0))),AND(LEN(UPPER(TRIM(CLEAN(SUBSTITUTE(L106,CHAR(160)," ")))))&gt;0,LEFT(UPPER(TRIM(L106)),10)&lt;&gt;"UNRESOLVED",ISERROR(MATCH(UPPER(TRIM(CLEAN(SUBSTITUTE(L106,CHAR(160)," ")))),Start!$H$6:$H$22,0))),AND(LEN(UPPER(TRIM(CLEAN(SUBSTITUTE(M106,CHAR(160)," ")))))&gt;0,LEFT(UPPER(TRIM(M106)),10)&lt;&gt;"UNRESOLVED",ISERROR(MATCH(UPPER(TRIM(CLEAN(SUBSTITUTE(M106,CHAR(160)," ")))),Start!$H$6:$H$22,0))),AND(ISNUMBER(N106),N106&gt;0,N106&lt;TODAY()+1)),"Fields present; review required","Incomplete"),"Incomplete")</f>
        <v>Incomplete</v>
      </c>
    </row>
    <row r="107" ht="70" customHeight="1">
      <c r="A107" s="62" t="str">
        <v>S26-M</v>
      </c>
      <c r="B107" s="62" t="str">
        <v>Montana</v>
      </c>
      <c r="C107" s="62" t="str">
        <v>Manufacturing</v>
      </c>
      <c r="D107" s="62" t="str">
        <v>S26</v>
      </c>
      <c r="E107" s="62" t="str">
        <v>Montana Department of Administration</v>
      </c>
      <c r="F107" s="62" t="inlineStr">
        <is>
          <t xml:space="preserve">To research</t>
        </is>
      </c>
      <c r="G107" s="62" t="inlineStr">
        <is>
          <t xml:space="preserve">For manufacturing in Montana, retrieve the current sector regulator requirements, ownership specific public entity duties, reporting rules, permits and contracts. Document each controlling instrument and exemption. See State research for the separately labelled selected state note.</t>
        </is>
      </c>
      <c r="H107" s="62" t="inlineStr">
        <is>
          <t xml:space="preserve">The state starting source addresses one topic. Find the rule for this sector.</t>
        </is>
      </c>
      <c r="I107" s="48" t="str">
        <v>Unresolved</v>
      </c>
      <c r="J107" s="48"/>
      <c r="K107" s="48"/>
      <c r="L107" s="48"/>
      <c r="M107" s="48"/>
      <c r="N107" s="63"/>
      <c r="O107" s="62" t="str">
        <v>https://doa.mt.gov/SITSD/cybersecurity</v>
      </c>
      <c r="P107" s="48" t="str"/>
      <c r="Q107" s="52" t="str">
        <f>IFERROR(IF(AND(OR(I107="Applicable",I107="Not applicable with reason"),AND(LEN(UPPER(TRIM(CLEAN(SUBSTITUTE(J107,CHAR(160)," ")))))&gt;0,LEFT(UPPER(TRIM(J107)),10)&lt;&gt;"UNRESOLVED",ISERROR(MATCH(UPPER(TRIM(CLEAN(SUBSTITUTE(J107,CHAR(160)," ")))),Start!$H$6:$H$22,0))),AND(LEN(UPPER(TRIM(CLEAN(SUBSTITUTE(K107,CHAR(160)," ")))))&gt;0,LEFT(UPPER(TRIM(K107)),10)&lt;&gt;"UNRESOLVED",ISERROR(MATCH(UPPER(TRIM(CLEAN(SUBSTITUTE(K107,CHAR(160)," ")))),Start!$H$6:$H$22,0))),AND(LEN(UPPER(TRIM(CLEAN(SUBSTITUTE(L107,CHAR(160)," ")))))&gt;0,LEFT(UPPER(TRIM(L107)),10)&lt;&gt;"UNRESOLVED",ISERROR(MATCH(UPPER(TRIM(CLEAN(SUBSTITUTE(L107,CHAR(160)," ")))),Start!$H$6:$H$22,0))),AND(LEN(UPPER(TRIM(CLEAN(SUBSTITUTE(M107,CHAR(160)," ")))))&gt;0,LEFT(UPPER(TRIM(M107)),10)&lt;&gt;"UNRESOLVED",ISERROR(MATCH(UPPER(TRIM(CLEAN(SUBSTITUTE(M107,CHAR(160)," ")))),Start!$H$6:$H$22,0))),AND(ISNUMBER(N107),N107&gt;0,N107&lt;TODAY()+1)),"Fields present; review required","Incomplete"),"Incomplete")</f>
        <v>Incomplete</v>
      </c>
    </row>
    <row r="108" ht="70" customHeight="1">
      <c r="A108" s="64" t="str">
        <v>S26-T</v>
      </c>
      <c r="B108" s="64" t="str">
        <v>Montana</v>
      </c>
      <c r="C108" s="64" t="str">
        <v>Transportation</v>
      </c>
      <c r="D108" s="64" t="str">
        <v>S26</v>
      </c>
      <c r="E108" s="64" t="str">
        <v>Montana Department of Administration</v>
      </c>
      <c r="F108" s="64" t="inlineStr">
        <is>
          <t xml:space="preserve">To research</t>
        </is>
      </c>
      <c r="G108" s="64" t="inlineStr">
        <is>
          <t xml:space="preserve">For transportation in Montana, retrieve the current sector regulator requirements, ownership specific public entity duties, reporting rules, permits and contracts. Document each controlling instrument and exemption. See State research for the separately labelled selected state note.</t>
        </is>
      </c>
      <c r="H108" s="64" t="inlineStr">
        <is>
          <t xml:space="preserve">The state starting source addresses one topic. Find the rule for this sector.</t>
        </is>
      </c>
      <c r="I108" s="48" t="str">
        <v>Unresolved</v>
      </c>
      <c r="J108" s="48"/>
      <c r="K108" s="48"/>
      <c r="L108" s="48"/>
      <c r="M108" s="48"/>
      <c r="N108" s="63"/>
      <c r="O108" s="64" t="str">
        <v>https://doa.mt.gov/SITSD/cybersecurity</v>
      </c>
      <c r="P108" s="48" t="str"/>
      <c r="Q108" s="56" t="str">
        <f>IFERROR(IF(AND(OR(I108="Applicable",I108="Not applicable with reason"),AND(LEN(UPPER(TRIM(CLEAN(SUBSTITUTE(J108,CHAR(160)," ")))))&gt;0,LEFT(UPPER(TRIM(J108)),10)&lt;&gt;"UNRESOLVED",ISERROR(MATCH(UPPER(TRIM(CLEAN(SUBSTITUTE(J108,CHAR(160)," ")))),Start!$H$6:$H$22,0))),AND(LEN(UPPER(TRIM(CLEAN(SUBSTITUTE(K108,CHAR(160)," ")))))&gt;0,LEFT(UPPER(TRIM(K108)),10)&lt;&gt;"UNRESOLVED",ISERROR(MATCH(UPPER(TRIM(CLEAN(SUBSTITUTE(K108,CHAR(160)," ")))),Start!$H$6:$H$22,0))),AND(LEN(UPPER(TRIM(CLEAN(SUBSTITUTE(L108,CHAR(160)," ")))))&gt;0,LEFT(UPPER(TRIM(L108)),10)&lt;&gt;"UNRESOLVED",ISERROR(MATCH(UPPER(TRIM(CLEAN(SUBSTITUTE(L108,CHAR(160)," ")))),Start!$H$6:$H$22,0))),AND(LEN(UPPER(TRIM(CLEAN(SUBSTITUTE(M108,CHAR(160)," ")))))&gt;0,LEFT(UPPER(TRIM(M108)),10)&lt;&gt;"UNRESOLVED",ISERROR(MATCH(UPPER(TRIM(CLEAN(SUBSTITUTE(M108,CHAR(160)," ")))),Start!$H$6:$H$22,0))),AND(ISNUMBER(N108),N108&gt;0,N108&lt;TODAY()+1)),"Fields present; review required","Incomplete"),"Incomplete")</f>
        <v>Incomplete</v>
      </c>
    </row>
    <row r="109" ht="70" customHeight="1">
      <c r="A109" s="62" t="str">
        <v>S27-W</v>
      </c>
      <c r="B109" s="62" t="str">
        <v>Nebraska</v>
      </c>
      <c r="C109" s="62" t="str">
        <v>Water and wastewater</v>
      </c>
      <c r="D109" s="62" t="str">
        <v>S27</v>
      </c>
      <c r="E109" s="62" t="str">
        <v>Nebraska Information Technology Commission</v>
      </c>
      <c r="F109" s="62" t="inlineStr">
        <is>
          <t xml:space="preserve">To research</t>
        </is>
      </c>
      <c r="G109" s="62" t="inlineStr">
        <is>
          <t xml:space="preserve">For water and wastewater in Nebraska, retrieve the current sector regulator requirements, ownership specific public entity duties, reporting rules, permits and contracts. Document each controlling instrument and exemption. See State research for the separately labelled selected state note.</t>
        </is>
      </c>
      <c r="H109" s="62" t="inlineStr">
        <is>
          <t xml:space="preserve">The state starting source addresses one topic. Find the rule for this sector.</t>
        </is>
      </c>
      <c r="I109" s="48" t="str">
        <v>Unresolved</v>
      </c>
      <c r="J109" s="48"/>
      <c r="K109" s="48"/>
      <c r="L109" s="48"/>
      <c r="M109" s="48"/>
      <c r="N109" s="63"/>
      <c r="O109" s="62" t="str">
        <v>https://nitc.nebraska.gov/standards-and-guidelines/</v>
      </c>
      <c r="P109" s="48" t="str"/>
      <c r="Q109" s="52" t="str">
        <f>IFERROR(IF(AND(OR(I109="Applicable",I109="Not applicable with reason"),AND(LEN(UPPER(TRIM(CLEAN(SUBSTITUTE(J109,CHAR(160)," ")))))&gt;0,LEFT(UPPER(TRIM(J109)),10)&lt;&gt;"UNRESOLVED",ISERROR(MATCH(UPPER(TRIM(CLEAN(SUBSTITUTE(J109,CHAR(160)," ")))),Start!$H$6:$H$22,0))),AND(LEN(UPPER(TRIM(CLEAN(SUBSTITUTE(K109,CHAR(160)," ")))))&gt;0,LEFT(UPPER(TRIM(K109)),10)&lt;&gt;"UNRESOLVED",ISERROR(MATCH(UPPER(TRIM(CLEAN(SUBSTITUTE(K109,CHAR(160)," ")))),Start!$H$6:$H$22,0))),AND(LEN(UPPER(TRIM(CLEAN(SUBSTITUTE(L109,CHAR(160)," ")))))&gt;0,LEFT(UPPER(TRIM(L109)),10)&lt;&gt;"UNRESOLVED",ISERROR(MATCH(UPPER(TRIM(CLEAN(SUBSTITUTE(L109,CHAR(160)," ")))),Start!$H$6:$H$22,0))),AND(LEN(UPPER(TRIM(CLEAN(SUBSTITUTE(M109,CHAR(160)," ")))))&gt;0,LEFT(UPPER(TRIM(M109)),10)&lt;&gt;"UNRESOLVED",ISERROR(MATCH(UPPER(TRIM(CLEAN(SUBSTITUTE(M109,CHAR(160)," ")))),Start!$H$6:$H$22,0))),AND(ISNUMBER(N109),N109&gt;0,N109&lt;TODAY()+1)),"Fields present; review required","Incomplete"),"Incomplete")</f>
        <v>Incomplete</v>
      </c>
    </row>
    <row r="110" ht="70" customHeight="1">
      <c r="A110" s="64" t="str">
        <v>S27-P</v>
      </c>
      <c r="B110" s="64" t="str">
        <v>Nebraska</v>
      </c>
      <c r="C110" s="64" t="str">
        <v>Power and energy</v>
      </c>
      <c r="D110" s="64" t="str">
        <v>S27</v>
      </c>
      <c r="E110" s="64" t="str">
        <v>Nebraska Information Technology Commission</v>
      </c>
      <c r="F110" s="64" t="inlineStr">
        <is>
          <t xml:space="preserve">To research</t>
        </is>
      </c>
      <c r="G110" s="64" t="inlineStr">
        <is>
          <t xml:space="preserve">For power and energy in Nebraska, retrieve the current sector regulator requirements, ownership specific public entity duties, reporting rules, permits and contracts. Document each controlling instrument and exemption. See State research for the separately labelled selected state note.</t>
        </is>
      </c>
      <c r="H110" s="64" t="inlineStr">
        <is>
          <t xml:space="preserve">The state starting source addresses one topic. Find the rule for this sector.</t>
        </is>
      </c>
      <c r="I110" s="48" t="str">
        <v>Unresolved</v>
      </c>
      <c r="J110" s="48"/>
      <c r="K110" s="48"/>
      <c r="L110" s="48"/>
      <c r="M110" s="48"/>
      <c r="N110" s="63"/>
      <c r="O110" s="64" t="str">
        <v>https://nitc.nebraska.gov/standards-and-guidelines/</v>
      </c>
      <c r="P110" s="48" t="str"/>
      <c r="Q110" s="56" t="str">
        <f>IFERROR(IF(AND(OR(I110="Applicable",I110="Not applicable with reason"),AND(LEN(UPPER(TRIM(CLEAN(SUBSTITUTE(J110,CHAR(160)," ")))))&gt;0,LEFT(UPPER(TRIM(J110)),10)&lt;&gt;"UNRESOLVED",ISERROR(MATCH(UPPER(TRIM(CLEAN(SUBSTITUTE(J110,CHAR(160)," ")))),Start!$H$6:$H$22,0))),AND(LEN(UPPER(TRIM(CLEAN(SUBSTITUTE(K110,CHAR(160)," ")))))&gt;0,LEFT(UPPER(TRIM(K110)),10)&lt;&gt;"UNRESOLVED",ISERROR(MATCH(UPPER(TRIM(CLEAN(SUBSTITUTE(K110,CHAR(160)," ")))),Start!$H$6:$H$22,0))),AND(LEN(UPPER(TRIM(CLEAN(SUBSTITUTE(L110,CHAR(160)," ")))))&gt;0,LEFT(UPPER(TRIM(L110)),10)&lt;&gt;"UNRESOLVED",ISERROR(MATCH(UPPER(TRIM(CLEAN(SUBSTITUTE(L110,CHAR(160)," ")))),Start!$H$6:$H$22,0))),AND(LEN(UPPER(TRIM(CLEAN(SUBSTITUTE(M110,CHAR(160)," ")))))&gt;0,LEFT(UPPER(TRIM(M110)),10)&lt;&gt;"UNRESOLVED",ISERROR(MATCH(UPPER(TRIM(CLEAN(SUBSTITUTE(M110,CHAR(160)," ")))),Start!$H$6:$H$22,0))),AND(ISNUMBER(N110),N110&gt;0,N110&lt;TODAY()+1)),"Fields present; review required","Incomplete"),"Incomplete")</f>
        <v>Incomplete</v>
      </c>
    </row>
    <row r="111" ht="70" customHeight="1">
      <c r="A111" s="62" t="str">
        <v>S27-M</v>
      </c>
      <c r="B111" s="62" t="str">
        <v>Nebraska</v>
      </c>
      <c r="C111" s="62" t="str">
        <v>Manufacturing</v>
      </c>
      <c r="D111" s="62" t="str">
        <v>S27</v>
      </c>
      <c r="E111" s="62" t="str">
        <v>Nebraska Information Technology Commission</v>
      </c>
      <c r="F111" s="62" t="inlineStr">
        <is>
          <t xml:space="preserve">To research</t>
        </is>
      </c>
      <c r="G111" s="62" t="inlineStr">
        <is>
          <t xml:space="preserve">For manufacturing in Nebraska, retrieve the current sector regulator requirements, ownership specific public entity duties, reporting rules, permits and contracts. Document each controlling instrument and exemption. See State research for the separately labelled selected state note.</t>
        </is>
      </c>
      <c r="H111" s="62" t="inlineStr">
        <is>
          <t xml:space="preserve">The state starting source addresses one topic. Find the rule for this sector.</t>
        </is>
      </c>
      <c r="I111" s="48" t="str">
        <v>Unresolved</v>
      </c>
      <c r="J111" s="48"/>
      <c r="K111" s="48"/>
      <c r="L111" s="48"/>
      <c r="M111" s="48"/>
      <c r="N111" s="63"/>
      <c r="O111" s="62" t="str">
        <v>https://nitc.nebraska.gov/standards-and-guidelines/</v>
      </c>
      <c r="P111" s="48" t="str"/>
      <c r="Q111" s="52" t="str">
        <f>IFERROR(IF(AND(OR(I111="Applicable",I111="Not applicable with reason"),AND(LEN(UPPER(TRIM(CLEAN(SUBSTITUTE(J111,CHAR(160)," ")))))&gt;0,LEFT(UPPER(TRIM(J111)),10)&lt;&gt;"UNRESOLVED",ISERROR(MATCH(UPPER(TRIM(CLEAN(SUBSTITUTE(J111,CHAR(160)," ")))),Start!$H$6:$H$22,0))),AND(LEN(UPPER(TRIM(CLEAN(SUBSTITUTE(K111,CHAR(160)," ")))))&gt;0,LEFT(UPPER(TRIM(K111)),10)&lt;&gt;"UNRESOLVED",ISERROR(MATCH(UPPER(TRIM(CLEAN(SUBSTITUTE(K111,CHAR(160)," ")))),Start!$H$6:$H$22,0))),AND(LEN(UPPER(TRIM(CLEAN(SUBSTITUTE(L111,CHAR(160)," ")))))&gt;0,LEFT(UPPER(TRIM(L111)),10)&lt;&gt;"UNRESOLVED",ISERROR(MATCH(UPPER(TRIM(CLEAN(SUBSTITUTE(L111,CHAR(160)," ")))),Start!$H$6:$H$22,0))),AND(LEN(UPPER(TRIM(CLEAN(SUBSTITUTE(M111,CHAR(160)," ")))))&gt;0,LEFT(UPPER(TRIM(M111)),10)&lt;&gt;"UNRESOLVED",ISERROR(MATCH(UPPER(TRIM(CLEAN(SUBSTITUTE(M111,CHAR(160)," ")))),Start!$H$6:$H$22,0))),AND(ISNUMBER(N111),N111&gt;0,N111&lt;TODAY()+1)),"Fields present; review required","Incomplete"),"Incomplete")</f>
        <v>Incomplete</v>
      </c>
    </row>
    <row r="112" ht="70" customHeight="1">
      <c r="A112" s="64" t="str">
        <v>S27-T</v>
      </c>
      <c r="B112" s="64" t="str">
        <v>Nebraska</v>
      </c>
      <c r="C112" s="64" t="str">
        <v>Transportation</v>
      </c>
      <c r="D112" s="64" t="str">
        <v>S27</v>
      </c>
      <c r="E112" s="64" t="str">
        <v>Nebraska Information Technology Commission</v>
      </c>
      <c r="F112" s="64" t="inlineStr">
        <is>
          <t xml:space="preserve">To research</t>
        </is>
      </c>
      <c r="G112" s="64" t="inlineStr">
        <is>
          <t xml:space="preserve">For transportation in Nebraska, retrieve the current sector regulator requirements, ownership specific public entity duties, reporting rules, permits and contracts. Document each controlling instrument and exemption. See State research for the separately labelled selected state note.</t>
        </is>
      </c>
      <c r="H112" s="64" t="inlineStr">
        <is>
          <t xml:space="preserve">The state starting source addresses one topic. Find the rule for this sector.</t>
        </is>
      </c>
      <c r="I112" s="48" t="str">
        <v>Unresolved</v>
      </c>
      <c r="J112" s="48"/>
      <c r="K112" s="48"/>
      <c r="L112" s="48"/>
      <c r="M112" s="48"/>
      <c r="N112" s="63"/>
      <c r="O112" s="64" t="str">
        <v>https://nitc.nebraska.gov/standards-and-guidelines/</v>
      </c>
      <c r="P112" s="48" t="str"/>
      <c r="Q112" s="56" t="str">
        <f>IFERROR(IF(AND(OR(I112="Applicable",I112="Not applicable with reason"),AND(LEN(UPPER(TRIM(CLEAN(SUBSTITUTE(J112,CHAR(160)," ")))))&gt;0,LEFT(UPPER(TRIM(J112)),10)&lt;&gt;"UNRESOLVED",ISERROR(MATCH(UPPER(TRIM(CLEAN(SUBSTITUTE(J112,CHAR(160)," ")))),Start!$H$6:$H$22,0))),AND(LEN(UPPER(TRIM(CLEAN(SUBSTITUTE(K112,CHAR(160)," ")))))&gt;0,LEFT(UPPER(TRIM(K112)),10)&lt;&gt;"UNRESOLVED",ISERROR(MATCH(UPPER(TRIM(CLEAN(SUBSTITUTE(K112,CHAR(160)," ")))),Start!$H$6:$H$22,0))),AND(LEN(UPPER(TRIM(CLEAN(SUBSTITUTE(L112,CHAR(160)," ")))))&gt;0,LEFT(UPPER(TRIM(L112)),10)&lt;&gt;"UNRESOLVED",ISERROR(MATCH(UPPER(TRIM(CLEAN(SUBSTITUTE(L112,CHAR(160)," ")))),Start!$H$6:$H$22,0))),AND(LEN(UPPER(TRIM(CLEAN(SUBSTITUTE(M112,CHAR(160)," ")))))&gt;0,LEFT(UPPER(TRIM(M112)),10)&lt;&gt;"UNRESOLVED",ISERROR(MATCH(UPPER(TRIM(CLEAN(SUBSTITUTE(M112,CHAR(160)," ")))),Start!$H$6:$H$22,0))),AND(ISNUMBER(N112),N112&gt;0,N112&lt;TODAY()+1)),"Fields present; review required","Incomplete"),"Incomplete")</f>
        <v>Incomplete</v>
      </c>
    </row>
    <row r="113" ht="70" customHeight="1">
      <c r="A113" s="62" t="str">
        <v>S28-W</v>
      </c>
      <c r="B113" s="62" t="str">
        <v>Nevada</v>
      </c>
      <c r="C113" s="62" t="str">
        <v>Water and wastewater</v>
      </c>
      <c r="D113" s="62" t="str">
        <v>S28</v>
      </c>
      <c r="E113" s="62" t="str">
        <v>Nevada Legislature</v>
      </c>
      <c r="F113" s="62" t="inlineStr">
        <is>
          <t xml:space="preserve">To research</t>
        </is>
      </c>
      <c r="G113" s="62" t="inlineStr">
        <is>
          <t xml:space="preserve">For water and wastewater in Nevada, retrieve the current sector regulator requirements, ownership specific public entity duties, reporting rules, permits and contracts. Document each controlling instrument and exemption. See State research for the separately labelled selected state note.</t>
        </is>
      </c>
      <c r="H113" s="62" t="inlineStr">
        <is>
          <t xml:space="preserve">The state starting source addresses one topic. Find the rule for this sector.</t>
        </is>
      </c>
      <c r="I113" s="48" t="str">
        <v>Unresolved</v>
      </c>
      <c r="J113" s="48"/>
      <c r="K113" s="48"/>
      <c r="L113" s="48"/>
      <c r="M113" s="48"/>
      <c r="N113" s="63"/>
      <c r="O113" s="62" t="str">
        <v>https://www.leg.state.nv.us/nrs/nrs-480.html</v>
      </c>
      <c r="P113" s="48" t="str"/>
      <c r="Q113" s="52" t="str">
        <f>IFERROR(IF(AND(OR(I113="Applicable",I113="Not applicable with reason"),AND(LEN(UPPER(TRIM(CLEAN(SUBSTITUTE(J113,CHAR(160)," ")))))&gt;0,LEFT(UPPER(TRIM(J113)),10)&lt;&gt;"UNRESOLVED",ISERROR(MATCH(UPPER(TRIM(CLEAN(SUBSTITUTE(J113,CHAR(160)," ")))),Start!$H$6:$H$22,0))),AND(LEN(UPPER(TRIM(CLEAN(SUBSTITUTE(K113,CHAR(160)," ")))))&gt;0,LEFT(UPPER(TRIM(K113)),10)&lt;&gt;"UNRESOLVED",ISERROR(MATCH(UPPER(TRIM(CLEAN(SUBSTITUTE(K113,CHAR(160)," ")))),Start!$H$6:$H$22,0))),AND(LEN(UPPER(TRIM(CLEAN(SUBSTITUTE(L113,CHAR(160)," ")))))&gt;0,LEFT(UPPER(TRIM(L113)),10)&lt;&gt;"UNRESOLVED",ISERROR(MATCH(UPPER(TRIM(CLEAN(SUBSTITUTE(L113,CHAR(160)," ")))),Start!$H$6:$H$22,0))),AND(LEN(UPPER(TRIM(CLEAN(SUBSTITUTE(M113,CHAR(160)," ")))))&gt;0,LEFT(UPPER(TRIM(M113)),10)&lt;&gt;"UNRESOLVED",ISERROR(MATCH(UPPER(TRIM(CLEAN(SUBSTITUTE(M113,CHAR(160)," ")))),Start!$H$6:$H$22,0))),AND(ISNUMBER(N113),N113&gt;0,N113&lt;TODAY()+1)),"Fields present; review required","Incomplete"),"Incomplete")</f>
        <v>Incomplete</v>
      </c>
    </row>
    <row r="114" ht="70" customHeight="1">
      <c r="A114" s="64" t="str">
        <v>S28-P</v>
      </c>
      <c r="B114" s="64" t="str">
        <v>Nevada</v>
      </c>
      <c r="C114" s="64" t="str">
        <v>Power and energy</v>
      </c>
      <c r="D114" s="64" t="str">
        <v>S28</v>
      </c>
      <c r="E114" s="64" t="str">
        <v>Nevada Legislature</v>
      </c>
      <c r="F114" s="64" t="inlineStr">
        <is>
          <t xml:space="preserve">To research</t>
        </is>
      </c>
      <c r="G114" s="64" t="inlineStr">
        <is>
          <t xml:space="preserve">For power and energy in Nevada, retrieve the current sector regulator requirements, ownership specific public entity duties, reporting rules, permits and contracts. Document each controlling instrument and exemption. See State research for the separately labelled selected state note.</t>
        </is>
      </c>
      <c r="H114" s="64" t="inlineStr">
        <is>
          <t xml:space="preserve">The state starting source addresses one topic. Find the rule for this sector.</t>
        </is>
      </c>
      <c r="I114" s="48" t="str">
        <v>Unresolved</v>
      </c>
      <c r="J114" s="48"/>
      <c r="K114" s="48"/>
      <c r="L114" s="48"/>
      <c r="M114" s="48"/>
      <c r="N114" s="63"/>
      <c r="O114" s="64" t="str">
        <v>https://www.leg.state.nv.us/nrs/nrs-480.html</v>
      </c>
      <c r="P114" s="48" t="str"/>
      <c r="Q114" s="56" t="str">
        <f>IFERROR(IF(AND(OR(I114="Applicable",I114="Not applicable with reason"),AND(LEN(UPPER(TRIM(CLEAN(SUBSTITUTE(J114,CHAR(160)," ")))))&gt;0,LEFT(UPPER(TRIM(J114)),10)&lt;&gt;"UNRESOLVED",ISERROR(MATCH(UPPER(TRIM(CLEAN(SUBSTITUTE(J114,CHAR(160)," ")))),Start!$H$6:$H$22,0))),AND(LEN(UPPER(TRIM(CLEAN(SUBSTITUTE(K114,CHAR(160)," ")))))&gt;0,LEFT(UPPER(TRIM(K114)),10)&lt;&gt;"UNRESOLVED",ISERROR(MATCH(UPPER(TRIM(CLEAN(SUBSTITUTE(K114,CHAR(160)," ")))),Start!$H$6:$H$22,0))),AND(LEN(UPPER(TRIM(CLEAN(SUBSTITUTE(L114,CHAR(160)," ")))))&gt;0,LEFT(UPPER(TRIM(L114)),10)&lt;&gt;"UNRESOLVED",ISERROR(MATCH(UPPER(TRIM(CLEAN(SUBSTITUTE(L114,CHAR(160)," ")))),Start!$H$6:$H$22,0))),AND(LEN(UPPER(TRIM(CLEAN(SUBSTITUTE(M114,CHAR(160)," ")))))&gt;0,LEFT(UPPER(TRIM(M114)),10)&lt;&gt;"UNRESOLVED",ISERROR(MATCH(UPPER(TRIM(CLEAN(SUBSTITUTE(M114,CHAR(160)," ")))),Start!$H$6:$H$22,0))),AND(ISNUMBER(N114),N114&gt;0,N114&lt;TODAY()+1)),"Fields present; review required","Incomplete"),"Incomplete")</f>
        <v>Incomplete</v>
      </c>
    </row>
    <row r="115" ht="70" customHeight="1">
      <c r="A115" s="62" t="str">
        <v>S28-M</v>
      </c>
      <c r="B115" s="62" t="str">
        <v>Nevada</v>
      </c>
      <c r="C115" s="62" t="str">
        <v>Manufacturing</v>
      </c>
      <c r="D115" s="62" t="str">
        <v>S28</v>
      </c>
      <c r="E115" s="62" t="str">
        <v>Nevada Legislature</v>
      </c>
      <c r="F115" s="62" t="inlineStr">
        <is>
          <t xml:space="preserve">To research</t>
        </is>
      </c>
      <c r="G115" s="62" t="inlineStr">
        <is>
          <t xml:space="preserve">For manufacturing in Nevada, retrieve the current sector regulator requirements, ownership specific public entity duties, reporting rules, permits and contracts. Document each controlling instrument and exemption. See State research for the separately labelled selected state note.</t>
        </is>
      </c>
      <c r="H115" s="62" t="inlineStr">
        <is>
          <t xml:space="preserve">The state starting source addresses one topic. Find the rule for this sector.</t>
        </is>
      </c>
      <c r="I115" s="48" t="str">
        <v>Unresolved</v>
      </c>
      <c r="J115" s="48"/>
      <c r="K115" s="48"/>
      <c r="L115" s="48"/>
      <c r="M115" s="48"/>
      <c r="N115" s="63"/>
      <c r="O115" s="62" t="str">
        <v>https://www.leg.state.nv.us/nrs/nrs-480.html</v>
      </c>
      <c r="P115" s="48" t="str"/>
      <c r="Q115" s="52" t="str">
        <f>IFERROR(IF(AND(OR(I115="Applicable",I115="Not applicable with reason"),AND(LEN(UPPER(TRIM(CLEAN(SUBSTITUTE(J115,CHAR(160)," ")))))&gt;0,LEFT(UPPER(TRIM(J115)),10)&lt;&gt;"UNRESOLVED",ISERROR(MATCH(UPPER(TRIM(CLEAN(SUBSTITUTE(J115,CHAR(160)," ")))),Start!$H$6:$H$22,0))),AND(LEN(UPPER(TRIM(CLEAN(SUBSTITUTE(K115,CHAR(160)," ")))))&gt;0,LEFT(UPPER(TRIM(K115)),10)&lt;&gt;"UNRESOLVED",ISERROR(MATCH(UPPER(TRIM(CLEAN(SUBSTITUTE(K115,CHAR(160)," ")))),Start!$H$6:$H$22,0))),AND(LEN(UPPER(TRIM(CLEAN(SUBSTITUTE(L115,CHAR(160)," ")))))&gt;0,LEFT(UPPER(TRIM(L115)),10)&lt;&gt;"UNRESOLVED",ISERROR(MATCH(UPPER(TRIM(CLEAN(SUBSTITUTE(L115,CHAR(160)," ")))),Start!$H$6:$H$22,0))),AND(LEN(UPPER(TRIM(CLEAN(SUBSTITUTE(M115,CHAR(160)," ")))))&gt;0,LEFT(UPPER(TRIM(M115)),10)&lt;&gt;"UNRESOLVED",ISERROR(MATCH(UPPER(TRIM(CLEAN(SUBSTITUTE(M115,CHAR(160)," ")))),Start!$H$6:$H$22,0))),AND(ISNUMBER(N115),N115&gt;0,N115&lt;TODAY()+1)),"Fields present; review required","Incomplete"),"Incomplete")</f>
        <v>Incomplete</v>
      </c>
    </row>
    <row r="116" ht="70" customHeight="1">
      <c r="A116" s="64" t="str">
        <v>S28-T</v>
      </c>
      <c r="B116" s="64" t="str">
        <v>Nevada</v>
      </c>
      <c r="C116" s="64" t="str">
        <v>Transportation</v>
      </c>
      <c r="D116" s="64" t="str">
        <v>S28</v>
      </c>
      <c r="E116" s="64" t="str">
        <v>Nevada Legislature</v>
      </c>
      <c r="F116" s="64" t="inlineStr">
        <is>
          <t xml:space="preserve">To research</t>
        </is>
      </c>
      <c r="G116" s="64" t="inlineStr">
        <is>
          <t xml:space="preserve">For transportation in Nevada, retrieve the current sector regulator requirements, ownership specific public entity duties, reporting rules, permits and contracts. Document each controlling instrument and exemption. See State research for the separately labelled selected state note.</t>
        </is>
      </c>
      <c r="H116" s="64" t="inlineStr">
        <is>
          <t xml:space="preserve">The state starting source addresses one topic. Find the rule for this sector.</t>
        </is>
      </c>
      <c r="I116" s="48" t="str">
        <v>Unresolved</v>
      </c>
      <c r="J116" s="48"/>
      <c r="K116" s="48"/>
      <c r="L116" s="48"/>
      <c r="M116" s="48"/>
      <c r="N116" s="63"/>
      <c r="O116" s="64" t="str">
        <v>https://www.leg.state.nv.us/nrs/nrs-480.html</v>
      </c>
      <c r="P116" s="48" t="str"/>
      <c r="Q116" s="56" t="str">
        <f>IFERROR(IF(AND(OR(I116="Applicable",I116="Not applicable with reason"),AND(LEN(UPPER(TRIM(CLEAN(SUBSTITUTE(J116,CHAR(160)," ")))))&gt;0,LEFT(UPPER(TRIM(J116)),10)&lt;&gt;"UNRESOLVED",ISERROR(MATCH(UPPER(TRIM(CLEAN(SUBSTITUTE(J116,CHAR(160)," ")))),Start!$H$6:$H$22,0))),AND(LEN(UPPER(TRIM(CLEAN(SUBSTITUTE(K116,CHAR(160)," ")))))&gt;0,LEFT(UPPER(TRIM(K116)),10)&lt;&gt;"UNRESOLVED",ISERROR(MATCH(UPPER(TRIM(CLEAN(SUBSTITUTE(K116,CHAR(160)," ")))),Start!$H$6:$H$22,0))),AND(LEN(UPPER(TRIM(CLEAN(SUBSTITUTE(L116,CHAR(160)," ")))))&gt;0,LEFT(UPPER(TRIM(L116)),10)&lt;&gt;"UNRESOLVED",ISERROR(MATCH(UPPER(TRIM(CLEAN(SUBSTITUTE(L116,CHAR(160)," ")))),Start!$H$6:$H$22,0))),AND(LEN(UPPER(TRIM(CLEAN(SUBSTITUTE(M116,CHAR(160)," ")))))&gt;0,LEFT(UPPER(TRIM(M116)),10)&lt;&gt;"UNRESOLVED",ISERROR(MATCH(UPPER(TRIM(CLEAN(SUBSTITUTE(M116,CHAR(160)," ")))),Start!$H$6:$H$22,0))),AND(ISNUMBER(N116),N116&gt;0,N116&lt;TODAY()+1)),"Fields present; review required","Incomplete"),"Incomplete")</f>
        <v>Incomplete</v>
      </c>
    </row>
    <row r="117" ht="70" customHeight="1">
      <c r="A117" s="62" t="str">
        <v>S29-W</v>
      </c>
      <c r="B117" s="62" t="str">
        <v>New Hampshire</v>
      </c>
      <c r="C117" s="62" t="str">
        <v>Water and wastewater</v>
      </c>
      <c r="D117" s="62" t="str">
        <v>S29</v>
      </c>
      <c r="E117" s="62" t="str">
        <v>New Hampshire Legislature</v>
      </c>
      <c r="F117" s="62" t="inlineStr">
        <is>
          <t xml:space="preserve">To research</t>
        </is>
      </c>
      <c r="G117" s="62" t="inlineStr">
        <is>
          <t xml:space="preserve">For water and wastewater in New Hampshire, retrieve the current sector regulator requirements, ownership specific public entity duties, reporting rules, permits and contracts. Document each controlling instrument and exemption. See State research for the separately labelled selected state note.</t>
        </is>
      </c>
      <c r="H117" s="62" t="inlineStr">
        <is>
          <t xml:space="preserve">The state starting source addresses one topic. Find the rule for this sector.</t>
        </is>
      </c>
      <c r="I117" s="48" t="str">
        <v>Unresolved</v>
      </c>
      <c r="J117" s="48"/>
      <c r="K117" s="48"/>
      <c r="L117" s="48"/>
      <c r="M117" s="48"/>
      <c r="N117" s="63"/>
      <c r="O117" s="62" t="str">
        <v>https://gc.nh.gov/rsa/html/L/485/485-3-e.htm</v>
      </c>
      <c r="P117" s="48" t="str">
        <v>NH-WW</v>
      </c>
      <c r="Q117" s="52" t="str">
        <f>IFERROR(IF(AND(OR(I117="Applicable",I117="Not applicable with reason"),AND(LEN(UPPER(TRIM(CLEAN(SUBSTITUTE(J117,CHAR(160)," ")))))&gt;0,LEFT(UPPER(TRIM(J117)),10)&lt;&gt;"UNRESOLVED",ISERROR(MATCH(UPPER(TRIM(CLEAN(SUBSTITUTE(J117,CHAR(160)," ")))),Start!$H$6:$H$22,0))),AND(LEN(UPPER(TRIM(CLEAN(SUBSTITUTE(K117,CHAR(160)," ")))))&gt;0,LEFT(UPPER(TRIM(K117)),10)&lt;&gt;"UNRESOLVED",ISERROR(MATCH(UPPER(TRIM(CLEAN(SUBSTITUTE(K117,CHAR(160)," ")))),Start!$H$6:$H$22,0))),AND(LEN(UPPER(TRIM(CLEAN(SUBSTITUTE(L117,CHAR(160)," ")))))&gt;0,LEFT(UPPER(TRIM(L117)),10)&lt;&gt;"UNRESOLVED",ISERROR(MATCH(UPPER(TRIM(CLEAN(SUBSTITUTE(L117,CHAR(160)," ")))),Start!$H$6:$H$22,0))),AND(LEN(UPPER(TRIM(CLEAN(SUBSTITUTE(M117,CHAR(160)," ")))))&gt;0,LEFT(UPPER(TRIM(M117)),10)&lt;&gt;"UNRESOLVED",ISERROR(MATCH(UPPER(TRIM(CLEAN(SUBSTITUTE(M117,CHAR(160)," ")))),Start!$H$6:$H$22,0))),AND(ISNUMBER(N117),N117&gt;0,N117&lt;TODAY()+1)),"Fields present; review required","Incomplete"),"Incomplete")</f>
        <v>Incomplete</v>
      </c>
    </row>
    <row r="118" ht="70" customHeight="1">
      <c r="A118" s="64" t="str">
        <v>S29-P</v>
      </c>
      <c r="B118" s="64" t="str">
        <v>New Hampshire</v>
      </c>
      <c r="C118" s="64" t="str">
        <v>Power and energy</v>
      </c>
      <c r="D118" s="64" t="str">
        <v>S29</v>
      </c>
      <c r="E118" s="64" t="str">
        <v>New Hampshire Legislature</v>
      </c>
      <c r="F118" s="64" t="inlineStr">
        <is>
          <t xml:space="preserve">To research</t>
        </is>
      </c>
      <c r="G118" s="64" t="inlineStr">
        <is>
          <t xml:space="preserve">For power and energy in New Hampshire, retrieve the current sector regulator requirements, ownership specific public entity duties, reporting rules, permits and contracts. Document each controlling instrument and exemption. See State research for the separately labelled selected state note.</t>
        </is>
      </c>
      <c r="H118" s="64" t="inlineStr">
        <is>
          <t xml:space="preserve">The state starting source addresses one topic. Find the rule for this sector.</t>
        </is>
      </c>
      <c r="I118" s="48" t="str">
        <v>Unresolved</v>
      </c>
      <c r="J118" s="48"/>
      <c r="K118" s="48"/>
      <c r="L118" s="48"/>
      <c r="M118" s="48"/>
      <c r="N118" s="63"/>
      <c r="O118" s="64" t="str">
        <v>https://gc.nh.gov/rsa/html/L/485/485-3-e.htm</v>
      </c>
      <c r="P118" s="48" t="str">
        <v>NH-WW</v>
      </c>
      <c r="Q118" s="56" t="str">
        <f>IFERROR(IF(AND(OR(I118="Applicable",I118="Not applicable with reason"),AND(LEN(UPPER(TRIM(CLEAN(SUBSTITUTE(J118,CHAR(160)," ")))))&gt;0,LEFT(UPPER(TRIM(J118)),10)&lt;&gt;"UNRESOLVED",ISERROR(MATCH(UPPER(TRIM(CLEAN(SUBSTITUTE(J118,CHAR(160)," ")))),Start!$H$6:$H$22,0))),AND(LEN(UPPER(TRIM(CLEAN(SUBSTITUTE(K118,CHAR(160)," ")))))&gt;0,LEFT(UPPER(TRIM(K118)),10)&lt;&gt;"UNRESOLVED",ISERROR(MATCH(UPPER(TRIM(CLEAN(SUBSTITUTE(K118,CHAR(160)," ")))),Start!$H$6:$H$22,0))),AND(LEN(UPPER(TRIM(CLEAN(SUBSTITUTE(L118,CHAR(160)," ")))))&gt;0,LEFT(UPPER(TRIM(L118)),10)&lt;&gt;"UNRESOLVED",ISERROR(MATCH(UPPER(TRIM(CLEAN(SUBSTITUTE(L118,CHAR(160)," ")))),Start!$H$6:$H$22,0))),AND(LEN(UPPER(TRIM(CLEAN(SUBSTITUTE(M118,CHAR(160)," ")))))&gt;0,LEFT(UPPER(TRIM(M118)),10)&lt;&gt;"UNRESOLVED",ISERROR(MATCH(UPPER(TRIM(CLEAN(SUBSTITUTE(M118,CHAR(160)," ")))),Start!$H$6:$H$22,0))),AND(ISNUMBER(N118),N118&gt;0,N118&lt;TODAY()+1)),"Fields present; review required","Incomplete"),"Incomplete")</f>
        <v>Incomplete</v>
      </c>
    </row>
    <row r="119" ht="70" customHeight="1">
      <c r="A119" s="62" t="str">
        <v>S29-M</v>
      </c>
      <c r="B119" s="62" t="str">
        <v>New Hampshire</v>
      </c>
      <c r="C119" s="62" t="str">
        <v>Manufacturing</v>
      </c>
      <c r="D119" s="62" t="str">
        <v>S29</v>
      </c>
      <c r="E119" s="62" t="str">
        <v>New Hampshire Legislature</v>
      </c>
      <c r="F119" s="62" t="inlineStr">
        <is>
          <t xml:space="preserve">To research</t>
        </is>
      </c>
      <c r="G119" s="62" t="inlineStr">
        <is>
          <t xml:space="preserve">For manufacturing in New Hampshire, retrieve the current sector regulator requirements, ownership specific public entity duties, reporting rules, permits and contracts. Document each controlling instrument and exemption. See State research for the separately labelled selected state note.</t>
        </is>
      </c>
      <c r="H119" s="62" t="inlineStr">
        <is>
          <t xml:space="preserve">The state starting source addresses one topic. Find the rule for this sector.</t>
        </is>
      </c>
      <c r="I119" s="48" t="str">
        <v>Unresolved</v>
      </c>
      <c r="J119" s="48"/>
      <c r="K119" s="48"/>
      <c r="L119" s="48"/>
      <c r="M119" s="48"/>
      <c r="N119" s="63"/>
      <c r="O119" s="62" t="str">
        <v>https://gc.nh.gov/rsa/html/L/485/485-3-e.htm</v>
      </c>
      <c r="P119" s="48" t="str">
        <v>NH-WW</v>
      </c>
      <c r="Q119" s="52" t="str">
        <f>IFERROR(IF(AND(OR(I119="Applicable",I119="Not applicable with reason"),AND(LEN(UPPER(TRIM(CLEAN(SUBSTITUTE(J119,CHAR(160)," ")))))&gt;0,LEFT(UPPER(TRIM(J119)),10)&lt;&gt;"UNRESOLVED",ISERROR(MATCH(UPPER(TRIM(CLEAN(SUBSTITUTE(J119,CHAR(160)," ")))),Start!$H$6:$H$22,0))),AND(LEN(UPPER(TRIM(CLEAN(SUBSTITUTE(K119,CHAR(160)," ")))))&gt;0,LEFT(UPPER(TRIM(K119)),10)&lt;&gt;"UNRESOLVED",ISERROR(MATCH(UPPER(TRIM(CLEAN(SUBSTITUTE(K119,CHAR(160)," ")))),Start!$H$6:$H$22,0))),AND(LEN(UPPER(TRIM(CLEAN(SUBSTITUTE(L119,CHAR(160)," ")))))&gt;0,LEFT(UPPER(TRIM(L119)),10)&lt;&gt;"UNRESOLVED",ISERROR(MATCH(UPPER(TRIM(CLEAN(SUBSTITUTE(L119,CHAR(160)," ")))),Start!$H$6:$H$22,0))),AND(LEN(UPPER(TRIM(CLEAN(SUBSTITUTE(M119,CHAR(160)," ")))))&gt;0,LEFT(UPPER(TRIM(M119)),10)&lt;&gt;"UNRESOLVED",ISERROR(MATCH(UPPER(TRIM(CLEAN(SUBSTITUTE(M119,CHAR(160)," ")))),Start!$H$6:$H$22,0))),AND(ISNUMBER(N119),N119&gt;0,N119&lt;TODAY()+1)),"Fields present; review required","Incomplete"),"Incomplete")</f>
        <v>Incomplete</v>
      </c>
    </row>
    <row r="120" ht="70" customHeight="1">
      <c r="A120" s="64" t="str">
        <v>S29-T</v>
      </c>
      <c r="B120" s="64" t="str">
        <v>New Hampshire</v>
      </c>
      <c r="C120" s="64" t="str">
        <v>Transportation</v>
      </c>
      <c r="D120" s="64" t="str">
        <v>S29</v>
      </c>
      <c r="E120" s="64" t="str">
        <v>New Hampshire Legislature</v>
      </c>
      <c r="F120" s="64" t="inlineStr">
        <is>
          <t xml:space="preserve">To research</t>
        </is>
      </c>
      <c r="G120" s="64" t="inlineStr">
        <is>
          <t xml:space="preserve">For transportation in New Hampshire, retrieve the current sector regulator requirements, ownership specific public entity duties, reporting rules, permits and contracts. Document each controlling instrument and exemption. See State research for the separately labelled selected state note.</t>
        </is>
      </c>
      <c r="H120" s="64" t="inlineStr">
        <is>
          <t xml:space="preserve">The state starting source addresses one topic. Find the rule for this sector.</t>
        </is>
      </c>
      <c r="I120" s="48" t="str">
        <v>Unresolved</v>
      </c>
      <c r="J120" s="48"/>
      <c r="K120" s="48"/>
      <c r="L120" s="48"/>
      <c r="M120" s="48"/>
      <c r="N120" s="63"/>
      <c r="O120" s="64" t="str">
        <v>https://gc.nh.gov/rsa/html/L/485/485-3-e.htm</v>
      </c>
      <c r="P120" s="48" t="str">
        <v>NH-WW</v>
      </c>
      <c r="Q120" s="56" t="str">
        <f>IFERROR(IF(AND(OR(I120="Applicable",I120="Not applicable with reason"),AND(LEN(UPPER(TRIM(CLEAN(SUBSTITUTE(J120,CHAR(160)," ")))))&gt;0,LEFT(UPPER(TRIM(J120)),10)&lt;&gt;"UNRESOLVED",ISERROR(MATCH(UPPER(TRIM(CLEAN(SUBSTITUTE(J120,CHAR(160)," ")))),Start!$H$6:$H$22,0))),AND(LEN(UPPER(TRIM(CLEAN(SUBSTITUTE(K120,CHAR(160)," ")))))&gt;0,LEFT(UPPER(TRIM(K120)),10)&lt;&gt;"UNRESOLVED",ISERROR(MATCH(UPPER(TRIM(CLEAN(SUBSTITUTE(K120,CHAR(160)," ")))),Start!$H$6:$H$22,0))),AND(LEN(UPPER(TRIM(CLEAN(SUBSTITUTE(L120,CHAR(160)," ")))))&gt;0,LEFT(UPPER(TRIM(L120)),10)&lt;&gt;"UNRESOLVED",ISERROR(MATCH(UPPER(TRIM(CLEAN(SUBSTITUTE(L120,CHAR(160)," ")))),Start!$H$6:$H$22,0))),AND(LEN(UPPER(TRIM(CLEAN(SUBSTITUTE(M120,CHAR(160)," ")))))&gt;0,LEFT(UPPER(TRIM(M120)),10)&lt;&gt;"UNRESOLVED",ISERROR(MATCH(UPPER(TRIM(CLEAN(SUBSTITUTE(M120,CHAR(160)," ")))),Start!$H$6:$H$22,0))),AND(ISNUMBER(N120),N120&gt;0,N120&lt;TODAY()+1)),"Fields present; review required","Incomplete"),"Incomplete")</f>
        <v>Incomplete</v>
      </c>
    </row>
    <row r="121" ht="70" customHeight="1">
      <c r="A121" s="62" t="str">
        <v>S30-W</v>
      </c>
      <c r="B121" s="62" t="str">
        <v>New Jersey</v>
      </c>
      <c r="C121" s="62" t="str">
        <v>Water and wastewater</v>
      </c>
      <c r="D121" s="62" t="str">
        <v>S30</v>
      </c>
      <c r="E121" s="62" t="str">
        <v>New Jersey DEP and Legislature</v>
      </c>
      <c r="F121" s="62" t="inlineStr">
        <is>
          <t xml:space="preserve">To research</t>
        </is>
      </c>
      <c r="G121" s="62" t="inlineStr">
        <is>
          <t xml:space="preserve">For water and wastewater in New Jersey, retrieve the current sector regulator requirements, ownership specific public entity duties, reporting rules, permits and contracts. Document each controlling instrument and exemption. See State research for the separately labelled selected state note.</t>
        </is>
      </c>
      <c r="H121" s="62" t="inlineStr">
        <is>
          <t xml:space="preserve">The state starting source addresses one topic. Find the rule for this sector.</t>
        </is>
      </c>
      <c r="I121" s="48" t="str">
        <v>Unresolved</v>
      </c>
      <c r="J121" s="48"/>
      <c r="K121" s="48"/>
      <c r="L121" s="48"/>
      <c r="M121" s="48"/>
      <c r="N121" s="63"/>
      <c r="O121" s="62" t="str">
        <v>https://dep.nj.gov/watersupply/drinking-water-systems/water-quality-accountability-act/</v>
      </c>
      <c r="P121" s="48" t="str">
        <v>W08</v>
      </c>
      <c r="Q121" s="52" t="str">
        <f>IFERROR(IF(AND(OR(I121="Applicable",I121="Not applicable with reason"),AND(LEN(UPPER(TRIM(CLEAN(SUBSTITUTE(J121,CHAR(160)," ")))))&gt;0,LEFT(UPPER(TRIM(J121)),10)&lt;&gt;"UNRESOLVED",ISERROR(MATCH(UPPER(TRIM(CLEAN(SUBSTITUTE(J121,CHAR(160)," ")))),Start!$H$6:$H$22,0))),AND(LEN(UPPER(TRIM(CLEAN(SUBSTITUTE(K121,CHAR(160)," ")))))&gt;0,LEFT(UPPER(TRIM(K121)),10)&lt;&gt;"UNRESOLVED",ISERROR(MATCH(UPPER(TRIM(CLEAN(SUBSTITUTE(K121,CHAR(160)," ")))),Start!$H$6:$H$22,0))),AND(LEN(UPPER(TRIM(CLEAN(SUBSTITUTE(L121,CHAR(160)," ")))))&gt;0,LEFT(UPPER(TRIM(L121)),10)&lt;&gt;"UNRESOLVED",ISERROR(MATCH(UPPER(TRIM(CLEAN(SUBSTITUTE(L121,CHAR(160)," ")))),Start!$H$6:$H$22,0))),AND(LEN(UPPER(TRIM(CLEAN(SUBSTITUTE(M121,CHAR(160)," ")))))&gt;0,LEFT(UPPER(TRIM(M121)),10)&lt;&gt;"UNRESOLVED",ISERROR(MATCH(UPPER(TRIM(CLEAN(SUBSTITUTE(M121,CHAR(160)," ")))),Start!$H$6:$H$22,0))),AND(ISNUMBER(N121),N121&gt;0,N121&lt;TODAY()+1)),"Fields present; review required","Incomplete"),"Incomplete")</f>
        <v>Incomplete</v>
      </c>
    </row>
    <row r="122" ht="70" customHeight="1">
      <c r="A122" s="64" t="str">
        <v>S30-P</v>
      </c>
      <c r="B122" s="64" t="str">
        <v>New Jersey</v>
      </c>
      <c r="C122" s="64" t="str">
        <v>Power and energy</v>
      </c>
      <c r="D122" s="64" t="str">
        <v>S30</v>
      </c>
      <c r="E122" s="64" t="str">
        <v>New Jersey DEP and Legislature</v>
      </c>
      <c r="F122" s="64" t="inlineStr">
        <is>
          <t xml:space="preserve">To research</t>
        </is>
      </c>
      <c r="G122" s="64" t="inlineStr">
        <is>
          <t xml:space="preserve">For power and energy in New Jersey, retrieve the current sector regulator requirements, ownership specific public entity duties, reporting rules, permits and contracts. Document each controlling instrument and exemption. See State research for the separately labelled selected state note.</t>
        </is>
      </c>
      <c r="H122" s="64" t="inlineStr">
        <is>
          <t xml:space="preserve">The state starting source addresses one topic. Find the rule for this sector.</t>
        </is>
      </c>
      <c r="I122" s="48" t="str">
        <v>Unresolved</v>
      </c>
      <c r="J122" s="48"/>
      <c r="K122" s="48"/>
      <c r="L122" s="48"/>
      <c r="M122" s="48"/>
      <c r="N122" s="63"/>
      <c r="O122" s="64" t="str">
        <v>https://dep.nj.gov/watersupply/drinking-water-systems/water-quality-accountability-act/</v>
      </c>
      <c r="P122" s="48" t="str">
        <v>W08</v>
      </c>
      <c r="Q122" s="56" t="str">
        <f>IFERROR(IF(AND(OR(I122="Applicable",I122="Not applicable with reason"),AND(LEN(UPPER(TRIM(CLEAN(SUBSTITUTE(J122,CHAR(160)," ")))))&gt;0,LEFT(UPPER(TRIM(J122)),10)&lt;&gt;"UNRESOLVED",ISERROR(MATCH(UPPER(TRIM(CLEAN(SUBSTITUTE(J122,CHAR(160)," ")))),Start!$H$6:$H$22,0))),AND(LEN(UPPER(TRIM(CLEAN(SUBSTITUTE(K122,CHAR(160)," ")))))&gt;0,LEFT(UPPER(TRIM(K122)),10)&lt;&gt;"UNRESOLVED",ISERROR(MATCH(UPPER(TRIM(CLEAN(SUBSTITUTE(K122,CHAR(160)," ")))),Start!$H$6:$H$22,0))),AND(LEN(UPPER(TRIM(CLEAN(SUBSTITUTE(L122,CHAR(160)," ")))))&gt;0,LEFT(UPPER(TRIM(L122)),10)&lt;&gt;"UNRESOLVED",ISERROR(MATCH(UPPER(TRIM(CLEAN(SUBSTITUTE(L122,CHAR(160)," ")))),Start!$H$6:$H$22,0))),AND(LEN(UPPER(TRIM(CLEAN(SUBSTITUTE(M122,CHAR(160)," ")))))&gt;0,LEFT(UPPER(TRIM(M122)),10)&lt;&gt;"UNRESOLVED",ISERROR(MATCH(UPPER(TRIM(CLEAN(SUBSTITUTE(M122,CHAR(160)," ")))),Start!$H$6:$H$22,0))),AND(ISNUMBER(N122),N122&gt;0,N122&lt;TODAY()+1)),"Fields present; review required","Incomplete"),"Incomplete")</f>
        <v>Incomplete</v>
      </c>
    </row>
    <row r="123" ht="70" customHeight="1">
      <c r="A123" s="62" t="str">
        <v>S30-M</v>
      </c>
      <c r="B123" s="62" t="str">
        <v>New Jersey</v>
      </c>
      <c r="C123" s="62" t="str">
        <v>Manufacturing</v>
      </c>
      <c r="D123" s="62" t="str">
        <v>S30</v>
      </c>
      <c r="E123" s="62" t="str">
        <v>New Jersey DEP and Legislature</v>
      </c>
      <c r="F123" s="62" t="inlineStr">
        <is>
          <t xml:space="preserve">To research</t>
        </is>
      </c>
      <c r="G123" s="62" t="inlineStr">
        <is>
          <t xml:space="preserve">For manufacturing in New Jersey, retrieve the current sector regulator requirements, ownership specific public entity duties, reporting rules, permits and contracts. Document each controlling instrument and exemption. See State research for the separately labelled selected state note.</t>
        </is>
      </c>
      <c r="H123" s="62" t="inlineStr">
        <is>
          <t xml:space="preserve">The state starting source addresses one topic. Find the rule for this sector.</t>
        </is>
      </c>
      <c r="I123" s="48" t="str">
        <v>Unresolved</v>
      </c>
      <c r="J123" s="48"/>
      <c r="K123" s="48"/>
      <c r="L123" s="48"/>
      <c r="M123" s="48"/>
      <c r="N123" s="63"/>
      <c r="O123" s="62" t="str">
        <v>https://dep.nj.gov/watersupply/drinking-water-systems/water-quality-accountability-act/</v>
      </c>
      <c r="P123" s="48" t="str">
        <v>W08</v>
      </c>
      <c r="Q123" s="52" t="str">
        <f>IFERROR(IF(AND(OR(I123="Applicable",I123="Not applicable with reason"),AND(LEN(UPPER(TRIM(CLEAN(SUBSTITUTE(J123,CHAR(160)," ")))))&gt;0,LEFT(UPPER(TRIM(J123)),10)&lt;&gt;"UNRESOLVED",ISERROR(MATCH(UPPER(TRIM(CLEAN(SUBSTITUTE(J123,CHAR(160)," ")))),Start!$H$6:$H$22,0))),AND(LEN(UPPER(TRIM(CLEAN(SUBSTITUTE(K123,CHAR(160)," ")))))&gt;0,LEFT(UPPER(TRIM(K123)),10)&lt;&gt;"UNRESOLVED",ISERROR(MATCH(UPPER(TRIM(CLEAN(SUBSTITUTE(K123,CHAR(160)," ")))),Start!$H$6:$H$22,0))),AND(LEN(UPPER(TRIM(CLEAN(SUBSTITUTE(L123,CHAR(160)," ")))))&gt;0,LEFT(UPPER(TRIM(L123)),10)&lt;&gt;"UNRESOLVED",ISERROR(MATCH(UPPER(TRIM(CLEAN(SUBSTITUTE(L123,CHAR(160)," ")))),Start!$H$6:$H$22,0))),AND(LEN(UPPER(TRIM(CLEAN(SUBSTITUTE(M123,CHAR(160)," ")))))&gt;0,LEFT(UPPER(TRIM(M123)),10)&lt;&gt;"UNRESOLVED",ISERROR(MATCH(UPPER(TRIM(CLEAN(SUBSTITUTE(M123,CHAR(160)," ")))),Start!$H$6:$H$22,0))),AND(ISNUMBER(N123),N123&gt;0,N123&lt;TODAY()+1)),"Fields present; review required","Incomplete"),"Incomplete")</f>
        <v>Incomplete</v>
      </c>
    </row>
    <row r="124" ht="70" customHeight="1">
      <c r="A124" s="64" t="str">
        <v>S30-T</v>
      </c>
      <c r="B124" s="64" t="str">
        <v>New Jersey</v>
      </c>
      <c r="C124" s="64" t="str">
        <v>Transportation</v>
      </c>
      <c r="D124" s="64" t="str">
        <v>S30</v>
      </c>
      <c r="E124" s="64" t="str">
        <v>New Jersey DEP and Legislature</v>
      </c>
      <c r="F124" s="64" t="inlineStr">
        <is>
          <t xml:space="preserve">To research</t>
        </is>
      </c>
      <c r="G124" s="64" t="inlineStr">
        <is>
          <t xml:space="preserve">For transportation in New Jersey, retrieve the current sector regulator requirements, ownership specific public entity duties, reporting rules, permits and contracts. Document each controlling instrument and exemption. See State research for the separately labelled selected state note.</t>
        </is>
      </c>
      <c r="H124" s="64" t="inlineStr">
        <is>
          <t xml:space="preserve">The state starting source addresses one topic. Find the rule for this sector.</t>
        </is>
      </c>
      <c r="I124" s="48" t="str">
        <v>Unresolved</v>
      </c>
      <c r="J124" s="48"/>
      <c r="K124" s="48"/>
      <c r="L124" s="48"/>
      <c r="M124" s="48"/>
      <c r="N124" s="63"/>
      <c r="O124" s="64" t="str">
        <v>https://dep.nj.gov/watersupply/drinking-water-systems/water-quality-accountability-act/</v>
      </c>
      <c r="P124" s="48" t="str">
        <v>W08</v>
      </c>
      <c r="Q124" s="56" t="str">
        <f>IFERROR(IF(AND(OR(I124="Applicable",I124="Not applicable with reason"),AND(LEN(UPPER(TRIM(CLEAN(SUBSTITUTE(J124,CHAR(160)," ")))))&gt;0,LEFT(UPPER(TRIM(J124)),10)&lt;&gt;"UNRESOLVED",ISERROR(MATCH(UPPER(TRIM(CLEAN(SUBSTITUTE(J124,CHAR(160)," ")))),Start!$H$6:$H$22,0))),AND(LEN(UPPER(TRIM(CLEAN(SUBSTITUTE(K124,CHAR(160)," ")))))&gt;0,LEFT(UPPER(TRIM(K124)),10)&lt;&gt;"UNRESOLVED",ISERROR(MATCH(UPPER(TRIM(CLEAN(SUBSTITUTE(K124,CHAR(160)," ")))),Start!$H$6:$H$22,0))),AND(LEN(UPPER(TRIM(CLEAN(SUBSTITUTE(L124,CHAR(160)," ")))))&gt;0,LEFT(UPPER(TRIM(L124)),10)&lt;&gt;"UNRESOLVED",ISERROR(MATCH(UPPER(TRIM(CLEAN(SUBSTITUTE(L124,CHAR(160)," ")))),Start!$H$6:$H$22,0))),AND(LEN(UPPER(TRIM(CLEAN(SUBSTITUTE(M124,CHAR(160)," ")))))&gt;0,LEFT(UPPER(TRIM(M124)),10)&lt;&gt;"UNRESOLVED",ISERROR(MATCH(UPPER(TRIM(CLEAN(SUBSTITUTE(M124,CHAR(160)," ")))),Start!$H$6:$H$22,0))),AND(ISNUMBER(N124),N124&gt;0,N124&lt;TODAY()+1)),"Fields present; review required","Incomplete"),"Incomplete")</f>
        <v>Incomplete</v>
      </c>
    </row>
    <row r="125" ht="70" customHeight="1">
      <c r="A125" s="62" t="str">
        <v>S31-W</v>
      </c>
      <c r="B125" s="62" t="str">
        <v>New Mexico</v>
      </c>
      <c r="C125" s="62" t="str">
        <v>Water and wastewater</v>
      </c>
      <c r="D125" s="62" t="str">
        <v>S31</v>
      </c>
      <c r="E125" s="62" t="str">
        <v>New Mexico DoIT</v>
      </c>
      <c r="F125" s="62" t="inlineStr">
        <is>
          <t xml:space="preserve">To research</t>
        </is>
      </c>
      <c r="G125" s="62" t="inlineStr">
        <is>
          <t xml:space="preserve">For water and wastewater in New Mexico, retrieve the current sector regulator requirements, ownership specific public entity duties, reporting rules, permits and contracts. Document each controlling instrument and exemption. See State research for the separately labelled selected state note.</t>
        </is>
      </c>
      <c r="H125" s="62" t="inlineStr">
        <is>
          <t xml:space="preserve">The state starting source addresses one topic. Find the rule for this sector.</t>
        </is>
      </c>
      <c r="I125" s="48" t="str">
        <v>Unresolved</v>
      </c>
      <c r="J125" s="48"/>
      <c r="K125" s="48"/>
      <c r="L125" s="48"/>
      <c r="M125" s="48"/>
      <c r="N125" s="63"/>
      <c r="O125" s="62" t="str">
        <v>https://www.doit.nm.gov/about/doit-act-policies-and-rules</v>
      </c>
      <c r="P125" s="48" t="str"/>
      <c r="Q125" s="52" t="str">
        <f>IFERROR(IF(AND(OR(I125="Applicable",I125="Not applicable with reason"),AND(LEN(UPPER(TRIM(CLEAN(SUBSTITUTE(J125,CHAR(160)," ")))))&gt;0,LEFT(UPPER(TRIM(J125)),10)&lt;&gt;"UNRESOLVED",ISERROR(MATCH(UPPER(TRIM(CLEAN(SUBSTITUTE(J125,CHAR(160)," ")))),Start!$H$6:$H$22,0))),AND(LEN(UPPER(TRIM(CLEAN(SUBSTITUTE(K125,CHAR(160)," ")))))&gt;0,LEFT(UPPER(TRIM(K125)),10)&lt;&gt;"UNRESOLVED",ISERROR(MATCH(UPPER(TRIM(CLEAN(SUBSTITUTE(K125,CHAR(160)," ")))),Start!$H$6:$H$22,0))),AND(LEN(UPPER(TRIM(CLEAN(SUBSTITUTE(L125,CHAR(160)," ")))))&gt;0,LEFT(UPPER(TRIM(L125)),10)&lt;&gt;"UNRESOLVED",ISERROR(MATCH(UPPER(TRIM(CLEAN(SUBSTITUTE(L125,CHAR(160)," ")))),Start!$H$6:$H$22,0))),AND(LEN(UPPER(TRIM(CLEAN(SUBSTITUTE(M125,CHAR(160)," ")))))&gt;0,LEFT(UPPER(TRIM(M125)),10)&lt;&gt;"UNRESOLVED",ISERROR(MATCH(UPPER(TRIM(CLEAN(SUBSTITUTE(M125,CHAR(160)," ")))),Start!$H$6:$H$22,0))),AND(ISNUMBER(N125),N125&gt;0,N125&lt;TODAY()+1)),"Fields present; review required","Incomplete"),"Incomplete")</f>
        <v>Incomplete</v>
      </c>
    </row>
    <row r="126" ht="70" customHeight="1">
      <c r="A126" s="64" t="str">
        <v>S31-P</v>
      </c>
      <c r="B126" s="64" t="str">
        <v>New Mexico</v>
      </c>
      <c r="C126" s="64" t="str">
        <v>Power and energy</v>
      </c>
      <c r="D126" s="64" t="str">
        <v>S31</v>
      </c>
      <c r="E126" s="64" t="str">
        <v>New Mexico DoIT</v>
      </c>
      <c r="F126" s="64" t="inlineStr">
        <is>
          <t xml:space="preserve">To research</t>
        </is>
      </c>
      <c r="G126" s="64" t="inlineStr">
        <is>
          <t xml:space="preserve">For power and energy in New Mexico, retrieve the current sector regulator requirements, ownership specific public entity duties, reporting rules, permits and contracts. Document each controlling instrument and exemption. See State research for the separately labelled selected state note.</t>
        </is>
      </c>
      <c r="H126" s="64" t="inlineStr">
        <is>
          <t xml:space="preserve">The state starting source addresses one topic. Find the rule for this sector.</t>
        </is>
      </c>
      <c r="I126" s="48" t="str">
        <v>Unresolved</v>
      </c>
      <c r="J126" s="48"/>
      <c r="K126" s="48"/>
      <c r="L126" s="48"/>
      <c r="M126" s="48"/>
      <c r="N126" s="63"/>
      <c r="O126" s="64" t="str">
        <v>https://www.doit.nm.gov/about/doit-act-policies-and-rules</v>
      </c>
      <c r="P126" s="48" t="str"/>
      <c r="Q126" s="56" t="str">
        <f>IFERROR(IF(AND(OR(I126="Applicable",I126="Not applicable with reason"),AND(LEN(UPPER(TRIM(CLEAN(SUBSTITUTE(J126,CHAR(160)," ")))))&gt;0,LEFT(UPPER(TRIM(J126)),10)&lt;&gt;"UNRESOLVED",ISERROR(MATCH(UPPER(TRIM(CLEAN(SUBSTITUTE(J126,CHAR(160)," ")))),Start!$H$6:$H$22,0))),AND(LEN(UPPER(TRIM(CLEAN(SUBSTITUTE(K126,CHAR(160)," ")))))&gt;0,LEFT(UPPER(TRIM(K126)),10)&lt;&gt;"UNRESOLVED",ISERROR(MATCH(UPPER(TRIM(CLEAN(SUBSTITUTE(K126,CHAR(160)," ")))),Start!$H$6:$H$22,0))),AND(LEN(UPPER(TRIM(CLEAN(SUBSTITUTE(L126,CHAR(160)," ")))))&gt;0,LEFT(UPPER(TRIM(L126)),10)&lt;&gt;"UNRESOLVED",ISERROR(MATCH(UPPER(TRIM(CLEAN(SUBSTITUTE(L126,CHAR(160)," ")))),Start!$H$6:$H$22,0))),AND(LEN(UPPER(TRIM(CLEAN(SUBSTITUTE(M126,CHAR(160)," ")))))&gt;0,LEFT(UPPER(TRIM(M126)),10)&lt;&gt;"UNRESOLVED",ISERROR(MATCH(UPPER(TRIM(CLEAN(SUBSTITUTE(M126,CHAR(160)," ")))),Start!$H$6:$H$22,0))),AND(ISNUMBER(N126),N126&gt;0,N126&lt;TODAY()+1)),"Fields present; review required","Incomplete"),"Incomplete")</f>
        <v>Incomplete</v>
      </c>
    </row>
    <row r="127" ht="70" customHeight="1">
      <c r="A127" s="62" t="str">
        <v>S31-M</v>
      </c>
      <c r="B127" s="62" t="str">
        <v>New Mexico</v>
      </c>
      <c r="C127" s="62" t="str">
        <v>Manufacturing</v>
      </c>
      <c r="D127" s="62" t="str">
        <v>S31</v>
      </c>
      <c r="E127" s="62" t="str">
        <v>New Mexico DoIT</v>
      </c>
      <c r="F127" s="62" t="inlineStr">
        <is>
          <t xml:space="preserve">To research</t>
        </is>
      </c>
      <c r="G127" s="62" t="inlineStr">
        <is>
          <t xml:space="preserve">For manufacturing in New Mexico, retrieve the current sector regulator requirements, ownership specific public entity duties, reporting rules, permits and contracts. Document each controlling instrument and exemption. See State research for the separately labelled selected state note.</t>
        </is>
      </c>
      <c r="H127" s="62" t="inlineStr">
        <is>
          <t xml:space="preserve">The state starting source addresses one topic. Find the rule for this sector.</t>
        </is>
      </c>
      <c r="I127" s="48" t="str">
        <v>Unresolved</v>
      </c>
      <c r="J127" s="48"/>
      <c r="K127" s="48"/>
      <c r="L127" s="48"/>
      <c r="M127" s="48"/>
      <c r="N127" s="63"/>
      <c r="O127" s="62" t="str">
        <v>https://www.doit.nm.gov/about/doit-act-policies-and-rules</v>
      </c>
      <c r="P127" s="48" t="str"/>
      <c r="Q127" s="52" t="str">
        <f>IFERROR(IF(AND(OR(I127="Applicable",I127="Not applicable with reason"),AND(LEN(UPPER(TRIM(CLEAN(SUBSTITUTE(J127,CHAR(160)," ")))))&gt;0,LEFT(UPPER(TRIM(J127)),10)&lt;&gt;"UNRESOLVED",ISERROR(MATCH(UPPER(TRIM(CLEAN(SUBSTITUTE(J127,CHAR(160)," ")))),Start!$H$6:$H$22,0))),AND(LEN(UPPER(TRIM(CLEAN(SUBSTITUTE(K127,CHAR(160)," ")))))&gt;0,LEFT(UPPER(TRIM(K127)),10)&lt;&gt;"UNRESOLVED",ISERROR(MATCH(UPPER(TRIM(CLEAN(SUBSTITUTE(K127,CHAR(160)," ")))),Start!$H$6:$H$22,0))),AND(LEN(UPPER(TRIM(CLEAN(SUBSTITUTE(L127,CHAR(160)," ")))))&gt;0,LEFT(UPPER(TRIM(L127)),10)&lt;&gt;"UNRESOLVED",ISERROR(MATCH(UPPER(TRIM(CLEAN(SUBSTITUTE(L127,CHAR(160)," ")))),Start!$H$6:$H$22,0))),AND(LEN(UPPER(TRIM(CLEAN(SUBSTITUTE(M127,CHAR(160)," ")))))&gt;0,LEFT(UPPER(TRIM(M127)),10)&lt;&gt;"UNRESOLVED",ISERROR(MATCH(UPPER(TRIM(CLEAN(SUBSTITUTE(M127,CHAR(160)," ")))),Start!$H$6:$H$22,0))),AND(ISNUMBER(N127),N127&gt;0,N127&lt;TODAY()+1)),"Fields present; review required","Incomplete"),"Incomplete")</f>
        <v>Incomplete</v>
      </c>
    </row>
    <row r="128" ht="70" customHeight="1">
      <c r="A128" s="64" t="str">
        <v>S31-T</v>
      </c>
      <c r="B128" s="64" t="str">
        <v>New Mexico</v>
      </c>
      <c r="C128" s="64" t="str">
        <v>Transportation</v>
      </c>
      <c r="D128" s="64" t="str">
        <v>S31</v>
      </c>
      <c r="E128" s="64" t="str">
        <v>New Mexico DoIT</v>
      </c>
      <c r="F128" s="64" t="inlineStr">
        <is>
          <t xml:space="preserve">To research</t>
        </is>
      </c>
      <c r="G128" s="64" t="inlineStr">
        <is>
          <t xml:space="preserve">For transportation in New Mexico, retrieve the current sector regulator requirements, ownership specific public entity duties, reporting rules, permits and contracts. Document each controlling instrument and exemption. See State research for the separately labelled selected state note.</t>
        </is>
      </c>
      <c r="H128" s="64" t="inlineStr">
        <is>
          <t xml:space="preserve">The state starting source addresses one topic. Find the rule for this sector.</t>
        </is>
      </c>
      <c r="I128" s="48" t="str">
        <v>Unresolved</v>
      </c>
      <c r="J128" s="48"/>
      <c r="K128" s="48"/>
      <c r="L128" s="48"/>
      <c r="M128" s="48"/>
      <c r="N128" s="63"/>
      <c r="O128" s="64" t="str">
        <v>https://www.doit.nm.gov/about/doit-act-policies-and-rules</v>
      </c>
      <c r="P128" s="48" t="str"/>
      <c r="Q128" s="56" t="str">
        <f>IFERROR(IF(AND(OR(I128="Applicable",I128="Not applicable with reason"),AND(LEN(UPPER(TRIM(CLEAN(SUBSTITUTE(J128,CHAR(160)," ")))))&gt;0,LEFT(UPPER(TRIM(J128)),10)&lt;&gt;"UNRESOLVED",ISERROR(MATCH(UPPER(TRIM(CLEAN(SUBSTITUTE(J128,CHAR(160)," ")))),Start!$H$6:$H$22,0))),AND(LEN(UPPER(TRIM(CLEAN(SUBSTITUTE(K128,CHAR(160)," ")))))&gt;0,LEFT(UPPER(TRIM(K128)),10)&lt;&gt;"UNRESOLVED",ISERROR(MATCH(UPPER(TRIM(CLEAN(SUBSTITUTE(K128,CHAR(160)," ")))),Start!$H$6:$H$22,0))),AND(LEN(UPPER(TRIM(CLEAN(SUBSTITUTE(L128,CHAR(160)," ")))))&gt;0,LEFT(UPPER(TRIM(L128)),10)&lt;&gt;"UNRESOLVED",ISERROR(MATCH(UPPER(TRIM(CLEAN(SUBSTITUTE(L128,CHAR(160)," ")))),Start!$H$6:$H$22,0))),AND(LEN(UPPER(TRIM(CLEAN(SUBSTITUTE(M128,CHAR(160)," ")))))&gt;0,LEFT(UPPER(TRIM(M128)),10)&lt;&gt;"UNRESOLVED",ISERROR(MATCH(UPPER(TRIM(CLEAN(SUBSTITUTE(M128,CHAR(160)," ")))),Start!$H$6:$H$22,0))),AND(ISNUMBER(N128),N128&gt;0,N128&lt;TODAY()+1)),"Fields present; review required","Incomplete"),"Incomplete")</f>
        <v>Incomplete</v>
      </c>
    </row>
    <row r="129" ht="70" customHeight="1">
      <c r="A129" s="62" t="str">
        <v>S32-W</v>
      </c>
      <c r="B129" s="62" t="str">
        <v>New York</v>
      </c>
      <c r="C129" s="62" t="str">
        <v>Water and wastewater</v>
      </c>
      <c r="D129" s="62" t="str">
        <v>S32</v>
      </c>
      <c r="E129" s="62" t="str">
        <v>New York DEC and DOH</v>
      </c>
      <c r="F129" s="62" t="inlineStr">
        <is>
          <t xml:space="preserve">To research</t>
        </is>
      </c>
      <c r="G129" s="62" t="inlineStr">
        <is>
          <t xml:space="preserve">For water and wastewater in New York, retrieve the current sector regulator requirements, ownership specific public entity duties, reporting rules, permits and contracts. Document each controlling instrument and exemption. See State research for the separately labelled selected state note.</t>
        </is>
      </c>
      <c r="H129" s="62" t="inlineStr">
        <is>
          <t xml:space="preserve">The state starting source addresses one topic. Find the rule for this sector.</t>
        </is>
      </c>
      <c r="I129" s="48" t="str">
        <v>Unresolved</v>
      </c>
      <c r="J129" s="48"/>
      <c r="K129" s="48"/>
      <c r="L129" s="48"/>
      <c r="M129" s="48"/>
      <c r="N129" s="63"/>
      <c r="O129" s="62" t="str">
        <v>https://dec.ny.gov/environmental-protection/water/water-quality/wastewater-treatment-resources/wastewater-cybersecurity-resources</v>
      </c>
      <c r="P129" s="48" t="str">
        <v>W09</v>
      </c>
      <c r="Q129" s="52" t="str">
        <f>IFERROR(IF(AND(OR(I129="Applicable",I129="Not applicable with reason"),AND(LEN(UPPER(TRIM(CLEAN(SUBSTITUTE(J129,CHAR(160)," ")))))&gt;0,LEFT(UPPER(TRIM(J129)),10)&lt;&gt;"UNRESOLVED",ISERROR(MATCH(UPPER(TRIM(CLEAN(SUBSTITUTE(J129,CHAR(160)," ")))),Start!$H$6:$H$22,0))),AND(LEN(UPPER(TRIM(CLEAN(SUBSTITUTE(K129,CHAR(160)," ")))))&gt;0,LEFT(UPPER(TRIM(K129)),10)&lt;&gt;"UNRESOLVED",ISERROR(MATCH(UPPER(TRIM(CLEAN(SUBSTITUTE(K129,CHAR(160)," ")))),Start!$H$6:$H$22,0))),AND(LEN(UPPER(TRIM(CLEAN(SUBSTITUTE(L129,CHAR(160)," ")))))&gt;0,LEFT(UPPER(TRIM(L129)),10)&lt;&gt;"UNRESOLVED",ISERROR(MATCH(UPPER(TRIM(CLEAN(SUBSTITUTE(L129,CHAR(160)," ")))),Start!$H$6:$H$22,0))),AND(LEN(UPPER(TRIM(CLEAN(SUBSTITUTE(M129,CHAR(160)," ")))))&gt;0,LEFT(UPPER(TRIM(M129)),10)&lt;&gt;"UNRESOLVED",ISERROR(MATCH(UPPER(TRIM(CLEAN(SUBSTITUTE(M129,CHAR(160)," ")))),Start!$H$6:$H$22,0))),AND(ISNUMBER(N129),N129&gt;0,N129&lt;TODAY()+1)),"Fields present; review required","Incomplete"),"Incomplete")</f>
        <v>Incomplete</v>
      </c>
    </row>
    <row r="130" ht="70" customHeight="1">
      <c r="A130" s="64" t="str">
        <v>S32-P</v>
      </c>
      <c r="B130" s="64" t="str">
        <v>New York</v>
      </c>
      <c r="C130" s="64" t="str">
        <v>Power and energy</v>
      </c>
      <c r="D130" s="64" t="str">
        <v>S32</v>
      </c>
      <c r="E130" s="64" t="str">
        <v>New York DEC and DOH</v>
      </c>
      <c r="F130" s="64" t="inlineStr">
        <is>
          <t xml:space="preserve">To research</t>
        </is>
      </c>
      <c r="G130" s="64" t="inlineStr">
        <is>
          <t xml:space="preserve">For power and energy in New York, retrieve the current sector regulator requirements, ownership specific public entity duties, reporting rules, permits and contracts. Document each controlling instrument and exemption. See State research for the separately labelled selected state note.</t>
        </is>
      </c>
      <c r="H130" s="64" t="inlineStr">
        <is>
          <t xml:space="preserve">The state starting source addresses one topic. Find the rule for this sector.</t>
        </is>
      </c>
      <c r="I130" s="48" t="str">
        <v>Unresolved</v>
      </c>
      <c r="J130" s="48"/>
      <c r="K130" s="48"/>
      <c r="L130" s="48"/>
      <c r="M130" s="48"/>
      <c r="N130" s="63"/>
      <c r="O130" s="64" t="str">
        <v>https://dec.ny.gov/environmental-protection/water/water-quality/wastewater-treatment-resources/wastewater-cybersecurity-resources</v>
      </c>
      <c r="P130" s="48" t="str">
        <v>W09</v>
      </c>
      <c r="Q130" s="56" t="str">
        <f>IFERROR(IF(AND(OR(I130="Applicable",I130="Not applicable with reason"),AND(LEN(UPPER(TRIM(CLEAN(SUBSTITUTE(J130,CHAR(160)," ")))))&gt;0,LEFT(UPPER(TRIM(J130)),10)&lt;&gt;"UNRESOLVED",ISERROR(MATCH(UPPER(TRIM(CLEAN(SUBSTITUTE(J130,CHAR(160)," ")))),Start!$H$6:$H$22,0))),AND(LEN(UPPER(TRIM(CLEAN(SUBSTITUTE(K130,CHAR(160)," ")))))&gt;0,LEFT(UPPER(TRIM(K130)),10)&lt;&gt;"UNRESOLVED",ISERROR(MATCH(UPPER(TRIM(CLEAN(SUBSTITUTE(K130,CHAR(160)," ")))),Start!$H$6:$H$22,0))),AND(LEN(UPPER(TRIM(CLEAN(SUBSTITUTE(L130,CHAR(160)," ")))))&gt;0,LEFT(UPPER(TRIM(L130)),10)&lt;&gt;"UNRESOLVED",ISERROR(MATCH(UPPER(TRIM(CLEAN(SUBSTITUTE(L130,CHAR(160)," ")))),Start!$H$6:$H$22,0))),AND(LEN(UPPER(TRIM(CLEAN(SUBSTITUTE(M130,CHAR(160)," ")))))&gt;0,LEFT(UPPER(TRIM(M130)),10)&lt;&gt;"UNRESOLVED",ISERROR(MATCH(UPPER(TRIM(CLEAN(SUBSTITUTE(M130,CHAR(160)," ")))),Start!$H$6:$H$22,0))),AND(ISNUMBER(N130),N130&gt;0,N130&lt;TODAY()+1)),"Fields present; review required","Incomplete"),"Incomplete")</f>
        <v>Incomplete</v>
      </c>
    </row>
    <row r="131" ht="70" customHeight="1">
      <c r="A131" s="62" t="str">
        <v>S32-M</v>
      </c>
      <c r="B131" s="62" t="str">
        <v>New York</v>
      </c>
      <c r="C131" s="62" t="str">
        <v>Manufacturing</v>
      </c>
      <c r="D131" s="62" t="str">
        <v>S32</v>
      </c>
      <c r="E131" s="62" t="str">
        <v>New York DEC and DOH</v>
      </c>
      <c r="F131" s="62" t="inlineStr">
        <is>
          <t xml:space="preserve">To research</t>
        </is>
      </c>
      <c r="G131" s="62" t="inlineStr">
        <is>
          <t xml:space="preserve">For manufacturing in New York, retrieve the current sector regulator requirements, ownership specific public entity duties, reporting rules, permits and contracts. Document each controlling instrument and exemption. See State research for the separately labelled selected state note.</t>
        </is>
      </c>
      <c r="H131" s="62" t="inlineStr">
        <is>
          <t xml:space="preserve">The state starting source addresses one topic. Find the rule for this sector.</t>
        </is>
      </c>
      <c r="I131" s="48" t="str">
        <v>Unresolved</v>
      </c>
      <c r="J131" s="48"/>
      <c r="K131" s="48"/>
      <c r="L131" s="48"/>
      <c r="M131" s="48"/>
      <c r="N131" s="63"/>
      <c r="O131" s="62" t="str">
        <v>https://dec.ny.gov/environmental-protection/water/water-quality/wastewater-treatment-resources/wastewater-cybersecurity-resources</v>
      </c>
      <c r="P131" s="48" t="str">
        <v>W09</v>
      </c>
      <c r="Q131" s="52" t="str">
        <f>IFERROR(IF(AND(OR(I131="Applicable",I131="Not applicable with reason"),AND(LEN(UPPER(TRIM(CLEAN(SUBSTITUTE(J131,CHAR(160)," ")))))&gt;0,LEFT(UPPER(TRIM(J131)),10)&lt;&gt;"UNRESOLVED",ISERROR(MATCH(UPPER(TRIM(CLEAN(SUBSTITUTE(J131,CHAR(160)," ")))),Start!$H$6:$H$22,0))),AND(LEN(UPPER(TRIM(CLEAN(SUBSTITUTE(K131,CHAR(160)," ")))))&gt;0,LEFT(UPPER(TRIM(K131)),10)&lt;&gt;"UNRESOLVED",ISERROR(MATCH(UPPER(TRIM(CLEAN(SUBSTITUTE(K131,CHAR(160)," ")))),Start!$H$6:$H$22,0))),AND(LEN(UPPER(TRIM(CLEAN(SUBSTITUTE(L131,CHAR(160)," ")))))&gt;0,LEFT(UPPER(TRIM(L131)),10)&lt;&gt;"UNRESOLVED",ISERROR(MATCH(UPPER(TRIM(CLEAN(SUBSTITUTE(L131,CHAR(160)," ")))),Start!$H$6:$H$22,0))),AND(LEN(UPPER(TRIM(CLEAN(SUBSTITUTE(M131,CHAR(160)," ")))))&gt;0,LEFT(UPPER(TRIM(M131)),10)&lt;&gt;"UNRESOLVED",ISERROR(MATCH(UPPER(TRIM(CLEAN(SUBSTITUTE(M131,CHAR(160)," ")))),Start!$H$6:$H$22,0))),AND(ISNUMBER(N131),N131&gt;0,N131&lt;TODAY()+1)),"Fields present; review required","Incomplete"),"Incomplete")</f>
        <v>Incomplete</v>
      </c>
    </row>
    <row r="132" ht="70" customHeight="1">
      <c r="A132" s="64" t="str">
        <v>S32-T</v>
      </c>
      <c r="B132" s="64" t="str">
        <v>New York</v>
      </c>
      <c r="C132" s="64" t="str">
        <v>Transportation</v>
      </c>
      <c r="D132" s="64" t="str">
        <v>S32</v>
      </c>
      <c r="E132" s="64" t="str">
        <v>New York DEC and DOH</v>
      </c>
      <c r="F132" s="64" t="inlineStr">
        <is>
          <t xml:space="preserve">To research</t>
        </is>
      </c>
      <c r="G132" s="64" t="inlineStr">
        <is>
          <t xml:space="preserve">For transportation in New York, retrieve the current sector regulator requirements, ownership specific public entity duties, reporting rules, permits and contracts. Document each controlling instrument and exemption. See State research for the separately labelled selected state note.</t>
        </is>
      </c>
      <c r="H132" s="64" t="inlineStr">
        <is>
          <t xml:space="preserve">The state starting source addresses one topic. Find the rule for this sector.</t>
        </is>
      </c>
      <c r="I132" s="48" t="str">
        <v>Unresolved</v>
      </c>
      <c r="J132" s="48"/>
      <c r="K132" s="48"/>
      <c r="L132" s="48"/>
      <c r="M132" s="48"/>
      <c r="N132" s="63"/>
      <c r="O132" s="64" t="str">
        <v>https://dec.ny.gov/environmental-protection/water/water-quality/wastewater-treatment-resources/wastewater-cybersecurity-resources</v>
      </c>
      <c r="P132" s="48" t="str">
        <v>W09</v>
      </c>
      <c r="Q132" s="56" t="str">
        <f>IFERROR(IF(AND(OR(I132="Applicable",I132="Not applicable with reason"),AND(LEN(UPPER(TRIM(CLEAN(SUBSTITUTE(J132,CHAR(160)," ")))))&gt;0,LEFT(UPPER(TRIM(J132)),10)&lt;&gt;"UNRESOLVED",ISERROR(MATCH(UPPER(TRIM(CLEAN(SUBSTITUTE(J132,CHAR(160)," ")))),Start!$H$6:$H$22,0))),AND(LEN(UPPER(TRIM(CLEAN(SUBSTITUTE(K132,CHAR(160)," ")))))&gt;0,LEFT(UPPER(TRIM(K132)),10)&lt;&gt;"UNRESOLVED",ISERROR(MATCH(UPPER(TRIM(CLEAN(SUBSTITUTE(K132,CHAR(160)," ")))),Start!$H$6:$H$22,0))),AND(LEN(UPPER(TRIM(CLEAN(SUBSTITUTE(L132,CHAR(160)," ")))))&gt;0,LEFT(UPPER(TRIM(L132)),10)&lt;&gt;"UNRESOLVED",ISERROR(MATCH(UPPER(TRIM(CLEAN(SUBSTITUTE(L132,CHAR(160)," ")))),Start!$H$6:$H$22,0))),AND(LEN(UPPER(TRIM(CLEAN(SUBSTITUTE(M132,CHAR(160)," ")))))&gt;0,LEFT(UPPER(TRIM(M132)),10)&lt;&gt;"UNRESOLVED",ISERROR(MATCH(UPPER(TRIM(CLEAN(SUBSTITUTE(M132,CHAR(160)," ")))),Start!$H$6:$H$22,0))),AND(ISNUMBER(N132),N132&gt;0,N132&lt;TODAY()+1)),"Fields present; review required","Incomplete"),"Incomplete")</f>
        <v>Incomplete</v>
      </c>
    </row>
    <row r="133" ht="70" customHeight="1">
      <c r="A133" s="62" t="str">
        <v>S33-W</v>
      </c>
      <c r="B133" s="62" t="str">
        <v>North Carolina</v>
      </c>
      <c r="C133" s="62" t="str">
        <v>Water and wastewater</v>
      </c>
      <c r="D133" s="62" t="str">
        <v>S33</v>
      </c>
      <c r="E133" s="62" t="str">
        <v>North Carolina DIT</v>
      </c>
      <c r="F133" s="62" t="inlineStr">
        <is>
          <t xml:space="preserve">To research</t>
        </is>
      </c>
      <c r="G133" s="62" t="inlineStr">
        <is>
          <t xml:space="preserve">For water and wastewater in North Carolina, retrieve the current sector regulator requirements, ownership specific public entity duties, reporting rules, permits and contracts. Document each controlling instrument and exemption. See State research for the separately labelled selected state note.</t>
        </is>
      </c>
      <c r="H133" s="62" t="inlineStr">
        <is>
          <t xml:space="preserve">The state starting source addresses one topic. Find the rule for this sector.</t>
        </is>
      </c>
      <c r="I133" s="48" t="str">
        <v>Unresolved</v>
      </c>
      <c r="J133" s="48"/>
      <c r="K133" s="48"/>
      <c r="L133" s="48"/>
      <c r="M133" s="48"/>
      <c r="N133" s="63"/>
      <c r="O133" s="62" t="str">
        <v>https://it.nc.gov/programs/cybersecurity-risk-management/cyber-incident-reporting</v>
      </c>
      <c r="P133" s="48" t="str"/>
      <c r="Q133" s="52" t="str">
        <f>IFERROR(IF(AND(OR(I133="Applicable",I133="Not applicable with reason"),AND(LEN(UPPER(TRIM(CLEAN(SUBSTITUTE(J133,CHAR(160)," ")))))&gt;0,LEFT(UPPER(TRIM(J133)),10)&lt;&gt;"UNRESOLVED",ISERROR(MATCH(UPPER(TRIM(CLEAN(SUBSTITUTE(J133,CHAR(160)," ")))),Start!$H$6:$H$22,0))),AND(LEN(UPPER(TRIM(CLEAN(SUBSTITUTE(K133,CHAR(160)," ")))))&gt;0,LEFT(UPPER(TRIM(K133)),10)&lt;&gt;"UNRESOLVED",ISERROR(MATCH(UPPER(TRIM(CLEAN(SUBSTITUTE(K133,CHAR(160)," ")))),Start!$H$6:$H$22,0))),AND(LEN(UPPER(TRIM(CLEAN(SUBSTITUTE(L133,CHAR(160)," ")))))&gt;0,LEFT(UPPER(TRIM(L133)),10)&lt;&gt;"UNRESOLVED",ISERROR(MATCH(UPPER(TRIM(CLEAN(SUBSTITUTE(L133,CHAR(160)," ")))),Start!$H$6:$H$22,0))),AND(LEN(UPPER(TRIM(CLEAN(SUBSTITUTE(M133,CHAR(160)," ")))))&gt;0,LEFT(UPPER(TRIM(M133)),10)&lt;&gt;"UNRESOLVED",ISERROR(MATCH(UPPER(TRIM(CLEAN(SUBSTITUTE(M133,CHAR(160)," ")))),Start!$H$6:$H$22,0))),AND(ISNUMBER(N133),N133&gt;0,N133&lt;TODAY()+1)),"Fields present; review required","Incomplete"),"Incomplete")</f>
        <v>Incomplete</v>
      </c>
    </row>
    <row r="134" ht="70" customHeight="1">
      <c r="A134" s="64" t="str">
        <v>S33-P</v>
      </c>
      <c r="B134" s="64" t="str">
        <v>North Carolina</v>
      </c>
      <c r="C134" s="64" t="str">
        <v>Power and energy</v>
      </c>
      <c r="D134" s="64" t="str">
        <v>S33</v>
      </c>
      <c r="E134" s="64" t="str">
        <v>North Carolina DIT</v>
      </c>
      <c r="F134" s="64" t="inlineStr">
        <is>
          <t xml:space="preserve">To research</t>
        </is>
      </c>
      <c r="G134" s="64" t="inlineStr">
        <is>
          <t xml:space="preserve">For power and energy in North Carolina, retrieve the current sector regulator requirements, ownership specific public entity duties, reporting rules, permits and contracts. Document each controlling instrument and exemption. See State research for the separately labelled selected state note.</t>
        </is>
      </c>
      <c r="H134" s="64" t="inlineStr">
        <is>
          <t xml:space="preserve">The state starting source addresses one topic. Find the rule for this sector.</t>
        </is>
      </c>
      <c r="I134" s="48" t="str">
        <v>Unresolved</v>
      </c>
      <c r="J134" s="48"/>
      <c r="K134" s="48"/>
      <c r="L134" s="48"/>
      <c r="M134" s="48"/>
      <c r="N134" s="63"/>
      <c r="O134" s="64" t="str">
        <v>https://it.nc.gov/programs/cybersecurity-risk-management/cyber-incident-reporting</v>
      </c>
      <c r="P134" s="48" t="str"/>
      <c r="Q134" s="56" t="str">
        <f>IFERROR(IF(AND(OR(I134="Applicable",I134="Not applicable with reason"),AND(LEN(UPPER(TRIM(CLEAN(SUBSTITUTE(J134,CHAR(160)," ")))))&gt;0,LEFT(UPPER(TRIM(J134)),10)&lt;&gt;"UNRESOLVED",ISERROR(MATCH(UPPER(TRIM(CLEAN(SUBSTITUTE(J134,CHAR(160)," ")))),Start!$H$6:$H$22,0))),AND(LEN(UPPER(TRIM(CLEAN(SUBSTITUTE(K134,CHAR(160)," ")))))&gt;0,LEFT(UPPER(TRIM(K134)),10)&lt;&gt;"UNRESOLVED",ISERROR(MATCH(UPPER(TRIM(CLEAN(SUBSTITUTE(K134,CHAR(160)," ")))),Start!$H$6:$H$22,0))),AND(LEN(UPPER(TRIM(CLEAN(SUBSTITUTE(L134,CHAR(160)," ")))))&gt;0,LEFT(UPPER(TRIM(L134)),10)&lt;&gt;"UNRESOLVED",ISERROR(MATCH(UPPER(TRIM(CLEAN(SUBSTITUTE(L134,CHAR(160)," ")))),Start!$H$6:$H$22,0))),AND(LEN(UPPER(TRIM(CLEAN(SUBSTITUTE(M134,CHAR(160)," ")))))&gt;0,LEFT(UPPER(TRIM(M134)),10)&lt;&gt;"UNRESOLVED",ISERROR(MATCH(UPPER(TRIM(CLEAN(SUBSTITUTE(M134,CHAR(160)," ")))),Start!$H$6:$H$22,0))),AND(ISNUMBER(N134),N134&gt;0,N134&lt;TODAY()+1)),"Fields present; review required","Incomplete"),"Incomplete")</f>
        <v>Incomplete</v>
      </c>
    </row>
    <row r="135" ht="70" customHeight="1">
      <c r="A135" s="62" t="str">
        <v>S33-M</v>
      </c>
      <c r="B135" s="62" t="str">
        <v>North Carolina</v>
      </c>
      <c r="C135" s="62" t="str">
        <v>Manufacturing</v>
      </c>
      <c r="D135" s="62" t="str">
        <v>S33</v>
      </c>
      <c r="E135" s="62" t="str">
        <v>North Carolina DIT</v>
      </c>
      <c r="F135" s="62" t="inlineStr">
        <is>
          <t xml:space="preserve">To research</t>
        </is>
      </c>
      <c r="G135" s="62" t="inlineStr">
        <is>
          <t xml:space="preserve">For manufacturing in North Carolina, retrieve the current sector regulator requirements, ownership specific public entity duties, reporting rules, permits and contracts. Document each controlling instrument and exemption. See State research for the separately labelled selected state note.</t>
        </is>
      </c>
      <c r="H135" s="62" t="inlineStr">
        <is>
          <t xml:space="preserve">The state starting source addresses one topic. Find the rule for this sector.</t>
        </is>
      </c>
      <c r="I135" s="48" t="str">
        <v>Unresolved</v>
      </c>
      <c r="J135" s="48"/>
      <c r="K135" s="48"/>
      <c r="L135" s="48"/>
      <c r="M135" s="48"/>
      <c r="N135" s="63"/>
      <c r="O135" s="62" t="str">
        <v>https://it.nc.gov/programs/cybersecurity-risk-management/cyber-incident-reporting</v>
      </c>
      <c r="P135" s="48" t="str"/>
      <c r="Q135" s="52" t="str">
        <f>IFERROR(IF(AND(OR(I135="Applicable",I135="Not applicable with reason"),AND(LEN(UPPER(TRIM(CLEAN(SUBSTITUTE(J135,CHAR(160)," ")))))&gt;0,LEFT(UPPER(TRIM(J135)),10)&lt;&gt;"UNRESOLVED",ISERROR(MATCH(UPPER(TRIM(CLEAN(SUBSTITUTE(J135,CHAR(160)," ")))),Start!$H$6:$H$22,0))),AND(LEN(UPPER(TRIM(CLEAN(SUBSTITUTE(K135,CHAR(160)," ")))))&gt;0,LEFT(UPPER(TRIM(K135)),10)&lt;&gt;"UNRESOLVED",ISERROR(MATCH(UPPER(TRIM(CLEAN(SUBSTITUTE(K135,CHAR(160)," ")))),Start!$H$6:$H$22,0))),AND(LEN(UPPER(TRIM(CLEAN(SUBSTITUTE(L135,CHAR(160)," ")))))&gt;0,LEFT(UPPER(TRIM(L135)),10)&lt;&gt;"UNRESOLVED",ISERROR(MATCH(UPPER(TRIM(CLEAN(SUBSTITUTE(L135,CHAR(160)," ")))),Start!$H$6:$H$22,0))),AND(LEN(UPPER(TRIM(CLEAN(SUBSTITUTE(M135,CHAR(160)," ")))))&gt;0,LEFT(UPPER(TRIM(M135)),10)&lt;&gt;"UNRESOLVED",ISERROR(MATCH(UPPER(TRIM(CLEAN(SUBSTITUTE(M135,CHAR(160)," ")))),Start!$H$6:$H$22,0))),AND(ISNUMBER(N135),N135&gt;0,N135&lt;TODAY()+1)),"Fields present; review required","Incomplete"),"Incomplete")</f>
        <v>Incomplete</v>
      </c>
    </row>
    <row r="136" ht="70" customHeight="1">
      <c r="A136" s="64" t="str">
        <v>S33-T</v>
      </c>
      <c r="B136" s="64" t="str">
        <v>North Carolina</v>
      </c>
      <c r="C136" s="64" t="str">
        <v>Transportation</v>
      </c>
      <c r="D136" s="64" t="str">
        <v>S33</v>
      </c>
      <c r="E136" s="64" t="str">
        <v>North Carolina DIT</v>
      </c>
      <c r="F136" s="64" t="inlineStr">
        <is>
          <t xml:space="preserve">To research</t>
        </is>
      </c>
      <c r="G136" s="64" t="inlineStr">
        <is>
          <t xml:space="preserve">For transportation in North Carolina, retrieve the current sector regulator requirements, ownership specific public entity duties, reporting rules, permits and contracts. Document each controlling instrument and exemption. See State research for the separately labelled selected state note.</t>
        </is>
      </c>
      <c r="H136" s="64" t="inlineStr">
        <is>
          <t xml:space="preserve">The state starting source addresses one topic. Find the rule for this sector.</t>
        </is>
      </c>
      <c r="I136" s="48" t="str">
        <v>Unresolved</v>
      </c>
      <c r="J136" s="48"/>
      <c r="K136" s="48"/>
      <c r="L136" s="48"/>
      <c r="M136" s="48"/>
      <c r="N136" s="63"/>
      <c r="O136" s="64" t="str">
        <v>https://it.nc.gov/programs/cybersecurity-risk-management/cyber-incident-reporting</v>
      </c>
      <c r="P136" s="48" t="str"/>
      <c r="Q136" s="56" t="str">
        <f>IFERROR(IF(AND(OR(I136="Applicable",I136="Not applicable with reason"),AND(LEN(UPPER(TRIM(CLEAN(SUBSTITUTE(J136,CHAR(160)," ")))))&gt;0,LEFT(UPPER(TRIM(J136)),10)&lt;&gt;"UNRESOLVED",ISERROR(MATCH(UPPER(TRIM(CLEAN(SUBSTITUTE(J136,CHAR(160)," ")))),Start!$H$6:$H$22,0))),AND(LEN(UPPER(TRIM(CLEAN(SUBSTITUTE(K136,CHAR(160)," ")))))&gt;0,LEFT(UPPER(TRIM(K136)),10)&lt;&gt;"UNRESOLVED",ISERROR(MATCH(UPPER(TRIM(CLEAN(SUBSTITUTE(K136,CHAR(160)," ")))),Start!$H$6:$H$22,0))),AND(LEN(UPPER(TRIM(CLEAN(SUBSTITUTE(L136,CHAR(160)," ")))))&gt;0,LEFT(UPPER(TRIM(L136)),10)&lt;&gt;"UNRESOLVED",ISERROR(MATCH(UPPER(TRIM(CLEAN(SUBSTITUTE(L136,CHAR(160)," ")))),Start!$H$6:$H$22,0))),AND(LEN(UPPER(TRIM(CLEAN(SUBSTITUTE(M136,CHAR(160)," ")))))&gt;0,LEFT(UPPER(TRIM(M136)),10)&lt;&gt;"UNRESOLVED",ISERROR(MATCH(UPPER(TRIM(CLEAN(SUBSTITUTE(M136,CHAR(160)," ")))),Start!$H$6:$H$22,0))),AND(ISNUMBER(N136),N136&gt;0,N136&lt;TODAY()+1)),"Fields present; review required","Incomplete"),"Incomplete")</f>
        <v>Incomplete</v>
      </c>
    </row>
    <row r="137" ht="70" customHeight="1">
      <c r="A137" s="62" t="str">
        <v>S34-W</v>
      </c>
      <c r="B137" s="62" t="str">
        <v>North Dakota</v>
      </c>
      <c r="C137" s="62" t="str">
        <v>Water and wastewater</v>
      </c>
      <c r="D137" s="62" t="str">
        <v>S34</v>
      </c>
      <c r="E137" s="62" t="str">
        <v>North Dakota Legislature</v>
      </c>
      <c r="F137" s="62" t="inlineStr">
        <is>
          <t xml:space="preserve">To research</t>
        </is>
      </c>
      <c r="G137" s="62" t="inlineStr">
        <is>
          <t xml:space="preserve">For water and wastewater in North Dakota, retrieve the current sector regulator requirements, ownership specific public entity duties, reporting rules, permits and contracts. Document each controlling instrument and exemption. See State research for the separately labelled selected state note.</t>
        </is>
      </c>
      <c r="H137" s="62" t="inlineStr">
        <is>
          <t xml:space="preserve">The state starting source addresses one topic. Find the rule for this sector.</t>
        </is>
      </c>
      <c r="I137" s="48" t="str">
        <v>Unresolved</v>
      </c>
      <c r="J137" s="48"/>
      <c r="K137" s="48"/>
      <c r="L137" s="48"/>
      <c r="M137" s="48"/>
      <c r="N137" s="63"/>
      <c r="O137" s="62" t="str">
        <v>https://ndlegis.gov/cencode/t54c59-1.pdf</v>
      </c>
      <c r="P137" s="48" t="str"/>
      <c r="Q137" s="52" t="str">
        <f>IFERROR(IF(AND(OR(I137="Applicable",I137="Not applicable with reason"),AND(LEN(UPPER(TRIM(CLEAN(SUBSTITUTE(J137,CHAR(160)," ")))))&gt;0,LEFT(UPPER(TRIM(J137)),10)&lt;&gt;"UNRESOLVED",ISERROR(MATCH(UPPER(TRIM(CLEAN(SUBSTITUTE(J137,CHAR(160)," ")))),Start!$H$6:$H$22,0))),AND(LEN(UPPER(TRIM(CLEAN(SUBSTITUTE(K137,CHAR(160)," ")))))&gt;0,LEFT(UPPER(TRIM(K137)),10)&lt;&gt;"UNRESOLVED",ISERROR(MATCH(UPPER(TRIM(CLEAN(SUBSTITUTE(K137,CHAR(160)," ")))),Start!$H$6:$H$22,0))),AND(LEN(UPPER(TRIM(CLEAN(SUBSTITUTE(L137,CHAR(160)," ")))))&gt;0,LEFT(UPPER(TRIM(L137)),10)&lt;&gt;"UNRESOLVED",ISERROR(MATCH(UPPER(TRIM(CLEAN(SUBSTITUTE(L137,CHAR(160)," ")))),Start!$H$6:$H$22,0))),AND(LEN(UPPER(TRIM(CLEAN(SUBSTITUTE(M137,CHAR(160)," ")))))&gt;0,LEFT(UPPER(TRIM(M137)),10)&lt;&gt;"UNRESOLVED",ISERROR(MATCH(UPPER(TRIM(CLEAN(SUBSTITUTE(M137,CHAR(160)," ")))),Start!$H$6:$H$22,0))),AND(ISNUMBER(N137),N137&gt;0,N137&lt;TODAY()+1)),"Fields present; review required","Incomplete"),"Incomplete")</f>
        <v>Incomplete</v>
      </c>
    </row>
    <row r="138" ht="70" customHeight="1">
      <c r="A138" s="64" t="str">
        <v>S34-P</v>
      </c>
      <c r="B138" s="64" t="str">
        <v>North Dakota</v>
      </c>
      <c r="C138" s="64" t="str">
        <v>Power and energy</v>
      </c>
      <c r="D138" s="64" t="str">
        <v>S34</v>
      </c>
      <c r="E138" s="64" t="str">
        <v>North Dakota Legislature</v>
      </c>
      <c r="F138" s="64" t="inlineStr">
        <is>
          <t xml:space="preserve">To research</t>
        </is>
      </c>
      <c r="G138" s="64" t="inlineStr">
        <is>
          <t xml:space="preserve">For power and energy in North Dakota, retrieve the current sector regulator requirements, ownership specific public entity duties, reporting rules, permits and contracts. Document each controlling instrument and exemption. See State research for the separately labelled selected state note.</t>
        </is>
      </c>
      <c r="H138" s="64" t="inlineStr">
        <is>
          <t xml:space="preserve">The state starting source addresses one topic. Find the rule for this sector.</t>
        </is>
      </c>
      <c r="I138" s="48" t="str">
        <v>Unresolved</v>
      </c>
      <c r="J138" s="48"/>
      <c r="K138" s="48"/>
      <c r="L138" s="48"/>
      <c r="M138" s="48"/>
      <c r="N138" s="63"/>
      <c r="O138" s="64" t="str">
        <v>https://ndlegis.gov/cencode/t54c59-1.pdf</v>
      </c>
      <c r="P138" s="48" t="str"/>
      <c r="Q138" s="56" t="str">
        <f>IFERROR(IF(AND(OR(I138="Applicable",I138="Not applicable with reason"),AND(LEN(UPPER(TRIM(CLEAN(SUBSTITUTE(J138,CHAR(160)," ")))))&gt;0,LEFT(UPPER(TRIM(J138)),10)&lt;&gt;"UNRESOLVED",ISERROR(MATCH(UPPER(TRIM(CLEAN(SUBSTITUTE(J138,CHAR(160)," ")))),Start!$H$6:$H$22,0))),AND(LEN(UPPER(TRIM(CLEAN(SUBSTITUTE(K138,CHAR(160)," ")))))&gt;0,LEFT(UPPER(TRIM(K138)),10)&lt;&gt;"UNRESOLVED",ISERROR(MATCH(UPPER(TRIM(CLEAN(SUBSTITUTE(K138,CHAR(160)," ")))),Start!$H$6:$H$22,0))),AND(LEN(UPPER(TRIM(CLEAN(SUBSTITUTE(L138,CHAR(160)," ")))))&gt;0,LEFT(UPPER(TRIM(L138)),10)&lt;&gt;"UNRESOLVED",ISERROR(MATCH(UPPER(TRIM(CLEAN(SUBSTITUTE(L138,CHAR(160)," ")))),Start!$H$6:$H$22,0))),AND(LEN(UPPER(TRIM(CLEAN(SUBSTITUTE(M138,CHAR(160)," ")))))&gt;0,LEFT(UPPER(TRIM(M138)),10)&lt;&gt;"UNRESOLVED",ISERROR(MATCH(UPPER(TRIM(CLEAN(SUBSTITUTE(M138,CHAR(160)," ")))),Start!$H$6:$H$22,0))),AND(ISNUMBER(N138),N138&gt;0,N138&lt;TODAY()+1)),"Fields present; review required","Incomplete"),"Incomplete")</f>
        <v>Incomplete</v>
      </c>
    </row>
    <row r="139" ht="70" customHeight="1">
      <c r="A139" s="62" t="str">
        <v>S34-M</v>
      </c>
      <c r="B139" s="62" t="str">
        <v>North Dakota</v>
      </c>
      <c r="C139" s="62" t="str">
        <v>Manufacturing</v>
      </c>
      <c r="D139" s="62" t="str">
        <v>S34</v>
      </c>
      <c r="E139" s="62" t="str">
        <v>North Dakota Legislature</v>
      </c>
      <c r="F139" s="62" t="inlineStr">
        <is>
          <t xml:space="preserve">To research</t>
        </is>
      </c>
      <c r="G139" s="62" t="inlineStr">
        <is>
          <t xml:space="preserve">For manufacturing in North Dakota, retrieve the current sector regulator requirements, ownership specific public entity duties, reporting rules, permits and contracts. Document each controlling instrument and exemption. See State research for the separately labelled selected state note.</t>
        </is>
      </c>
      <c r="H139" s="62" t="inlineStr">
        <is>
          <t xml:space="preserve">The state starting source addresses one topic. Find the rule for this sector.</t>
        </is>
      </c>
      <c r="I139" s="48" t="str">
        <v>Unresolved</v>
      </c>
      <c r="J139" s="48"/>
      <c r="K139" s="48"/>
      <c r="L139" s="48"/>
      <c r="M139" s="48"/>
      <c r="N139" s="63"/>
      <c r="O139" s="62" t="str">
        <v>https://ndlegis.gov/cencode/t54c59-1.pdf</v>
      </c>
      <c r="P139" s="48" t="str"/>
      <c r="Q139" s="52" t="str">
        <f>IFERROR(IF(AND(OR(I139="Applicable",I139="Not applicable with reason"),AND(LEN(UPPER(TRIM(CLEAN(SUBSTITUTE(J139,CHAR(160)," ")))))&gt;0,LEFT(UPPER(TRIM(J139)),10)&lt;&gt;"UNRESOLVED",ISERROR(MATCH(UPPER(TRIM(CLEAN(SUBSTITUTE(J139,CHAR(160)," ")))),Start!$H$6:$H$22,0))),AND(LEN(UPPER(TRIM(CLEAN(SUBSTITUTE(K139,CHAR(160)," ")))))&gt;0,LEFT(UPPER(TRIM(K139)),10)&lt;&gt;"UNRESOLVED",ISERROR(MATCH(UPPER(TRIM(CLEAN(SUBSTITUTE(K139,CHAR(160)," ")))),Start!$H$6:$H$22,0))),AND(LEN(UPPER(TRIM(CLEAN(SUBSTITUTE(L139,CHAR(160)," ")))))&gt;0,LEFT(UPPER(TRIM(L139)),10)&lt;&gt;"UNRESOLVED",ISERROR(MATCH(UPPER(TRIM(CLEAN(SUBSTITUTE(L139,CHAR(160)," ")))),Start!$H$6:$H$22,0))),AND(LEN(UPPER(TRIM(CLEAN(SUBSTITUTE(M139,CHAR(160)," ")))))&gt;0,LEFT(UPPER(TRIM(M139)),10)&lt;&gt;"UNRESOLVED",ISERROR(MATCH(UPPER(TRIM(CLEAN(SUBSTITUTE(M139,CHAR(160)," ")))),Start!$H$6:$H$22,0))),AND(ISNUMBER(N139),N139&gt;0,N139&lt;TODAY()+1)),"Fields present; review required","Incomplete"),"Incomplete")</f>
        <v>Incomplete</v>
      </c>
    </row>
    <row r="140" ht="70" customHeight="1">
      <c r="A140" s="64" t="str">
        <v>S34-T</v>
      </c>
      <c r="B140" s="64" t="str">
        <v>North Dakota</v>
      </c>
      <c r="C140" s="64" t="str">
        <v>Transportation</v>
      </c>
      <c r="D140" s="64" t="str">
        <v>S34</v>
      </c>
      <c r="E140" s="64" t="str">
        <v>North Dakota Legislature</v>
      </c>
      <c r="F140" s="64" t="inlineStr">
        <is>
          <t xml:space="preserve">To research</t>
        </is>
      </c>
      <c r="G140" s="64" t="inlineStr">
        <is>
          <t xml:space="preserve">For transportation in North Dakota, retrieve the current sector regulator requirements, ownership specific public entity duties, reporting rules, permits and contracts. Document each controlling instrument and exemption. See State research for the separately labelled selected state note.</t>
        </is>
      </c>
      <c r="H140" s="64" t="inlineStr">
        <is>
          <t xml:space="preserve">The state starting source addresses one topic. Find the rule for this sector.</t>
        </is>
      </c>
      <c r="I140" s="48" t="str">
        <v>Unresolved</v>
      </c>
      <c r="J140" s="48"/>
      <c r="K140" s="48"/>
      <c r="L140" s="48"/>
      <c r="M140" s="48"/>
      <c r="N140" s="63"/>
      <c r="O140" s="64" t="str">
        <v>https://ndlegis.gov/cencode/t54c59-1.pdf</v>
      </c>
      <c r="P140" s="48" t="str"/>
      <c r="Q140" s="56" t="str">
        <f>IFERROR(IF(AND(OR(I140="Applicable",I140="Not applicable with reason"),AND(LEN(UPPER(TRIM(CLEAN(SUBSTITUTE(J140,CHAR(160)," ")))))&gt;0,LEFT(UPPER(TRIM(J140)),10)&lt;&gt;"UNRESOLVED",ISERROR(MATCH(UPPER(TRIM(CLEAN(SUBSTITUTE(J140,CHAR(160)," ")))),Start!$H$6:$H$22,0))),AND(LEN(UPPER(TRIM(CLEAN(SUBSTITUTE(K140,CHAR(160)," ")))))&gt;0,LEFT(UPPER(TRIM(K140)),10)&lt;&gt;"UNRESOLVED",ISERROR(MATCH(UPPER(TRIM(CLEAN(SUBSTITUTE(K140,CHAR(160)," ")))),Start!$H$6:$H$22,0))),AND(LEN(UPPER(TRIM(CLEAN(SUBSTITUTE(L140,CHAR(160)," ")))))&gt;0,LEFT(UPPER(TRIM(L140)),10)&lt;&gt;"UNRESOLVED",ISERROR(MATCH(UPPER(TRIM(CLEAN(SUBSTITUTE(L140,CHAR(160)," ")))),Start!$H$6:$H$22,0))),AND(LEN(UPPER(TRIM(CLEAN(SUBSTITUTE(M140,CHAR(160)," ")))))&gt;0,LEFT(UPPER(TRIM(M140)),10)&lt;&gt;"UNRESOLVED",ISERROR(MATCH(UPPER(TRIM(CLEAN(SUBSTITUTE(M140,CHAR(160)," ")))),Start!$H$6:$H$22,0))),AND(ISNUMBER(N140),N140&gt;0,N140&lt;TODAY()+1)),"Fields present; review required","Incomplete"),"Incomplete")</f>
        <v>Incomplete</v>
      </c>
    </row>
    <row r="141" ht="70" customHeight="1">
      <c r="A141" s="62" t="str">
        <v>S35-W</v>
      </c>
      <c r="B141" s="62" t="str">
        <v>Ohio</v>
      </c>
      <c r="C141" s="62" t="str">
        <v>Water and wastewater</v>
      </c>
      <c r="D141" s="62" t="str">
        <v>S35</v>
      </c>
      <c r="E141" s="62" t="str">
        <v>Ohio EPA</v>
      </c>
      <c r="F141" s="62" t="inlineStr">
        <is>
          <t xml:space="preserve">To research</t>
        </is>
      </c>
      <c r="G141" s="62" t="inlineStr">
        <is>
          <t xml:space="preserve">For water and wastewater in Ohio, retrieve the current sector regulator requirements, ownership specific public entity duties, reporting rules, permits and contracts. Document each controlling instrument and exemption. See State research for the separately labelled selected state note.</t>
        </is>
      </c>
      <c r="H141" s="62" t="inlineStr">
        <is>
          <t xml:space="preserve">The state starting source addresses one topic. Find the rule for this sector.</t>
        </is>
      </c>
      <c r="I141" s="48" t="str">
        <v>Unresolved</v>
      </c>
      <c r="J141" s="48"/>
      <c r="K141" s="48"/>
      <c r="L141" s="48"/>
      <c r="M141" s="48"/>
      <c r="N141" s="63"/>
      <c r="O141" s="62" t="str">
        <v>https://codes.ohio.gov/ohio-administrative-code/rule-3745-81-31</v>
      </c>
      <c r="P141" s="48" t="str"/>
      <c r="Q141" s="52" t="str">
        <f>IFERROR(IF(AND(OR(I141="Applicable",I141="Not applicable with reason"),AND(LEN(UPPER(TRIM(CLEAN(SUBSTITUTE(J141,CHAR(160)," ")))))&gt;0,LEFT(UPPER(TRIM(J141)),10)&lt;&gt;"UNRESOLVED",ISERROR(MATCH(UPPER(TRIM(CLEAN(SUBSTITUTE(J141,CHAR(160)," ")))),Start!$H$6:$H$22,0))),AND(LEN(UPPER(TRIM(CLEAN(SUBSTITUTE(K141,CHAR(160)," ")))))&gt;0,LEFT(UPPER(TRIM(K141)),10)&lt;&gt;"UNRESOLVED",ISERROR(MATCH(UPPER(TRIM(CLEAN(SUBSTITUTE(K141,CHAR(160)," ")))),Start!$H$6:$H$22,0))),AND(LEN(UPPER(TRIM(CLEAN(SUBSTITUTE(L141,CHAR(160)," ")))))&gt;0,LEFT(UPPER(TRIM(L141)),10)&lt;&gt;"UNRESOLVED",ISERROR(MATCH(UPPER(TRIM(CLEAN(SUBSTITUTE(L141,CHAR(160)," ")))),Start!$H$6:$H$22,0))),AND(LEN(UPPER(TRIM(CLEAN(SUBSTITUTE(M141,CHAR(160)," ")))))&gt;0,LEFT(UPPER(TRIM(M141)),10)&lt;&gt;"UNRESOLVED",ISERROR(MATCH(UPPER(TRIM(CLEAN(SUBSTITUTE(M141,CHAR(160)," ")))),Start!$H$6:$H$22,0))),AND(ISNUMBER(N141),N141&gt;0,N141&lt;TODAY()+1)),"Fields present; review required","Incomplete"),"Incomplete")</f>
        <v>Incomplete</v>
      </c>
    </row>
    <row r="142" ht="70" customHeight="1">
      <c r="A142" s="64" t="str">
        <v>S35-P</v>
      </c>
      <c r="B142" s="64" t="str">
        <v>Ohio</v>
      </c>
      <c r="C142" s="64" t="str">
        <v>Power and energy</v>
      </c>
      <c r="D142" s="64" t="str">
        <v>S35</v>
      </c>
      <c r="E142" s="64" t="str">
        <v>Ohio EPA</v>
      </c>
      <c r="F142" s="64" t="inlineStr">
        <is>
          <t xml:space="preserve">To research</t>
        </is>
      </c>
      <c r="G142" s="64" t="inlineStr">
        <is>
          <t xml:space="preserve">For power and energy in Ohio, retrieve the current sector regulator requirements, ownership specific public entity duties, reporting rules, permits and contracts. Document each controlling instrument and exemption. See State research for the separately labelled selected state note.</t>
        </is>
      </c>
      <c r="H142" s="64" t="inlineStr">
        <is>
          <t xml:space="preserve">The state starting source addresses one topic. Find the rule for this sector.</t>
        </is>
      </c>
      <c r="I142" s="48" t="str">
        <v>Unresolved</v>
      </c>
      <c r="J142" s="48"/>
      <c r="K142" s="48"/>
      <c r="L142" s="48"/>
      <c r="M142" s="48"/>
      <c r="N142" s="63"/>
      <c r="O142" s="64" t="str">
        <v>https://codes.ohio.gov/ohio-administrative-code/rule-3745-81-31</v>
      </c>
      <c r="P142" s="48" t="str"/>
      <c r="Q142" s="56" t="str">
        <f>IFERROR(IF(AND(OR(I142="Applicable",I142="Not applicable with reason"),AND(LEN(UPPER(TRIM(CLEAN(SUBSTITUTE(J142,CHAR(160)," ")))))&gt;0,LEFT(UPPER(TRIM(J142)),10)&lt;&gt;"UNRESOLVED",ISERROR(MATCH(UPPER(TRIM(CLEAN(SUBSTITUTE(J142,CHAR(160)," ")))),Start!$H$6:$H$22,0))),AND(LEN(UPPER(TRIM(CLEAN(SUBSTITUTE(K142,CHAR(160)," ")))))&gt;0,LEFT(UPPER(TRIM(K142)),10)&lt;&gt;"UNRESOLVED",ISERROR(MATCH(UPPER(TRIM(CLEAN(SUBSTITUTE(K142,CHAR(160)," ")))),Start!$H$6:$H$22,0))),AND(LEN(UPPER(TRIM(CLEAN(SUBSTITUTE(L142,CHAR(160)," ")))))&gt;0,LEFT(UPPER(TRIM(L142)),10)&lt;&gt;"UNRESOLVED",ISERROR(MATCH(UPPER(TRIM(CLEAN(SUBSTITUTE(L142,CHAR(160)," ")))),Start!$H$6:$H$22,0))),AND(LEN(UPPER(TRIM(CLEAN(SUBSTITUTE(M142,CHAR(160)," ")))))&gt;0,LEFT(UPPER(TRIM(M142)),10)&lt;&gt;"UNRESOLVED",ISERROR(MATCH(UPPER(TRIM(CLEAN(SUBSTITUTE(M142,CHAR(160)," ")))),Start!$H$6:$H$22,0))),AND(ISNUMBER(N142),N142&gt;0,N142&lt;TODAY()+1)),"Fields present; review required","Incomplete"),"Incomplete")</f>
        <v>Incomplete</v>
      </c>
    </row>
    <row r="143" ht="70" customHeight="1">
      <c r="A143" s="62" t="str">
        <v>S35-M</v>
      </c>
      <c r="B143" s="62" t="str">
        <v>Ohio</v>
      </c>
      <c r="C143" s="62" t="str">
        <v>Manufacturing</v>
      </c>
      <c r="D143" s="62" t="str">
        <v>S35</v>
      </c>
      <c r="E143" s="62" t="str">
        <v>Ohio EPA</v>
      </c>
      <c r="F143" s="62" t="inlineStr">
        <is>
          <t xml:space="preserve">To research</t>
        </is>
      </c>
      <c r="G143" s="62" t="inlineStr">
        <is>
          <t xml:space="preserve">For manufacturing in Ohio, retrieve the current sector regulator requirements, ownership specific public entity duties, reporting rules, permits and contracts. Document each controlling instrument and exemption. See State research for the separately labelled selected state note.</t>
        </is>
      </c>
      <c r="H143" s="62" t="inlineStr">
        <is>
          <t xml:space="preserve">The state starting source addresses one topic. Find the rule for this sector.</t>
        </is>
      </c>
      <c r="I143" s="48" t="str">
        <v>Unresolved</v>
      </c>
      <c r="J143" s="48"/>
      <c r="K143" s="48"/>
      <c r="L143" s="48"/>
      <c r="M143" s="48"/>
      <c r="N143" s="63"/>
      <c r="O143" s="62" t="str">
        <v>https://codes.ohio.gov/ohio-administrative-code/rule-3745-81-31</v>
      </c>
      <c r="P143" s="48" t="str"/>
      <c r="Q143" s="52" t="str">
        <f>IFERROR(IF(AND(OR(I143="Applicable",I143="Not applicable with reason"),AND(LEN(UPPER(TRIM(CLEAN(SUBSTITUTE(J143,CHAR(160)," ")))))&gt;0,LEFT(UPPER(TRIM(J143)),10)&lt;&gt;"UNRESOLVED",ISERROR(MATCH(UPPER(TRIM(CLEAN(SUBSTITUTE(J143,CHAR(160)," ")))),Start!$H$6:$H$22,0))),AND(LEN(UPPER(TRIM(CLEAN(SUBSTITUTE(K143,CHAR(160)," ")))))&gt;0,LEFT(UPPER(TRIM(K143)),10)&lt;&gt;"UNRESOLVED",ISERROR(MATCH(UPPER(TRIM(CLEAN(SUBSTITUTE(K143,CHAR(160)," ")))),Start!$H$6:$H$22,0))),AND(LEN(UPPER(TRIM(CLEAN(SUBSTITUTE(L143,CHAR(160)," ")))))&gt;0,LEFT(UPPER(TRIM(L143)),10)&lt;&gt;"UNRESOLVED",ISERROR(MATCH(UPPER(TRIM(CLEAN(SUBSTITUTE(L143,CHAR(160)," ")))),Start!$H$6:$H$22,0))),AND(LEN(UPPER(TRIM(CLEAN(SUBSTITUTE(M143,CHAR(160)," ")))))&gt;0,LEFT(UPPER(TRIM(M143)),10)&lt;&gt;"UNRESOLVED",ISERROR(MATCH(UPPER(TRIM(CLEAN(SUBSTITUTE(M143,CHAR(160)," ")))),Start!$H$6:$H$22,0))),AND(ISNUMBER(N143),N143&gt;0,N143&lt;TODAY()+1)),"Fields present; review required","Incomplete"),"Incomplete")</f>
        <v>Incomplete</v>
      </c>
    </row>
    <row r="144" ht="70" customHeight="1">
      <c r="A144" s="64" t="str">
        <v>S35-T</v>
      </c>
      <c r="B144" s="64" t="str">
        <v>Ohio</v>
      </c>
      <c r="C144" s="64" t="str">
        <v>Transportation</v>
      </c>
      <c r="D144" s="64" t="str">
        <v>S35</v>
      </c>
      <c r="E144" s="64" t="str">
        <v>Ohio EPA</v>
      </c>
      <c r="F144" s="64" t="inlineStr">
        <is>
          <t xml:space="preserve">To research</t>
        </is>
      </c>
      <c r="G144" s="64" t="inlineStr">
        <is>
          <t xml:space="preserve">For transportation in Ohio, retrieve the current sector regulator requirements, ownership specific public entity duties, reporting rules, permits and contracts. Document each controlling instrument and exemption. See State research for the separately labelled selected state note.</t>
        </is>
      </c>
      <c r="H144" s="64" t="inlineStr">
        <is>
          <t xml:space="preserve">The state starting source addresses one topic. Find the rule for this sector.</t>
        </is>
      </c>
      <c r="I144" s="48" t="str">
        <v>Unresolved</v>
      </c>
      <c r="J144" s="48"/>
      <c r="K144" s="48"/>
      <c r="L144" s="48"/>
      <c r="M144" s="48"/>
      <c r="N144" s="63"/>
      <c r="O144" s="64" t="str">
        <v>https://codes.ohio.gov/ohio-administrative-code/rule-3745-81-31</v>
      </c>
      <c r="P144" s="48" t="str"/>
      <c r="Q144" s="56" t="str">
        <f>IFERROR(IF(AND(OR(I144="Applicable",I144="Not applicable with reason"),AND(LEN(UPPER(TRIM(CLEAN(SUBSTITUTE(J144,CHAR(160)," ")))))&gt;0,LEFT(UPPER(TRIM(J144)),10)&lt;&gt;"UNRESOLVED",ISERROR(MATCH(UPPER(TRIM(CLEAN(SUBSTITUTE(J144,CHAR(160)," ")))),Start!$H$6:$H$22,0))),AND(LEN(UPPER(TRIM(CLEAN(SUBSTITUTE(K144,CHAR(160)," ")))))&gt;0,LEFT(UPPER(TRIM(K144)),10)&lt;&gt;"UNRESOLVED",ISERROR(MATCH(UPPER(TRIM(CLEAN(SUBSTITUTE(K144,CHAR(160)," ")))),Start!$H$6:$H$22,0))),AND(LEN(UPPER(TRIM(CLEAN(SUBSTITUTE(L144,CHAR(160)," ")))))&gt;0,LEFT(UPPER(TRIM(L144)),10)&lt;&gt;"UNRESOLVED",ISERROR(MATCH(UPPER(TRIM(CLEAN(SUBSTITUTE(L144,CHAR(160)," ")))),Start!$H$6:$H$22,0))),AND(LEN(UPPER(TRIM(CLEAN(SUBSTITUTE(M144,CHAR(160)," ")))))&gt;0,LEFT(UPPER(TRIM(M144)),10)&lt;&gt;"UNRESOLVED",ISERROR(MATCH(UPPER(TRIM(CLEAN(SUBSTITUTE(M144,CHAR(160)," ")))),Start!$H$6:$H$22,0))),AND(ISNUMBER(N144),N144&gt;0,N144&lt;TODAY()+1)),"Fields present; review required","Incomplete"),"Incomplete")</f>
        <v>Incomplete</v>
      </c>
    </row>
    <row r="145" ht="70" customHeight="1">
      <c r="A145" s="62" t="str">
        <v>S36-W</v>
      </c>
      <c r="B145" s="62" t="str">
        <v>Oklahoma</v>
      </c>
      <c r="C145" s="62" t="str">
        <v>Water and wastewater</v>
      </c>
      <c r="D145" s="62" t="str">
        <v>S36</v>
      </c>
      <c r="E145" s="62" t="str">
        <v>Oklahoma OMES</v>
      </c>
      <c r="F145" s="62" t="inlineStr">
        <is>
          <t xml:space="preserve">To research</t>
        </is>
      </c>
      <c r="G145" s="62" t="inlineStr">
        <is>
          <t xml:space="preserve">For water and wastewater in Oklahoma, retrieve the current sector regulator requirements, ownership specific public entity duties, reporting rules, permits and contracts. Document each controlling instrument and exemption. See State research for the separately labelled selected state note.</t>
        </is>
      </c>
      <c r="H145" s="62" t="inlineStr">
        <is>
          <t xml:space="preserve">The state starting source addresses one topic. Find the rule for this sector.</t>
        </is>
      </c>
      <c r="I145" s="48" t="str">
        <v>Unresolved</v>
      </c>
      <c r="J145" s="48"/>
      <c r="K145" s="48"/>
      <c r="L145" s="48"/>
      <c r="M145" s="48"/>
      <c r="N145" s="63"/>
      <c r="O145" s="62" t="str">
        <v>https://www.oklahoma.gov/omes/divisions/information-services/about-information-services/it-statutory-and-regulatory-reporting.html</v>
      </c>
      <c r="P145" s="48" t="str"/>
      <c r="Q145" s="52" t="str">
        <f>IFERROR(IF(AND(OR(I145="Applicable",I145="Not applicable with reason"),AND(LEN(UPPER(TRIM(CLEAN(SUBSTITUTE(J145,CHAR(160)," ")))))&gt;0,LEFT(UPPER(TRIM(J145)),10)&lt;&gt;"UNRESOLVED",ISERROR(MATCH(UPPER(TRIM(CLEAN(SUBSTITUTE(J145,CHAR(160)," ")))),Start!$H$6:$H$22,0))),AND(LEN(UPPER(TRIM(CLEAN(SUBSTITUTE(K145,CHAR(160)," ")))))&gt;0,LEFT(UPPER(TRIM(K145)),10)&lt;&gt;"UNRESOLVED",ISERROR(MATCH(UPPER(TRIM(CLEAN(SUBSTITUTE(K145,CHAR(160)," ")))),Start!$H$6:$H$22,0))),AND(LEN(UPPER(TRIM(CLEAN(SUBSTITUTE(L145,CHAR(160)," ")))))&gt;0,LEFT(UPPER(TRIM(L145)),10)&lt;&gt;"UNRESOLVED",ISERROR(MATCH(UPPER(TRIM(CLEAN(SUBSTITUTE(L145,CHAR(160)," ")))),Start!$H$6:$H$22,0))),AND(LEN(UPPER(TRIM(CLEAN(SUBSTITUTE(M145,CHAR(160)," ")))))&gt;0,LEFT(UPPER(TRIM(M145)),10)&lt;&gt;"UNRESOLVED",ISERROR(MATCH(UPPER(TRIM(CLEAN(SUBSTITUTE(M145,CHAR(160)," ")))),Start!$H$6:$H$22,0))),AND(ISNUMBER(N145),N145&gt;0,N145&lt;TODAY()+1)),"Fields present; review required","Incomplete"),"Incomplete")</f>
        <v>Incomplete</v>
      </c>
    </row>
    <row r="146" ht="70" customHeight="1">
      <c r="A146" s="64" t="str">
        <v>S36-P</v>
      </c>
      <c r="B146" s="64" t="str">
        <v>Oklahoma</v>
      </c>
      <c r="C146" s="64" t="str">
        <v>Power and energy</v>
      </c>
      <c r="D146" s="64" t="str">
        <v>S36</v>
      </c>
      <c r="E146" s="64" t="str">
        <v>Oklahoma OMES</v>
      </c>
      <c r="F146" s="64" t="inlineStr">
        <is>
          <t xml:space="preserve">To research</t>
        </is>
      </c>
      <c r="G146" s="64" t="inlineStr">
        <is>
          <t xml:space="preserve">For power and energy in Oklahoma, retrieve the current sector regulator requirements, ownership specific public entity duties, reporting rules, permits and contracts. Document each controlling instrument and exemption. See State research for the separately labelled selected state note.</t>
        </is>
      </c>
      <c r="H146" s="64" t="inlineStr">
        <is>
          <t xml:space="preserve">The state starting source addresses one topic. Find the rule for this sector.</t>
        </is>
      </c>
      <c r="I146" s="48" t="str">
        <v>Unresolved</v>
      </c>
      <c r="J146" s="48"/>
      <c r="K146" s="48"/>
      <c r="L146" s="48"/>
      <c r="M146" s="48"/>
      <c r="N146" s="63"/>
      <c r="O146" s="64" t="str">
        <v>https://www.oklahoma.gov/omes/divisions/information-services/about-information-services/it-statutory-and-regulatory-reporting.html</v>
      </c>
      <c r="P146" s="48" t="str"/>
      <c r="Q146" s="56" t="str">
        <f>IFERROR(IF(AND(OR(I146="Applicable",I146="Not applicable with reason"),AND(LEN(UPPER(TRIM(CLEAN(SUBSTITUTE(J146,CHAR(160)," ")))))&gt;0,LEFT(UPPER(TRIM(J146)),10)&lt;&gt;"UNRESOLVED",ISERROR(MATCH(UPPER(TRIM(CLEAN(SUBSTITUTE(J146,CHAR(160)," ")))),Start!$H$6:$H$22,0))),AND(LEN(UPPER(TRIM(CLEAN(SUBSTITUTE(K146,CHAR(160)," ")))))&gt;0,LEFT(UPPER(TRIM(K146)),10)&lt;&gt;"UNRESOLVED",ISERROR(MATCH(UPPER(TRIM(CLEAN(SUBSTITUTE(K146,CHAR(160)," ")))),Start!$H$6:$H$22,0))),AND(LEN(UPPER(TRIM(CLEAN(SUBSTITUTE(L146,CHAR(160)," ")))))&gt;0,LEFT(UPPER(TRIM(L146)),10)&lt;&gt;"UNRESOLVED",ISERROR(MATCH(UPPER(TRIM(CLEAN(SUBSTITUTE(L146,CHAR(160)," ")))),Start!$H$6:$H$22,0))),AND(LEN(UPPER(TRIM(CLEAN(SUBSTITUTE(M146,CHAR(160)," ")))))&gt;0,LEFT(UPPER(TRIM(M146)),10)&lt;&gt;"UNRESOLVED",ISERROR(MATCH(UPPER(TRIM(CLEAN(SUBSTITUTE(M146,CHAR(160)," ")))),Start!$H$6:$H$22,0))),AND(ISNUMBER(N146),N146&gt;0,N146&lt;TODAY()+1)),"Fields present; review required","Incomplete"),"Incomplete")</f>
        <v>Incomplete</v>
      </c>
    </row>
    <row r="147" ht="70" customHeight="1">
      <c r="A147" s="62" t="str">
        <v>S36-M</v>
      </c>
      <c r="B147" s="62" t="str">
        <v>Oklahoma</v>
      </c>
      <c r="C147" s="62" t="str">
        <v>Manufacturing</v>
      </c>
      <c r="D147" s="62" t="str">
        <v>S36</v>
      </c>
      <c r="E147" s="62" t="str">
        <v>Oklahoma OMES</v>
      </c>
      <c r="F147" s="62" t="inlineStr">
        <is>
          <t xml:space="preserve">To research</t>
        </is>
      </c>
      <c r="G147" s="62" t="inlineStr">
        <is>
          <t xml:space="preserve">For manufacturing in Oklahoma, retrieve the current sector regulator requirements, ownership specific public entity duties, reporting rules, permits and contracts. Document each controlling instrument and exemption. See State research for the separately labelled selected state note.</t>
        </is>
      </c>
      <c r="H147" s="62" t="inlineStr">
        <is>
          <t xml:space="preserve">The state starting source addresses one topic. Find the rule for this sector.</t>
        </is>
      </c>
      <c r="I147" s="48" t="str">
        <v>Unresolved</v>
      </c>
      <c r="J147" s="48"/>
      <c r="K147" s="48"/>
      <c r="L147" s="48"/>
      <c r="M147" s="48"/>
      <c r="N147" s="63"/>
      <c r="O147" s="62" t="str">
        <v>https://www.oklahoma.gov/omes/divisions/information-services/about-information-services/it-statutory-and-regulatory-reporting.html</v>
      </c>
      <c r="P147" s="48" t="str"/>
      <c r="Q147" s="52" t="str">
        <f>IFERROR(IF(AND(OR(I147="Applicable",I147="Not applicable with reason"),AND(LEN(UPPER(TRIM(CLEAN(SUBSTITUTE(J147,CHAR(160)," ")))))&gt;0,LEFT(UPPER(TRIM(J147)),10)&lt;&gt;"UNRESOLVED",ISERROR(MATCH(UPPER(TRIM(CLEAN(SUBSTITUTE(J147,CHAR(160)," ")))),Start!$H$6:$H$22,0))),AND(LEN(UPPER(TRIM(CLEAN(SUBSTITUTE(K147,CHAR(160)," ")))))&gt;0,LEFT(UPPER(TRIM(K147)),10)&lt;&gt;"UNRESOLVED",ISERROR(MATCH(UPPER(TRIM(CLEAN(SUBSTITUTE(K147,CHAR(160)," ")))),Start!$H$6:$H$22,0))),AND(LEN(UPPER(TRIM(CLEAN(SUBSTITUTE(L147,CHAR(160)," ")))))&gt;0,LEFT(UPPER(TRIM(L147)),10)&lt;&gt;"UNRESOLVED",ISERROR(MATCH(UPPER(TRIM(CLEAN(SUBSTITUTE(L147,CHAR(160)," ")))),Start!$H$6:$H$22,0))),AND(LEN(UPPER(TRIM(CLEAN(SUBSTITUTE(M147,CHAR(160)," ")))))&gt;0,LEFT(UPPER(TRIM(M147)),10)&lt;&gt;"UNRESOLVED",ISERROR(MATCH(UPPER(TRIM(CLEAN(SUBSTITUTE(M147,CHAR(160)," ")))),Start!$H$6:$H$22,0))),AND(ISNUMBER(N147),N147&gt;0,N147&lt;TODAY()+1)),"Fields present; review required","Incomplete"),"Incomplete")</f>
        <v>Incomplete</v>
      </c>
    </row>
    <row r="148" ht="70" customHeight="1">
      <c r="A148" s="64" t="str">
        <v>S36-T</v>
      </c>
      <c r="B148" s="64" t="str">
        <v>Oklahoma</v>
      </c>
      <c r="C148" s="64" t="str">
        <v>Transportation</v>
      </c>
      <c r="D148" s="64" t="str">
        <v>S36</v>
      </c>
      <c r="E148" s="64" t="str">
        <v>Oklahoma OMES</v>
      </c>
      <c r="F148" s="64" t="inlineStr">
        <is>
          <t xml:space="preserve">To research</t>
        </is>
      </c>
      <c r="G148" s="64" t="inlineStr">
        <is>
          <t xml:space="preserve">For transportation in Oklahoma, retrieve the current sector regulator requirements, ownership specific public entity duties, reporting rules, permits and contracts. Document each controlling instrument and exemption. See State research for the separately labelled selected state note.</t>
        </is>
      </c>
      <c r="H148" s="64" t="inlineStr">
        <is>
          <t xml:space="preserve">The state starting source addresses one topic. Find the rule for this sector.</t>
        </is>
      </c>
      <c r="I148" s="48" t="str">
        <v>Unresolved</v>
      </c>
      <c r="J148" s="48"/>
      <c r="K148" s="48"/>
      <c r="L148" s="48"/>
      <c r="M148" s="48"/>
      <c r="N148" s="63"/>
      <c r="O148" s="64" t="str">
        <v>https://www.oklahoma.gov/omes/divisions/information-services/about-information-services/it-statutory-and-regulatory-reporting.html</v>
      </c>
      <c r="P148" s="48" t="str"/>
      <c r="Q148" s="56" t="str">
        <f>IFERROR(IF(AND(OR(I148="Applicable",I148="Not applicable with reason"),AND(LEN(UPPER(TRIM(CLEAN(SUBSTITUTE(J148,CHAR(160)," ")))))&gt;0,LEFT(UPPER(TRIM(J148)),10)&lt;&gt;"UNRESOLVED",ISERROR(MATCH(UPPER(TRIM(CLEAN(SUBSTITUTE(J148,CHAR(160)," ")))),Start!$H$6:$H$22,0))),AND(LEN(UPPER(TRIM(CLEAN(SUBSTITUTE(K148,CHAR(160)," ")))))&gt;0,LEFT(UPPER(TRIM(K148)),10)&lt;&gt;"UNRESOLVED",ISERROR(MATCH(UPPER(TRIM(CLEAN(SUBSTITUTE(K148,CHAR(160)," ")))),Start!$H$6:$H$22,0))),AND(LEN(UPPER(TRIM(CLEAN(SUBSTITUTE(L148,CHAR(160)," ")))))&gt;0,LEFT(UPPER(TRIM(L148)),10)&lt;&gt;"UNRESOLVED",ISERROR(MATCH(UPPER(TRIM(CLEAN(SUBSTITUTE(L148,CHAR(160)," ")))),Start!$H$6:$H$22,0))),AND(LEN(UPPER(TRIM(CLEAN(SUBSTITUTE(M148,CHAR(160)," ")))))&gt;0,LEFT(UPPER(TRIM(M148)),10)&lt;&gt;"UNRESOLVED",ISERROR(MATCH(UPPER(TRIM(CLEAN(SUBSTITUTE(M148,CHAR(160)," ")))),Start!$H$6:$H$22,0))),AND(ISNUMBER(N148),N148&gt;0,N148&lt;TODAY()+1)),"Fields present; review required","Incomplete"),"Incomplete")</f>
        <v>Incomplete</v>
      </c>
    </row>
    <row r="149" ht="70" customHeight="1">
      <c r="A149" s="62" t="str">
        <v>S37-W</v>
      </c>
      <c r="B149" s="62" t="str">
        <v>Oregon</v>
      </c>
      <c r="C149" s="62" t="str">
        <v>Water and wastewater</v>
      </c>
      <c r="D149" s="62" t="str">
        <v>S37</v>
      </c>
      <c r="E149" s="62" t="str">
        <v>Oregon Legislature</v>
      </c>
      <c r="F149" s="62" t="inlineStr">
        <is>
          <t xml:space="preserve">To research</t>
        </is>
      </c>
      <c r="G149" s="62" t="inlineStr">
        <is>
          <t xml:space="preserve">For water and wastewater in Oregon, retrieve the current sector regulator requirements, ownership specific public entity duties, reporting rules, permits and contracts. Document each controlling instrument and exemption. See State research for the separately labelled selected state note.</t>
        </is>
      </c>
      <c r="H149" s="62" t="inlineStr">
        <is>
          <t xml:space="preserve">The state starting source addresses one topic. Find the rule for this sector.</t>
        </is>
      </c>
      <c r="I149" s="48" t="str">
        <v>Unresolved</v>
      </c>
      <c r="J149" s="48"/>
      <c r="K149" s="48"/>
      <c r="L149" s="48"/>
      <c r="M149" s="48"/>
      <c r="N149" s="63"/>
      <c r="O149" s="62" t="str">
        <v>https://www.oregonlegislature.gov/bills_laws/ors/ors276a.html</v>
      </c>
      <c r="P149" s="48" t="str"/>
      <c r="Q149" s="52" t="str">
        <f>IFERROR(IF(AND(OR(I149="Applicable",I149="Not applicable with reason"),AND(LEN(UPPER(TRIM(CLEAN(SUBSTITUTE(J149,CHAR(160)," ")))))&gt;0,LEFT(UPPER(TRIM(J149)),10)&lt;&gt;"UNRESOLVED",ISERROR(MATCH(UPPER(TRIM(CLEAN(SUBSTITUTE(J149,CHAR(160)," ")))),Start!$H$6:$H$22,0))),AND(LEN(UPPER(TRIM(CLEAN(SUBSTITUTE(K149,CHAR(160)," ")))))&gt;0,LEFT(UPPER(TRIM(K149)),10)&lt;&gt;"UNRESOLVED",ISERROR(MATCH(UPPER(TRIM(CLEAN(SUBSTITUTE(K149,CHAR(160)," ")))),Start!$H$6:$H$22,0))),AND(LEN(UPPER(TRIM(CLEAN(SUBSTITUTE(L149,CHAR(160)," ")))))&gt;0,LEFT(UPPER(TRIM(L149)),10)&lt;&gt;"UNRESOLVED",ISERROR(MATCH(UPPER(TRIM(CLEAN(SUBSTITUTE(L149,CHAR(160)," ")))),Start!$H$6:$H$22,0))),AND(LEN(UPPER(TRIM(CLEAN(SUBSTITUTE(M149,CHAR(160)," ")))))&gt;0,LEFT(UPPER(TRIM(M149)),10)&lt;&gt;"UNRESOLVED",ISERROR(MATCH(UPPER(TRIM(CLEAN(SUBSTITUTE(M149,CHAR(160)," ")))),Start!$H$6:$H$22,0))),AND(ISNUMBER(N149),N149&gt;0,N149&lt;TODAY()+1)),"Fields present; review required","Incomplete"),"Incomplete")</f>
        <v>Incomplete</v>
      </c>
    </row>
    <row r="150" ht="70" customHeight="1">
      <c r="A150" s="64" t="str">
        <v>S37-P</v>
      </c>
      <c r="B150" s="64" t="str">
        <v>Oregon</v>
      </c>
      <c r="C150" s="64" t="str">
        <v>Power and energy</v>
      </c>
      <c r="D150" s="64" t="str">
        <v>S37</v>
      </c>
      <c r="E150" s="64" t="str">
        <v>Oregon Legislature</v>
      </c>
      <c r="F150" s="64" t="inlineStr">
        <is>
          <t xml:space="preserve">To research</t>
        </is>
      </c>
      <c r="G150" s="64" t="inlineStr">
        <is>
          <t xml:space="preserve">For power and energy in Oregon, retrieve the current sector regulator requirements, ownership specific public entity duties, reporting rules, permits and contracts. Document each controlling instrument and exemption. See State research for the separately labelled selected state note.</t>
        </is>
      </c>
      <c r="H150" s="64" t="inlineStr">
        <is>
          <t xml:space="preserve">The state starting source addresses one topic. Find the rule for this sector.</t>
        </is>
      </c>
      <c r="I150" s="48" t="str">
        <v>Unresolved</v>
      </c>
      <c r="J150" s="48"/>
      <c r="K150" s="48"/>
      <c r="L150" s="48"/>
      <c r="M150" s="48"/>
      <c r="N150" s="63"/>
      <c r="O150" s="64" t="str">
        <v>https://www.oregonlegislature.gov/bills_laws/ors/ors276a.html</v>
      </c>
      <c r="P150" s="48" t="str"/>
      <c r="Q150" s="56" t="str">
        <f>IFERROR(IF(AND(OR(I150="Applicable",I150="Not applicable with reason"),AND(LEN(UPPER(TRIM(CLEAN(SUBSTITUTE(J150,CHAR(160)," ")))))&gt;0,LEFT(UPPER(TRIM(J150)),10)&lt;&gt;"UNRESOLVED",ISERROR(MATCH(UPPER(TRIM(CLEAN(SUBSTITUTE(J150,CHAR(160)," ")))),Start!$H$6:$H$22,0))),AND(LEN(UPPER(TRIM(CLEAN(SUBSTITUTE(K150,CHAR(160)," ")))))&gt;0,LEFT(UPPER(TRIM(K150)),10)&lt;&gt;"UNRESOLVED",ISERROR(MATCH(UPPER(TRIM(CLEAN(SUBSTITUTE(K150,CHAR(160)," ")))),Start!$H$6:$H$22,0))),AND(LEN(UPPER(TRIM(CLEAN(SUBSTITUTE(L150,CHAR(160)," ")))))&gt;0,LEFT(UPPER(TRIM(L150)),10)&lt;&gt;"UNRESOLVED",ISERROR(MATCH(UPPER(TRIM(CLEAN(SUBSTITUTE(L150,CHAR(160)," ")))),Start!$H$6:$H$22,0))),AND(LEN(UPPER(TRIM(CLEAN(SUBSTITUTE(M150,CHAR(160)," ")))))&gt;0,LEFT(UPPER(TRIM(M150)),10)&lt;&gt;"UNRESOLVED",ISERROR(MATCH(UPPER(TRIM(CLEAN(SUBSTITUTE(M150,CHAR(160)," ")))),Start!$H$6:$H$22,0))),AND(ISNUMBER(N150),N150&gt;0,N150&lt;TODAY()+1)),"Fields present; review required","Incomplete"),"Incomplete")</f>
        <v>Incomplete</v>
      </c>
    </row>
    <row r="151" ht="70" customHeight="1">
      <c r="A151" s="62" t="str">
        <v>S37-M</v>
      </c>
      <c r="B151" s="62" t="str">
        <v>Oregon</v>
      </c>
      <c r="C151" s="62" t="str">
        <v>Manufacturing</v>
      </c>
      <c r="D151" s="62" t="str">
        <v>S37</v>
      </c>
      <c r="E151" s="62" t="str">
        <v>Oregon Legislature</v>
      </c>
      <c r="F151" s="62" t="inlineStr">
        <is>
          <t xml:space="preserve">To research</t>
        </is>
      </c>
      <c r="G151" s="62" t="inlineStr">
        <is>
          <t xml:space="preserve">For manufacturing in Oregon, retrieve the current sector regulator requirements, ownership specific public entity duties, reporting rules, permits and contracts. Document each controlling instrument and exemption. See State research for the separately labelled selected state note.</t>
        </is>
      </c>
      <c r="H151" s="62" t="inlineStr">
        <is>
          <t xml:space="preserve">The state starting source addresses one topic. Find the rule for this sector.</t>
        </is>
      </c>
      <c r="I151" s="48" t="str">
        <v>Unresolved</v>
      </c>
      <c r="J151" s="48"/>
      <c r="K151" s="48"/>
      <c r="L151" s="48"/>
      <c r="M151" s="48"/>
      <c r="N151" s="63"/>
      <c r="O151" s="62" t="str">
        <v>https://www.oregonlegislature.gov/bills_laws/ors/ors276a.html</v>
      </c>
      <c r="P151" s="48" t="str"/>
      <c r="Q151" s="52" t="str">
        <f>IFERROR(IF(AND(OR(I151="Applicable",I151="Not applicable with reason"),AND(LEN(UPPER(TRIM(CLEAN(SUBSTITUTE(J151,CHAR(160)," ")))))&gt;0,LEFT(UPPER(TRIM(J151)),10)&lt;&gt;"UNRESOLVED",ISERROR(MATCH(UPPER(TRIM(CLEAN(SUBSTITUTE(J151,CHAR(160)," ")))),Start!$H$6:$H$22,0))),AND(LEN(UPPER(TRIM(CLEAN(SUBSTITUTE(K151,CHAR(160)," ")))))&gt;0,LEFT(UPPER(TRIM(K151)),10)&lt;&gt;"UNRESOLVED",ISERROR(MATCH(UPPER(TRIM(CLEAN(SUBSTITUTE(K151,CHAR(160)," ")))),Start!$H$6:$H$22,0))),AND(LEN(UPPER(TRIM(CLEAN(SUBSTITUTE(L151,CHAR(160)," ")))))&gt;0,LEFT(UPPER(TRIM(L151)),10)&lt;&gt;"UNRESOLVED",ISERROR(MATCH(UPPER(TRIM(CLEAN(SUBSTITUTE(L151,CHAR(160)," ")))),Start!$H$6:$H$22,0))),AND(LEN(UPPER(TRIM(CLEAN(SUBSTITUTE(M151,CHAR(160)," ")))))&gt;0,LEFT(UPPER(TRIM(M151)),10)&lt;&gt;"UNRESOLVED",ISERROR(MATCH(UPPER(TRIM(CLEAN(SUBSTITUTE(M151,CHAR(160)," ")))),Start!$H$6:$H$22,0))),AND(ISNUMBER(N151),N151&gt;0,N151&lt;TODAY()+1)),"Fields present; review required","Incomplete"),"Incomplete")</f>
        <v>Incomplete</v>
      </c>
    </row>
    <row r="152" ht="70" customHeight="1">
      <c r="A152" s="64" t="str">
        <v>S37-T</v>
      </c>
      <c r="B152" s="64" t="str">
        <v>Oregon</v>
      </c>
      <c r="C152" s="64" t="str">
        <v>Transportation</v>
      </c>
      <c r="D152" s="64" t="str">
        <v>S37</v>
      </c>
      <c r="E152" s="64" t="str">
        <v>Oregon Legislature</v>
      </c>
      <c r="F152" s="64" t="inlineStr">
        <is>
          <t xml:space="preserve">To research</t>
        </is>
      </c>
      <c r="G152" s="64" t="inlineStr">
        <is>
          <t xml:space="preserve">For transportation in Oregon, retrieve the current sector regulator requirements, ownership specific public entity duties, reporting rules, permits and contracts. Document each controlling instrument and exemption. See State research for the separately labelled selected state note.</t>
        </is>
      </c>
      <c r="H152" s="64" t="inlineStr">
        <is>
          <t xml:space="preserve">The state starting source addresses one topic. Find the rule for this sector.</t>
        </is>
      </c>
      <c r="I152" s="48" t="str">
        <v>Unresolved</v>
      </c>
      <c r="J152" s="48"/>
      <c r="K152" s="48"/>
      <c r="L152" s="48"/>
      <c r="M152" s="48"/>
      <c r="N152" s="63"/>
      <c r="O152" s="64" t="str">
        <v>https://www.oregonlegislature.gov/bills_laws/ors/ors276a.html</v>
      </c>
      <c r="P152" s="48" t="str"/>
      <c r="Q152" s="56" t="str">
        <f>IFERROR(IF(AND(OR(I152="Applicable",I152="Not applicable with reason"),AND(LEN(UPPER(TRIM(CLEAN(SUBSTITUTE(J152,CHAR(160)," ")))))&gt;0,LEFT(UPPER(TRIM(J152)),10)&lt;&gt;"UNRESOLVED",ISERROR(MATCH(UPPER(TRIM(CLEAN(SUBSTITUTE(J152,CHAR(160)," ")))),Start!$H$6:$H$22,0))),AND(LEN(UPPER(TRIM(CLEAN(SUBSTITUTE(K152,CHAR(160)," ")))))&gt;0,LEFT(UPPER(TRIM(K152)),10)&lt;&gt;"UNRESOLVED",ISERROR(MATCH(UPPER(TRIM(CLEAN(SUBSTITUTE(K152,CHAR(160)," ")))),Start!$H$6:$H$22,0))),AND(LEN(UPPER(TRIM(CLEAN(SUBSTITUTE(L152,CHAR(160)," ")))))&gt;0,LEFT(UPPER(TRIM(L152)),10)&lt;&gt;"UNRESOLVED",ISERROR(MATCH(UPPER(TRIM(CLEAN(SUBSTITUTE(L152,CHAR(160)," ")))),Start!$H$6:$H$22,0))),AND(LEN(UPPER(TRIM(CLEAN(SUBSTITUTE(M152,CHAR(160)," ")))))&gt;0,LEFT(UPPER(TRIM(M152)),10)&lt;&gt;"UNRESOLVED",ISERROR(MATCH(UPPER(TRIM(CLEAN(SUBSTITUTE(M152,CHAR(160)," ")))),Start!$H$6:$H$22,0))),AND(ISNUMBER(N152),N152&gt;0,N152&lt;TODAY()+1)),"Fields present; review required","Incomplete"),"Incomplete")</f>
        <v>Incomplete</v>
      </c>
    </row>
    <row r="153" ht="70" customHeight="1">
      <c r="A153" s="62" t="str">
        <v>S38-W</v>
      </c>
      <c r="B153" s="62" t="str">
        <v>Pennsylvania</v>
      </c>
      <c r="C153" s="62" t="str">
        <v>Water and wastewater</v>
      </c>
      <c r="D153" s="62" t="str">
        <v>S38</v>
      </c>
      <c r="E153" s="62" t="str">
        <v>Pennsylvania DEP and PUC</v>
      </c>
      <c r="F153" s="62" t="inlineStr">
        <is>
          <t xml:space="preserve">To research</t>
        </is>
      </c>
      <c r="G153" s="62" t="inlineStr">
        <is>
          <t xml:space="preserve">For water and wastewater in Pennsylvania, retrieve the current sector regulator requirements, ownership specific public entity duties, reporting rules, permits and contracts. Document each controlling instrument and exemption. See State research for the separately labelled selected state note.</t>
        </is>
      </c>
      <c r="H153" s="62" t="inlineStr">
        <is>
          <t xml:space="preserve">The state starting source addresses one topic. Find the rule for this sector.</t>
        </is>
      </c>
      <c r="I153" s="48" t="str">
        <v>Unresolved</v>
      </c>
      <c r="J153" s="48"/>
      <c r="K153" s="48"/>
      <c r="L153" s="48"/>
      <c r="M153" s="48"/>
      <c r="N153" s="63"/>
      <c r="O153" s="62" t="str">
        <v>https://www.pa.gov/agencies/dep/programs-and-services/water/bureau-of-safe-drinking-water/cybersecurity</v>
      </c>
      <c r="P153" s="48" t="str"/>
      <c r="Q153" s="52" t="str">
        <f>IFERROR(IF(AND(OR(I153="Applicable",I153="Not applicable with reason"),AND(LEN(UPPER(TRIM(CLEAN(SUBSTITUTE(J153,CHAR(160)," ")))))&gt;0,LEFT(UPPER(TRIM(J153)),10)&lt;&gt;"UNRESOLVED",ISERROR(MATCH(UPPER(TRIM(CLEAN(SUBSTITUTE(J153,CHAR(160)," ")))),Start!$H$6:$H$22,0))),AND(LEN(UPPER(TRIM(CLEAN(SUBSTITUTE(K153,CHAR(160)," ")))))&gt;0,LEFT(UPPER(TRIM(K153)),10)&lt;&gt;"UNRESOLVED",ISERROR(MATCH(UPPER(TRIM(CLEAN(SUBSTITUTE(K153,CHAR(160)," ")))),Start!$H$6:$H$22,0))),AND(LEN(UPPER(TRIM(CLEAN(SUBSTITUTE(L153,CHAR(160)," ")))))&gt;0,LEFT(UPPER(TRIM(L153)),10)&lt;&gt;"UNRESOLVED",ISERROR(MATCH(UPPER(TRIM(CLEAN(SUBSTITUTE(L153,CHAR(160)," ")))),Start!$H$6:$H$22,0))),AND(LEN(UPPER(TRIM(CLEAN(SUBSTITUTE(M153,CHAR(160)," ")))))&gt;0,LEFT(UPPER(TRIM(M153)),10)&lt;&gt;"UNRESOLVED",ISERROR(MATCH(UPPER(TRIM(CLEAN(SUBSTITUTE(M153,CHAR(160)," ")))),Start!$H$6:$H$22,0))),AND(ISNUMBER(N153),N153&gt;0,N153&lt;TODAY()+1)),"Fields present; review required","Incomplete"),"Incomplete")</f>
        <v>Incomplete</v>
      </c>
    </row>
    <row r="154" ht="70" customHeight="1">
      <c r="A154" s="64" t="str">
        <v>S38-P</v>
      </c>
      <c r="B154" s="64" t="str">
        <v>Pennsylvania</v>
      </c>
      <c r="C154" s="64" t="str">
        <v>Power and energy</v>
      </c>
      <c r="D154" s="64" t="str">
        <v>S38</v>
      </c>
      <c r="E154" s="64" t="str">
        <v>Pennsylvania DEP and PUC</v>
      </c>
      <c r="F154" s="64" t="inlineStr">
        <is>
          <t xml:space="preserve">To research</t>
        </is>
      </c>
      <c r="G154" s="64" t="inlineStr">
        <is>
          <t xml:space="preserve">For power and energy in Pennsylvania, retrieve the current sector regulator requirements, ownership specific public entity duties, reporting rules, permits and contracts. Document each controlling instrument and exemption. See State research for the separately labelled selected state note.</t>
        </is>
      </c>
      <c r="H154" s="64" t="inlineStr">
        <is>
          <t xml:space="preserve">The state starting source addresses one topic. Find the rule for this sector.</t>
        </is>
      </c>
      <c r="I154" s="48" t="str">
        <v>Unresolved</v>
      </c>
      <c r="J154" s="48"/>
      <c r="K154" s="48"/>
      <c r="L154" s="48"/>
      <c r="M154" s="48"/>
      <c r="N154" s="63"/>
      <c r="O154" s="64" t="str">
        <v>https://www.pa.gov/agencies/dep/programs-and-services/water/bureau-of-safe-drinking-water/cybersecurity</v>
      </c>
      <c r="P154" s="48" t="str"/>
      <c r="Q154" s="56" t="str">
        <f>IFERROR(IF(AND(OR(I154="Applicable",I154="Not applicable with reason"),AND(LEN(UPPER(TRIM(CLEAN(SUBSTITUTE(J154,CHAR(160)," ")))))&gt;0,LEFT(UPPER(TRIM(J154)),10)&lt;&gt;"UNRESOLVED",ISERROR(MATCH(UPPER(TRIM(CLEAN(SUBSTITUTE(J154,CHAR(160)," ")))),Start!$H$6:$H$22,0))),AND(LEN(UPPER(TRIM(CLEAN(SUBSTITUTE(K154,CHAR(160)," ")))))&gt;0,LEFT(UPPER(TRIM(K154)),10)&lt;&gt;"UNRESOLVED",ISERROR(MATCH(UPPER(TRIM(CLEAN(SUBSTITUTE(K154,CHAR(160)," ")))),Start!$H$6:$H$22,0))),AND(LEN(UPPER(TRIM(CLEAN(SUBSTITUTE(L154,CHAR(160)," ")))))&gt;0,LEFT(UPPER(TRIM(L154)),10)&lt;&gt;"UNRESOLVED",ISERROR(MATCH(UPPER(TRIM(CLEAN(SUBSTITUTE(L154,CHAR(160)," ")))),Start!$H$6:$H$22,0))),AND(LEN(UPPER(TRIM(CLEAN(SUBSTITUTE(M154,CHAR(160)," ")))))&gt;0,LEFT(UPPER(TRIM(M154)),10)&lt;&gt;"UNRESOLVED",ISERROR(MATCH(UPPER(TRIM(CLEAN(SUBSTITUTE(M154,CHAR(160)," ")))),Start!$H$6:$H$22,0))),AND(ISNUMBER(N154),N154&gt;0,N154&lt;TODAY()+1)),"Fields present; review required","Incomplete"),"Incomplete")</f>
        <v>Incomplete</v>
      </c>
    </row>
    <row r="155" ht="70" customHeight="1">
      <c r="A155" s="62" t="str">
        <v>S38-M</v>
      </c>
      <c r="B155" s="62" t="str">
        <v>Pennsylvania</v>
      </c>
      <c r="C155" s="62" t="str">
        <v>Manufacturing</v>
      </c>
      <c r="D155" s="62" t="str">
        <v>S38</v>
      </c>
      <c r="E155" s="62" t="str">
        <v>Pennsylvania DEP and PUC</v>
      </c>
      <c r="F155" s="62" t="inlineStr">
        <is>
          <t xml:space="preserve">To research</t>
        </is>
      </c>
      <c r="G155" s="62" t="inlineStr">
        <is>
          <t xml:space="preserve">For manufacturing in Pennsylvania, retrieve the current sector regulator requirements, ownership specific public entity duties, reporting rules, permits and contracts. Document each controlling instrument and exemption. See State research for the separately labelled selected state note.</t>
        </is>
      </c>
      <c r="H155" s="62" t="inlineStr">
        <is>
          <t xml:space="preserve">The state starting source addresses one topic. Find the rule for this sector.</t>
        </is>
      </c>
      <c r="I155" s="48" t="str">
        <v>Unresolved</v>
      </c>
      <c r="J155" s="48"/>
      <c r="K155" s="48"/>
      <c r="L155" s="48"/>
      <c r="M155" s="48"/>
      <c r="N155" s="63"/>
      <c r="O155" s="62" t="str">
        <v>https://www.pa.gov/agencies/dep/programs-and-services/water/bureau-of-safe-drinking-water/cybersecurity</v>
      </c>
      <c r="P155" s="48" t="str"/>
      <c r="Q155" s="52" t="str">
        <f>IFERROR(IF(AND(OR(I155="Applicable",I155="Not applicable with reason"),AND(LEN(UPPER(TRIM(CLEAN(SUBSTITUTE(J155,CHAR(160)," ")))))&gt;0,LEFT(UPPER(TRIM(J155)),10)&lt;&gt;"UNRESOLVED",ISERROR(MATCH(UPPER(TRIM(CLEAN(SUBSTITUTE(J155,CHAR(160)," ")))),Start!$H$6:$H$22,0))),AND(LEN(UPPER(TRIM(CLEAN(SUBSTITUTE(K155,CHAR(160)," ")))))&gt;0,LEFT(UPPER(TRIM(K155)),10)&lt;&gt;"UNRESOLVED",ISERROR(MATCH(UPPER(TRIM(CLEAN(SUBSTITUTE(K155,CHAR(160)," ")))),Start!$H$6:$H$22,0))),AND(LEN(UPPER(TRIM(CLEAN(SUBSTITUTE(L155,CHAR(160)," ")))))&gt;0,LEFT(UPPER(TRIM(L155)),10)&lt;&gt;"UNRESOLVED",ISERROR(MATCH(UPPER(TRIM(CLEAN(SUBSTITUTE(L155,CHAR(160)," ")))),Start!$H$6:$H$22,0))),AND(LEN(UPPER(TRIM(CLEAN(SUBSTITUTE(M155,CHAR(160)," ")))))&gt;0,LEFT(UPPER(TRIM(M155)),10)&lt;&gt;"UNRESOLVED",ISERROR(MATCH(UPPER(TRIM(CLEAN(SUBSTITUTE(M155,CHAR(160)," ")))),Start!$H$6:$H$22,0))),AND(ISNUMBER(N155),N155&gt;0,N155&lt;TODAY()+1)),"Fields present; review required","Incomplete"),"Incomplete")</f>
        <v>Incomplete</v>
      </c>
    </row>
    <row r="156" ht="70" customHeight="1">
      <c r="A156" s="64" t="str">
        <v>S38-T</v>
      </c>
      <c r="B156" s="64" t="str">
        <v>Pennsylvania</v>
      </c>
      <c r="C156" s="64" t="str">
        <v>Transportation</v>
      </c>
      <c r="D156" s="64" t="str">
        <v>S38</v>
      </c>
      <c r="E156" s="64" t="str">
        <v>Pennsylvania DEP and PUC</v>
      </c>
      <c r="F156" s="64" t="inlineStr">
        <is>
          <t xml:space="preserve">To research</t>
        </is>
      </c>
      <c r="G156" s="64" t="inlineStr">
        <is>
          <t xml:space="preserve">For transportation in Pennsylvania, retrieve the current sector regulator requirements, ownership specific public entity duties, reporting rules, permits and contracts. Document each controlling instrument and exemption. See State research for the separately labelled selected state note.</t>
        </is>
      </c>
      <c r="H156" s="64" t="inlineStr">
        <is>
          <t xml:space="preserve">The state starting source addresses one topic. Find the rule for this sector.</t>
        </is>
      </c>
      <c r="I156" s="48" t="str">
        <v>Unresolved</v>
      </c>
      <c r="J156" s="48"/>
      <c r="K156" s="48"/>
      <c r="L156" s="48"/>
      <c r="M156" s="48"/>
      <c r="N156" s="63"/>
      <c r="O156" s="64" t="str">
        <v>https://www.pa.gov/agencies/dep/programs-and-services/water/bureau-of-safe-drinking-water/cybersecurity</v>
      </c>
      <c r="P156" s="48" t="str"/>
      <c r="Q156" s="56" t="str">
        <f>IFERROR(IF(AND(OR(I156="Applicable",I156="Not applicable with reason"),AND(LEN(UPPER(TRIM(CLEAN(SUBSTITUTE(J156,CHAR(160)," ")))))&gt;0,LEFT(UPPER(TRIM(J156)),10)&lt;&gt;"UNRESOLVED",ISERROR(MATCH(UPPER(TRIM(CLEAN(SUBSTITUTE(J156,CHAR(160)," ")))),Start!$H$6:$H$22,0))),AND(LEN(UPPER(TRIM(CLEAN(SUBSTITUTE(K156,CHAR(160)," ")))))&gt;0,LEFT(UPPER(TRIM(K156)),10)&lt;&gt;"UNRESOLVED",ISERROR(MATCH(UPPER(TRIM(CLEAN(SUBSTITUTE(K156,CHAR(160)," ")))),Start!$H$6:$H$22,0))),AND(LEN(UPPER(TRIM(CLEAN(SUBSTITUTE(L156,CHAR(160)," ")))))&gt;0,LEFT(UPPER(TRIM(L156)),10)&lt;&gt;"UNRESOLVED",ISERROR(MATCH(UPPER(TRIM(CLEAN(SUBSTITUTE(L156,CHAR(160)," ")))),Start!$H$6:$H$22,0))),AND(LEN(UPPER(TRIM(CLEAN(SUBSTITUTE(M156,CHAR(160)," ")))))&gt;0,LEFT(UPPER(TRIM(M156)),10)&lt;&gt;"UNRESOLVED",ISERROR(MATCH(UPPER(TRIM(CLEAN(SUBSTITUTE(M156,CHAR(160)," ")))),Start!$H$6:$H$22,0))),AND(ISNUMBER(N156),N156&gt;0,N156&lt;TODAY()+1)),"Fields present; review required","Incomplete"),"Incomplete")</f>
        <v>Incomplete</v>
      </c>
    </row>
    <row r="157" ht="70" customHeight="1">
      <c r="A157" s="62" t="str">
        <v>S39-W</v>
      </c>
      <c r="B157" s="62" t="str">
        <v>Rhode Island</v>
      </c>
      <c r="C157" s="62" t="str">
        <v>Water and wastewater</v>
      </c>
      <c r="D157" s="62" t="str">
        <v>S39</v>
      </c>
      <c r="E157" s="62" t="str">
        <v>Rhode Island Legislature</v>
      </c>
      <c r="F157" s="62" t="inlineStr">
        <is>
          <t xml:space="preserve">To research</t>
        </is>
      </c>
      <c r="G157" s="62" t="inlineStr">
        <is>
          <t xml:space="preserve">For water and wastewater in Rhode Island, retrieve the current sector regulator requirements, ownership specific public entity duties, reporting rules, permits and contracts. Document each controlling instrument and exemption. See State research for the separately labelled selected state note.</t>
        </is>
      </c>
      <c r="H157" s="62" t="inlineStr">
        <is>
          <t xml:space="preserve">The state starting source addresses one topic. Find the rule for this sector.</t>
        </is>
      </c>
      <c r="I157" s="48" t="str">
        <v>Unresolved</v>
      </c>
      <c r="J157" s="48"/>
      <c r="K157" s="48"/>
      <c r="L157" s="48"/>
      <c r="M157" s="48"/>
      <c r="N157" s="63"/>
      <c r="O157" s="62" t="str">
        <v>https://webserver.rilegislature.gov/statutes/title39/39-2/39-2-26.htm</v>
      </c>
      <c r="P157" s="48" t="str"/>
      <c r="Q157" s="52" t="str">
        <f>IFERROR(IF(AND(OR(I157="Applicable",I157="Not applicable with reason"),AND(LEN(UPPER(TRIM(CLEAN(SUBSTITUTE(J157,CHAR(160)," ")))))&gt;0,LEFT(UPPER(TRIM(J157)),10)&lt;&gt;"UNRESOLVED",ISERROR(MATCH(UPPER(TRIM(CLEAN(SUBSTITUTE(J157,CHAR(160)," ")))),Start!$H$6:$H$22,0))),AND(LEN(UPPER(TRIM(CLEAN(SUBSTITUTE(K157,CHAR(160)," ")))))&gt;0,LEFT(UPPER(TRIM(K157)),10)&lt;&gt;"UNRESOLVED",ISERROR(MATCH(UPPER(TRIM(CLEAN(SUBSTITUTE(K157,CHAR(160)," ")))),Start!$H$6:$H$22,0))),AND(LEN(UPPER(TRIM(CLEAN(SUBSTITUTE(L157,CHAR(160)," ")))))&gt;0,LEFT(UPPER(TRIM(L157)),10)&lt;&gt;"UNRESOLVED",ISERROR(MATCH(UPPER(TRIM(CLEAN(SUBSTITUTE(L157,CHAR(160)," ")))),Start!$H$6:$H$22,0))),AND(LEN(UPPER(TRIM(CLEAN(SUBSTITUTE(M157,CHAR(160)," ")))))&gt;0,LEFT(UPPER(TRIM(M157)),10)&lt;&gt;"UNRESOLVED",ISERROR(MATCH(UPPER(TRIM(CLEAN(SUBSTITUTE(M157,CHAR(160)," ")))),Start!$H$6:$H$22,0))),AND(ISNUMBER(N157),N157&gt;0,N157&lt;TODAY()+1)),"Fields present; review required","Incomplete"),"Incomplete")</f>
        <v>Incomplete</v>
      </c>
    </row>
    <row r="158" ht="70" customHeight="1">
      <c r="A158" s="64" t="str">
        <v>S39-P</v>
      </c>
      <c r="B158" s="64" t="str">
        <v>Rhode Island</v>
      </c>
      <c r="C158" s="64" t="str">
        <v>Power and energy</v>
      </c>
      <c r="D158" s="64" t="str">
        <v>S39</v>
      </c>
      <c r="E158" s="64" t="str">
        <v>Rhode Island Legislature</v>
      </c>
      <c r="F158" s="64" t="inlineStr">
        <is>
          <t xml:space="preserve">To research</t>
        </is>
      </c>
      <c r="G158" s="64" t="inlineStr">
        <is>
          <t xml:space="preserve">For power and energy in Rhode Island, retrieve the current sector regulator requirements, ownership specific public entity duties, reporting rules, permits and contracts. Document each controlling instrument and exemption. See State research for the separately labelled selected state note.</t>
        </is>
      </c>
      <c r="H158" s="64" t="inlineStr">
        <is>
          <t xml:space="preserve">The state starting source addresses one topic. Find the rule for this sector.</t>
        </is>
      </c>
      <c r="I158" s="48" t="str">
        <v>Unresolved</v>
      </c>
      <c r="J158" s="48"/>
      <c r="K158" s="48"/>
      <c r="L158" s="48"/>
      <c r="M158" s="48"/>
      <c r="N158" s="63"/>
      <c r="O158" s="64" t="str">
        <v>https://webserver.rilegislature.gov/statutes/title39/39-2/39-2-26.htm</v>
      </c>
      <c r="P158" s="48" t="str"/>
      <c r="Q158" s="56" t="str">
        <f>IFERROR(IF(AND(OR(I158="Applicable",I158="Not applicable with reason"),AND(LEN(UPPER(TRIM(CLEAN(SUBSTITUTE(J158,CHAR(160)," ")))))&gt;0,LEFT(UPPER(TRIM(J158)),10)&lt;&gt;"UNRESOLVED",ISERROR(MATCH(UPPER(TRIM(CLEAN(SUBSTITUTE(J158,CHAR(160)," ")))),Start!$H$6:$H$22,0))),AND(LEN(UPPER(TRIM(CLEAN(SUBSTITUTE(K158,CHAR(160)," ")))))&gt;0,LEFT(UPPER(TRIM(K158)),10)&lt;&gt;"UNRESOLVED",ISERROR(MATCH(UPPER(TRIM(CLEAN(SUBSTITUTE(K158,CHAR(160)," ")))),Start!$H$6:$H$22,0))),AND(LEN(UPPER(TRIM(CLEAN(SUBSTITUTE(L158,CHAR(160)," ")))))&gt;0,LEFT(UPPER(TRIM(L158)),10)&lt;&gt;"UNRESOLVED",ISERROR(MATCH(UPPER(TRIM(CLEAN(SUBSTITUTE(L158,CHAR(160)," ")))),Start!$H$6:$H$22,0))),AND(LEN(UPPER(TRIM(CLEAN(SUBSTITUTE(M158,CHAR(160)," ")))))&gt;0,LEFT(UPPER(TRIM(M158)),10)&lt;&gt;"UNRESOLVED",ISERROR(MATCH(UPPER(TRIM(CLEAN(SUBSTITUTE(M158,CHAR(160)," ")))),Start!$H$6:$H$22,0))),AND(ISNUMBER(N158),N158&gt;0,N158&lt;TODAY()+1)),"Fields present; review required","Incomplete"),"Incomplete")</f>
        <v>Incomplete</v>
      </c>
    </row>
    <row r="159" ht="70" customHeight="1">
      <c r="A159" s="62" t="str">
        <v>S39-M</v>
      </c>
      <c r="B159" s="62" t="str">
        <v>Rhode Island</v>
      </c>
      <c r="C159" s="62" t="str">
        <v>Manufacturing</v>
      </c>
      <c r="D159" s="62" t="str">
        <v>S39</v>
      </c>
      <c r="E159" s="62" t="str">
        <v>Rhode Island Legislature</v>
      </c>
      <c r="F159" s="62" t="inlineStr">
        <is>
          <t xml:space="preserve">To research</t>
        </is>
      </c>
      <c r="G159" s="62" t="inlineStr">
        <is>
          <t xml:space="preserve">For manufacturing in Rhode Island, retrieve the current sector regulator requirements, ownership specific public entity duties, reporting rules, permits and contracts. Document each controlling instrument and exemption. See State research for the separately labelled selected state note.</t>
        </is>
      </c>
      <c r="H159" s="62" t="inlineStr">
        <is>
          <t xml:space="preserve">The state starting source addresses one topic. Find the rule for this sector.</t>
        </is>
      </c>
      <c r="I159" s="48" t="str">
        <v>Unresolved</v>
      </c>
      <c r="J159" s="48"/>
      <c r="K159" s="48"/>
      <c r="L159" s="48"/>
      <c r="M159" s="48"/>
      <c r="N159" s="63"/>
      <c r="O159" s="62" t="str">
        <v>https://webserver.rilegislature.gov/statutes/title39/39-2/39-2-26.htm</v>
      </c>
      <c r="P159" s="48" t="str"/>
      <c r="Q159" s="52" t="str">
        <f>IFERROR(IF(AND(OR(I159="Applicable",I159="Not applicable with reason"),AND(LEN(UPPER(TRIM(CLEAN(SUBSTITUTE(J159,CHAR(160)," ")))))&gt;0,LEFT(UPPER(TRIM(J159)),10)&lt;&gt;"UNRESOLVED",ISERROR(MATCH(UPPER(TRIM(CLEAN(SUBSTITUTE(J159,CHAR(160)," ")))),Start!$H$6:$H$22,0))),AND(LEN(UPPER(TRIM(CLEAN(SUBSTITUTE(K159,CHAR(160)," ")))))&gt;0,LEFT(UPPER(TRIM(K159)),10)&lt;&gt;"UNRESOLVED",ISERROR(MATCH(UPPER(TRIM(CLEAN(SUBSTITUTE(K159,CHAR(160)," ")))),Start!$H$6:$H$22,0))),AND(LEN(UPPER(TRIM(CLEAN(SUBSTITUTE(L159,CHAR(160)," ")))))&gt;0,LEFT(UPPER(TRIM(L159)),10)&lt;&gt;"UNRESOLVED",ISERROR(MATCH(UPPER(TRIM(CLEAN(SUBSTITUTE(L159,CHAR(160)," ")))),Start!$H$6:$H$22,0))),AND(LEN(UPPER(TRIM(CLEAN(SUBSTITUTE(M159,CHAR(160)," ")))))&gt;0,LEFT(UPPER(TRIM(M159)),10)&lt;&gt;"UNRESOLVED",ISERROR(MATCH(UPPER(TRIM(CLEAN(SUBSTITUTE(M159,CHAR(160)," ")))),Start!$H$6:$H$22,0))),AND(ISNUMBER(N159),N159&gt;0,N159&lt;TODAY()+1)),"Fields present; review required","Incomplete"),"Incomplete")</f>
        <v>Incomplete</v>
      </c>
    </row>
    <row r="160" ht="70" customHeight="1">
      <c r="A160" s="64" t="str">
        <v>S39-T</v>
      </c>
      <c r="B160" s="64" t="str">
        <v>Rhode Island</v>
      </c>
      <c r="C160" s="64" t="str">
        <v>Transportation</v>
      </c>
      <c r="D160" s="64" t="str">
        <v>S39</v>
      </c>
      <c r="E160" s="64" t="str">
        <v>Rhode Island Legislature</v>
      </c>
      <c r="F160" s="64" t="inlineStr">
        <is>
          <t xml:space="preserve">To research</t>
        </is>
      </c>
      <c r="G160" s="64" t="inlineStr">
        <is>
          <t xml:space="preserve">For transportation in Rhode Island, retrieve the current sector regulator requirements, ownership specific public entity duties, reporting rules, permits and contracts. Document each controlling instrument and exemption. See State research for the separately labelled selected state note.</t>
        </is>
      </c>
      <c r="H160" s="64" t="inlineStr">
        <is>
          <t xml:space="preserve">The state starting source addresses one topic. Find the rule for this sector.</t>
        </is>
      </c>
      <c r="I160" s="48" t="str">
        <v>Unresolved</v>
      </c>
      <c r="J160" s="48"/>
      <c r="K160" s="48"/>
      <c r="L160" s="48"/>
      <c r="M160" s="48"/>
      <c r="N160" s="63"/>
      <c r="O160" s="64" t="str">
        <v>https://webserver.rilegislature.gov/statutes/title39/39-2/39-2-26.htm</v>
      </c>
      <c r="P160" s="48" t="str"/>
      <c r="Q160" s="56" t="str">
        <f>IFERROR(IF(AND(OR(I160="Applicable",I160="Not applicable with reason"),AND(LEN(UPPER(TRIM(CLEAN(SUBSTITUTE(J160,CHAR(160)," ")))))&gt;0,LEFT(UPPER(TRIM(J160)),10)&lt;&gt;"UNRESOLVED",ISERROR(MATCH(UPPER(TRIM(CLEAN(SUBSTITUTE(J160,CHAR(160)," ")))),Start!$H$6:$H$22,0))),AND(LEN(UPPER(TRIM(CLEAN(SUBSTITUTE(K160,CHAR(160)," ")))))&gt;0,LEFT(UPPER(TRIM(K160)),10)&lt;&gt;"UNRESOLVED",ISERROR(MATCH(UPPER(TRIM(CLEAN(SUBSTITUTE(K160,CHAR(160)," ")))),Start!$H$6:$H$22,0))),AND(LEN(UPPER(TRIM(CLEAN(SUBSTITUTE(L160,CHAR(160)," ")))))&gt;0,LEFT(UPPER(TRIM(L160)),10)&lt;&gt;"UNRESOLVED",ISERROR(MATCH(UPPER(TRIM(CLEAN(SUBSTITUTE(L160,CHAR(160)," ")))),Start!$H$6:$H$22,0))),AND(LEN(UPPER(TRIM(CLEAN(SUBSTITUTE(M160,CHAR(160)," ")))))&gt;0,LEFT(UPPER(TRIM(M160)),10)&lt;&gt;"UNRESOLVED",ISERROR(MATCH(UPPER(TRIM(CLEAN(SUBSTITUTE(M160,CHAR(160)," ")))),Start!$H$6:$H$22,0))),AND(ISNUMBER(N160),N160&gt;0,N160&lt;TODAY()+1)),"Fields present; review required","Incomplete"),"Incomplete")</f>
        <v>Incomplete</v>
      </c>
    </row>
    <row r="161" ht="70" customHeight="1">
      <c r="A161" s="62" t="str">
        <v>S40-W</v>
      </c>
      <c r="B161" s="62" t="str">
        <v>South Carolina</v>
      </c>
      <c r="C161" s="62" t="str">
        <v>Water and wastewater</v>
      </c>
      <c r="D161" s="62" t="str">
        <v>S40</v>
      </c>
      <c r="E161" s="62" t="str">
        <v>South Carolina DES</v>
      </c>
      <c r="F161" s="62" t="inlineStr">
        <is>
          <t xml:space="preserve">To research</t>
        </is>
      </c>
      <c r="G161" s="62" t="inlineStr">
        <is>
          <t xml:space="preserve">For water and wastewater in South Carolina, retrieve the current sector regulator requirements, ownership specific public entity duties, reporting rules, permits and contracts. Document each controlling instrument and exemption. See State research for the separately labelled selected state note.</t>
        </is>
      </c>
      <c r="H161" s="62" t="inlineStr">
        <is>
          <t xml:space="preserve">The state starting source addresses one topic. Find the rule for this sector.</t>
        </is>
      </c>
      <c r="I161" s="48" t="str">
        <v>Unresolved</v>
      </c>
      <c r="J161" s="48"/>
      <c r="K161" s="48"/>
      <c r="L161" s="48"/>
      <c r="M161" s="48"/>
      <c r="N161" s="63"/>
      <c r="O161" s="62" t="str">
        <v>https://www.des.sc.gov/programs/bureau-water/water-utilities-cybersecurity</v>
      </c>
      <c r="P161" s="48" t="str"/>
      <c r="Q161" s="52" t="str">
        <f>IFERROR(IF(AND(OR(I161="Applicable",I161="Not applicable with reason"),AND(LEN(UPPER(TRIM(CLEAN(SUBSTITUTE(J161,CHAR(160)," ")))))&gt;0,LEFT(UPPER(TRIM(J161)),10)&lt;&gt;"UNRESOLVED",ISERROR(MATCH(UPPER(TRIM(CLEAN(SUBSTITUTE(J161,CHAR(160)," ")))),Start!$H$6:$H$22,0))),AND(LEN(UPPER(TRIM(CLEAN(SUBSTITUTE(K161,CHAR(160)," ")))))&gt;0,LEFT(UPPER(TRIM(K161)),10)&lt;&gt;"UNRESOLVED",ISERROR(MATCH(UPPER(TRIM(CLEAN(SUBSTITUTE(K161,CHAR(160)," ")))),Start!$H$6:$H$22,0))),AND(LEN(UPPER(TRIM(CLEAN(SUBSTITUTE(L161,CHAR(160)," ")))))&gt;0,LEFT(UPPER(TRIM(L161)),10)&lt;&gt;"UNRESOLVED",ISERROR(MATCH(UPPER(TRIM(CLEAN(SUBSTITUTE(L161,CHAR(160)," ")))),Start!$H$6:$H$22,0))),AND(LEN(UPPER(TRIM(CLEAN(SUBSTITUTE(M161,CHAR(160)," ")))))&gt;0,LEFT(UPPER(TRIM(M161)),10)&lt;&gt;"UNRESOLVED",ISERROR(MATCH(UPPER(TRIM(CLEAN(SUBSTITUTE(M161,CHAR(160)," ")))),Start!$H$6:$H$22,0))),AND(ISNUMBER(N161),N161&gt;0,N161&lt;TODAY()+1)),"Fields present; review required","Incomplete"),"Incomplete")</f>
        <v>Incomplete</v>
      </c>
    </row>
    <row r="162" ht="70" customHeight="1">
      <c r="A162" s="64" t="str">
        <v>S40-P</v>
      </c>
      <c r="B162" s="64" t="str">
        <v>South Carolina</v>
      </c>
      <c r="C162" s="64" t="str">
        <v>Power and energy</v>
      </c>
      <c r="D162" s="64" t="str">
        <v>S40</v>
      </c>
      <c r="E162" s="64" t="str">
        <v>South Carolina DES</v>
      </c>
      <c r="F162" s="64" t="inlineStr">
        <is>
          <t xml:space="preserve">To research</t>
        </is>
      </c>
      <c r="G162" s="64" t="inlineStr">
        <is>
          <t xml:space="preserve">For power and energy in South Carolina, retrieve the current sector regulator requirements, ownership specific public entity duties, reporting rules, permits and contracts. Document each controlling instrument and exemption. See State research for the separately labelled selected state note.</t>
        </is>
      </c>
      <c r="H162" s="64" t="inlineStr">
        <is>
          <t xml:space="preserve">The state starting source addresses one topic. Find the rule for this sector.</t>
        </is>
      </c>
      <c r="I162" s="48" t="str">
        <v>Unresolved</v>
      </c>
      <c r="J162" s="48"/>
      <c r="K162" s="48"/>
      <c r="L162" s="48"/>
      <c r="M162" s="48"/>
      <c r="N162" s="63"/>
      <c r="O162" s="64" t="str">
        <v>https://www.des.sc.gov/programs/bureau-water/water-utilities-cybersecurity</v>
      </c>
      <c r="P162" s="48" t="str"/>
      <c r="Q162" s="56" t="str">
        <f>IFERROR(IF(AND(OR(I162="Applicable",I162="Not applicable with reason"),AND(LEN(UPPER(TRIM(CLEAN(SUBSTITUTE(J162,CHAR(160)," ")))))&gt;0,LEFT(UPPER(TRIM(J162)),10)&lt;&gt;"UNRESOLVED",ISERROR(MATCH(UPPER(TRIM(CLEAN(SUBSTITUTE(J162,CHAR(160)," ")))),Start!$H$6:$H$22,0))),AND(LEN(UPPER(TRIM(CLEAN(SUBSTITUTE(K162,CHAR(160)," ")))))&gt;0,LEFT(UPPER(TRIM(K162)),10)&lt;&gt;"UNRESOLVED",ISERROR(MATCH(UPPER(TRIM(CLEAN(SUBSTITUTE(K162,CHAR(160)," ")))),Start!$H$6:$H$22,0))),AND(LEN(UPPER(TRIM(CLEAN(SUBSTITUTE(L162,CHAR(160)," ")))))&gt;0,LEFT(UPPER(TRIM(L162)),10)&lt;&gt;"UNRESOLVED",ISERROR(MATCH(UPPER(TRIM(CLEAN(SUBSTITUTE(L162,CHAR(160)," ")))),Start!$H$6:$H$22,0))),AND(LEN(UPPER(TRIM(CLEAN(SUBSTITUTE(M162,CHAR(160)," ")))))&gt;0,LEFT(UPPER(TRIM(M162)),10)&lt;&gt;"UNRESOLVED",ISERROR(MATCH(UPPER(TRIM(CLEAN(SUBSTITUTE(M162,CHAR(160)," ")))),Start!$H$6:$H$22,0))),AND(ISNUMBER(N162),N162&gt;0,N162&lt;TODAY()+1)),"Fields present; review required","Incomplete"),"Incomplete")</f>
        <v>Incomplete</v>
      </c>
    </row>
    <row r="163" ht="70" customHeight="1">
      <c r="A163" s="62" t="str">
        <v>S40-M</v>
      </c>
      <c r="B163" s="62" t="str">
        <v>South Carolina</v>
      </c>
      <c r="C163" s="62" t="str">
        <v>Manufacturing</v>
      </c>
      <c r="D163" s="62" t="str">
        <v>S40</v>
      </c>
      <c r="E163" s="62" t="str">
        <v>South Carolina DES</v>
      </c>
      <c r="F163" s="62" t="inlineStr">
        <is>
          <t xml:space="preserve">To research</t>
        </is>
      </c>
      <c r="G163" s="62" t="inlineStr">
        <is>
          <t xml:space="preserve">For manufacturing in South Carolina, retrieve the current sector regulator requirements, ownership specific public entity duties, reporting rules, permits and contracts. Document each controlling instrument and exemption. See State research for the separately labelled selected state note.</t>
        </is>
      </c>
      <c r="H163" s="62" t="inlineStr">
        <is>
          <t xml:space="preserve">The state starting source addresses one topic. Find the rule for this sector.</t>
        </is>
      </c>
      <c r="I163" s="48" t="str">
        <v>Unresolved</v>
      </c>
      <c r="J163" s="48"/>
      <c r="K163" s="48"/>
      <c r="L163" s="48"/>
      <c r="M163" s="48"/>
      <c r="N163" s="63"/>
      <c r="O163" s="62" t="str">
        <v>https://www.des.sc.gov/programs/bureau-water/water-utilities-cybersecurity</v>
      </c>
      <c r="P163" s="48" t="str"/>
      <c r="Q163" s="52" t="str">
        <f>IFERROR(IF(AND(OR(I163="Applicable",I163="Not applicable with reason"),AND(LEN(UPPER(TRIM(CLEAN(SUBSTITUTE(J163,CHAR(160)," ")))))&gt;0,LEFT(UPPER(TRIM(J163)),10)&lt;&gt;"UNRESOLVED",ISERROR(MATCH(UPPER(TRIM(CLEAN(SUBSTITUTE(J163,CHAR(160)," ")))),Start!$H$6:$H$22,0))),AND(LEN(UPPER(TRIM(CLEAN(SUBSTITUTE(K163,CHAR(160)," ")))))&gt;0,LEFT(UPPER(TRIM(K163)),10)&lt;&gt;"UNRESOLVED",ISERROR(MATCH(UPPER(TRIM(CLEAN(SUBSTITUTE(K163,CHAR(160)," ")))),Start!$H$6:$H$22,0))),AND(LEN(UPPER(TRIM(CLEAN(SUBSTITUTE(L163,CHAR(160)," ")))))&gt;0,LEFT(UPPER(TRIM(L163)),10)&lt;&gt;"UNRESOLVED",ISERROR(MATCH(UPPER(TRIM(CLEAN(SUBSTITUTE(L163,CHAR(160)," ")))),Start!$H$6:$H$22,0))),AND(LEN(UPPER(TRIM(CLEAN(SUBSTITUTE(M163,CHAR(160)," ")))))&gt;0,LEFT(UPPER(TRIM(M163)),10)&lt;&gt;"UNRESOLVED",ISERROR(MATCH(UPPER(TRIM(CLEAN(SUBSTITUTE(M163,CHAR(160)," ")))),Start!$H$6:$H$22,0))),AND(ISNUMBER(N163),N163&gt;0,N163&lt;TODAY()+1)),"Fields present; review required","Incomplete"),"Incomplete")</f>
        <v>Incomplete</v>
      </c>
    </row>
    <row r="164" ht="70" customHeight="1">
      <c r="A164" s="64" t="str">
        <v>S40-T</v>
      </c>
      <c r="B164" s="64" t="str">
        <v>South Carolina</v>
      </c>
      <c r="C164" s="64" t="str">
        <v>Transportation</v>
      </c>
      <c r="D164" s="64" t="str">
        <v>S40</v>
      </c>
      <c r="E164" s="64" t="str">
        <v>South Carolina DES</v>
      </c>
      <c r="F164" s="64" t="inlineStr">
        <is>
          <t xml:space="preserve">To research</t>
        </is>
      </c>
      <c r="G164" s="64" t="inlineStr">
        <is>
          <t xml:space="preserve">For transportation in South Carolina, retrieve the current sector regulator requirements, ownership specific public entity duties, reporting rules, permits and contracts. Document each controlling instrument and exemption. See State research for the separately labelled selected state note.</t>
        </is>
      </c>
      <c r="H164" s="64" t="inlineStr">
        <is>
          <t xml:space="preserve">The state starting source addresses one topic. Find the rule for this sector.</t>
        </is>
      </c>
      <c r="I164" s="48" t="str">
        <v>Unresolved</v>
      </c>
      <c r="J164" s="48"/>
      <c r="K164" s="48"/>
      <c r="L164" s="48"/>
      <c r="M164" s="48"/>
      <c r="N164" s="63"/>
      <c r="O164" s="64" t="str">
        <v>https://www.des.sc.gov/programs/bureau-water/water-utilities-cybersecurity</v>
      </c>
      <c r="P164" s="48" t="str"/>
      <c r="Q164" s="56" t="str">
        <f>IFERROR(IF(AND(OR(I164="Applicable",I164="Not applicable with reason"),AND(LEN(UPPER(TRIM(CLEAN(SUBSTITUTE(J164,CHAR(160)," ")))))&gt;0,LEFT(UPPER(TRIM(J164)),10)&lt;&gt;"UNRESOLVED",ISERROR(MATCH(UPPER(TRIM(CLEAN(SUBSTITUTE(J164,CHAR(160)," ")))),Start!$H$6:$H$22,0))),AND(LEN(UPPER(TRIM(CLEAN(SUBSTITUTE(K164,CHAR(160)," ")))))&gt;0,LEFT(UPPER(TRIM(K164)),10)&lt;&gt;"UNRESOLVED",ISERROR(MATCH(UPPER(TRIM(CLEAN(SUBSTITUTE(K164,CHAR(160)," ")))),Start!$H$6:$H$22,0))),AND(LEN(UPPER(TRIM(CLEAN(SUBSTITUTE(L164,CHAR(160)," ")))))&gt;0,LEFT(UPPER(TRIM(L164)),10)&lt;&gt;"UNRESOLVED",ISERROR(MATCH(UPPER(TRIM(CLEAN(SUBSTITUTE(L164,CHAR(160)," ")))),Start!$H$6:$H$22,0))),AND(LEN(UPPER(TRIM(CLEAN(SUBSTITUTE(M164,CHAR(160)," ")))))&gt;0,LEFT(UPPER(TRIM(M164)),10)&lt;&gt;"UNRESOLVED",ISERROR(MATCH(UPPER(TRIM(CLEAN(SUBSTITUTE(M164,CHAR(160)," ")))),Start!$H$6:$H$22,0))),AND(ISNUMBER(N164),N164&gt;0,N164&lt;TODAY()+1)),"Fields present; review required","Incomplete"),"Incomplete")</f>
        <v>Incomplete</v>
      </c>
    </row>
    <row r="165" ht="70" customHeight="1">
      <c r="A165" s="62" t="str">
        <v>S41-W</v>
      </c>
      <c r="B165" s="62" t="str">
        <v>South Dakota</v>
      </c>
      <c r="C165" s="62" t="str">
        <v>Water and wastewater</v>
      </c>
      <c r="D165" s="62" t="str">
        <v>S41</v>
      </c>
      <c r="E165" s="62" t="str">
        <v>South Dakota Legislature</v>
      </c>
      <c r="F165" s="62" t="inlineStr">
        <is>
          <t xml:space="preserve">To research</t>
        </is>
      </c>
      <c r="G165" s="62" t="inlineStr">
        <is>
          <t xml:space="preserve">For water and wastewater in South Dakota, retrieve the current sector regulator requirements, ownership specific public entity duties, reporting rules, permits and contracts. Document each controlling instrument and exemption. See State research for the separately labelled selected state note.</t>
        </is>
      </c>
      <c r="H165" s="62" t="inlineStr">
        <is>
          <t xml:space="preserve">The state starting source addresses one topic. Find the rule for this sector.</t>
        </is>
      </c>
      <c r="I165" s="48" t="str">
        <v>Unresolved</v>
      </c>
      <c r="J165" s="48"/>
      <c r="K165" s="48"/>
      <c r="L165" s="48"/>
      <c r="M165" s="48"/>
      <c r="N165" s="63"/>
      <c r="O165" s="62" t="str">
        <v>https://sdlegislature.gov/Statutes/22-34-28</v>
      </c>
      <c r="P165" s="48" t="str"/>
      <c r="Q165" s="52" t="str">
        <f>IFERROR(IF(AND(OR(I165="Applicable",I165="Not applicable with reason"),AND(LEN(UPPER(TRIM(CLEAN(SUBSTITUTE(J165,CHAR(160)," ")))))&gt;0,LEFT(UPPER(TRIM(J165)),10)&lt;&gt;"UNRESOLVED",ISERROR(MATCH(UPPER(TRIM(CLEAN(SUBSTITUTE(J165,CHAR(160)," ")))),Start!$H$6:$H$22,0))),AND(LEN(UPPER(TRIM(CLEAN(SUBSTITUTE(K165,CHAR(160)," ")))))&gt;0,LEFT(UPPER(TRIM(K165)),10)&lt;&gt;"UNRESOLVED",ISERROR(MATCH(UPPER(TRIM(CLEAN(SUBSTITUTE(K165,CHAR(160)," ")))),Start!$H$6:$H$22,0))),AND(LEN(UPPER(TRIM(CLEAN(SUBSTITUTE(L165,CHAR(160)," ")))))&gt;0,LEFT(UPPER(TRIM(L165)),10)&lt;&gt;"UNRESOLVED",ISERROR(MATCH(UPPER(TRIM(CLEAN(SUBSTITUTE(L165,CHAR(160)," ")))),Start!$H$6:$H$22,0))),AND(LEN(UPPER(TRIM(CLEAN(SUBSTITUTE(M165,CHAR(160)," ")))))&gt;0,LEFT(UPPER(TRIM(M165)),10)&lt;&gt;"UNRESOLVED",ISERROR(MATCH(UPPER(TRIM(CLEAN(SUBSTITUTE(M165,CHAR(160)," ")))),Start!$H$6:$H$22,0))),AND(ISNUMBER(N165),N165&gt;0,N165&lt;TODAY()+1)),"Fields present; review required","Incomplete"),"Incomplete")</f>
        <v>Incomplete</v>
      </c>
    </row>
    <row r="166" ht="70" customHeight="1">
      <c r="A166" s="64" t="str">
        <v>S41-P</v>
      </c>
      <c r="B166" s="64" t="str">
        <v>South Dakota</v>
      </c>
      <c r="C166" s="64" t="str">
        <v>Power and energy</v>
      </c>
      <c r="D166" s="64" t="str">
        <v>S41</v>
      </c>
      <c r="E166" s="64" t="str">
        <v>South Dakota Legislature</v>
      </c>
      <c r="F166" s="64" t="inlineStr">
        <is>
          <t xml:space="preserve">To research</t>
        </is>
      </c>
      <c r="G166" s="64" t="inlineStr">
        <is>
          <t xml:space="preserve">For power and energy in South Dakota, retrieve the current sector regulator requirements, ownership specific public entity duties, reporting rules, permits and contracts. Document each controlling instrument and exemption. See State research for the separately labelled selected state note.</t>
        </is>
      </c>
      <c r="H166" s="64" t="inlineStr">
        <is>
          <t xml:space="preserve">The state starting source addresses one topic. Find the rule for this sector.</t>
        </is>
      </c>
      <c r="I166" s="48" t="str">
        <v>Unresolved</v>
      </c>
      <c r="J166" s="48"/>
      <c r="K166" s="48"/>
      <c r="L166" s="48"/>
      <c r="M166" s="48"/>
      <c r="N166" s="63"/>
      <c r="O166" s="64" t="str">
        <v>https://sdlegislature.gov/Statutes/22-34-28</v>
      </c>
      <c r="P166" s="48" t="str"/>
      <c r="Q166" s="56" t="str">
        <f>IFERROR(IF(AND(OR(I166="Applicable",I166="Not applicable with reason"),AND(LEN(UPPER(TRIM(CLEAN(SUBSTITUTE(J166,CHAR(160)," ")))))&gt;0,LEFT(UPPER(TRIM(J166)),10)&lt;&gt;"UNRESOLVED",ISERROR(MATCH(UPPER(TRIM(CLEAN(SUBSTITUTE(J166,CHAR(160)," ")))),Start!$H$6:$H$22,0))),AND(LEN(UPPER(TRIM(CLEAN(SUBSTITUTE(K166,CHAR(160)," ")))))&gt;0,LEFT(UPPER(TRIM(K166)),10)&lt;&gt;"UNRESOLVED",ISERROR(MATCH(UPPER(TRIM(CLEAN(SUBSTITUTE(K166,CHAR(160)," ")))),Start!$H$6:$H$22,0))),AND(LEN(UPPER(TRIM(CLEAN(SUBSTITUTE(L166,CHAR(160)," ")))))&gt;0,LEFT(UPPER(TRIM(L166)),10)&lt;&gt;"UNRESOLVED",ISERROR(MATCH(UPPER(TRIM(CLEAN(SUBSTITUTE(L166,CHAR(160)," ")))),Start!$H$6:$H$22,0))),AND(LEN(UPPER(TRIM(CLEAN(SUBSTITUTE(M166,CHAR(160)," ")))))&gt;0,LEFT(UPPER(TRIM(M166)),10)&lt;&gt;"UNRESOLVED",ISERROR(MATCH(UPPER(TRIM(CLEAN(SUBSTITUTE(M166,CHAR(160)," ")))),Start!$H$6:$H$22,0))),AND(ISNUMBER(N166),N166&gt;0,N166&lt;TODAY()+1)),"Fields present; review required","Incomplete"),"Incomplete")</f>
        <v>Incomplete</v>
      </c>
    </row>
    <row r="167" ht="70" customHeight="1">
      <c r="A167" s="62" t="str">
        <v>S41-M</v>
      </c>
      <c r="B167" s="62" t="str">
        <v>South Dakota</v>
      </c>
      <c r="C167" s="62" t="str">
        <v>Manufacturing</v>
      </c>
      <c r="D167" s="62" t="str">
        <v>S41</v>
      </c>
      <c r="E167" s="62" t="str">
        <v>South Dakota Legislature</v>
      </c>
      <c r="F167" s="62" t="inlineStr">
        <is>
          <t xml:space="preserve">To research</t>
        </is>
      </c>
      <c r="G167" s="62" t="inlineStr">
        <is>
          <t xml:space="preserve">For manufacturing in South Dakota, retrieve the current sector regulator requirements, ownership specific public entity duties, reporting rules, permits and contracts. Document each controlling instrument and exemption. See State research for the separately labelled selected state note.</t>
        </is>
      </c>
      <c r="H167" s="62" t="inlineStr">
        <is>
          <t xml:space="preserve">The state starting source addresses one topic. Find the rule for this sector.</t>
        </is>
      </c>
      <c r="I167" s="48" t="str">
        <v>Unresolved</v>
      </c>
      <c r="J167" s="48"/>
      <c r="K167" s="48"/>
      <c r="L167" s="48"/>
      <c r="M167" s="48"/>
      <c r="N167" s="63"/>
      <c r="O167" s="62" t="str">
        <v>https://sdlegislature.gov/Statutes/22-34-28</v>
      </c>
      <c r="P167" s="48" t="str"/>
      <c r="Q167" s="52" t="str">
        <f>IFERROR(IF(AND(OR(I167="Applicable",I167="Not applicable with reason"),AND(LEN(UPPER(TRIM(CLEAN(SUBSTITUTE(J167,CHAR(160)," ")))))&gt;0,LEFT(UPPER(TRIM(J167)),10)&lt;&gt;"UNRESOLVED",ISERROR(MATCH(UPPER(TRIM(CLEAN(SUBSTITUTE(J167,CHAR(160)," ")))),Start!$H$6:$H$22,0))),AND(LEN(UPPER(TRIM(CLEAN(SUBSTITUTE(K167,CHAR(160)," ")))))&gt;0,LEFT(UPPER(TRIM(K167)),10)&lt;&gt;"UNRESOLVED",ISERROR(MATCH(UPPER(TRIM(CLEAN(SUBSTITUTE(K167,CHAR(160)," ")))),Start!$H$6:$H$22,0))),AND(LEN(UPPER(TRIM(CLEAN(SUBSTITUTE(L167,CHAR(160)," ")))))&gt;0,LEFT(UPPER(TRIM(L167)),10)&lt;&gt;"UNRESOLVED",ISERROR(MATCH(UPPER(TRIM(CLEAN(SUBSTITUTE(L167,CHAR(160)," ")))),Start!$H$6:$H$22,0))),AND(LEN(UPPER(TRIM(CLEAN(SUBSTITUTE(M167,CHAR(160)," ")))))&gt;0,LEFT(UPPER(TRIM(M167)),10)&lt;&gt;"UNRESOLVED",ISERROR(MATCH(UPPER(TRIM(CLEAN(SUBSTITUTE(M167,CHAR(160)," ")))),Start!$H$6:$H$22,0))),AND(ISNUMBER(N167),N167&gt;0,N167&lt;TODAY()+1)),"Fields present; review required","Incomplete"),"Incomplete")</f>
        <v>Incomplete</v>
      </c>
    </row>
    <row r="168" ht="70" customHeight="1">
      <c r="A168" s="64" t="str">
        <v>S41-T</v>
      </c>
      <c r="B168" s="64" t="str">
        <v>South Dakota</v>
      </c>
      <c r="C168" s="64" t="str">
        <v>Transportation</v>
      </c>
      <c r="D168" s="64" t="str">
        <v>S41</v>
      </c>
      <c r="E168" s="64" t="str">
        <v>South Dakota Legislature</v>
      </c>
      <c r="F168" s="64" t="inlineStr">
        <is>
          <t xml:space="preserve">To research</t>
        </is>
      </c>
      <c r="G168" s="64" t="inlineStr">
        <is>
          <t xml:space="preserve">For transportation in South Dakota, retrieve the current sector regulator requirements, ownership specific public entity duties, reporting rules, permits and contracts. Document each controlling instrument and exemption. See State research for the separately labelled selected state note.</t>
        </is>
      </c>
      <c r="H168" s="64" t="inlineStr">
        <is>
          <t xml:space="preserve">The state starting source addresses one topic. Find the rule for this sector.</t>
        </is>
      </c>
      <c r="I168" s="48" t="str">
        <v>Unresolved</v>
      </c>
      <c r="J168" s="48"/>
      <c r="K168" s="48"/>
      <c r="L168" s="48"/>
      <c r="M168" s="48"/>
      <c r="N168" s="63"/>
      <c r="O168" s="64" t="str">
        <v>https://sdlegislature.gov/Statutes/22-34-28</v>
      </c>
      <c r="P168" s="48" t="str"/>
      <c r="Q168" s="56" t="str">
        <f>IFERROR(IF(AND(OR(I168="Applicable",I168="Not applicable with reason"),AND(LEN(UPPER(TRIM(CLEAN(SUBSTITUTE(J168,CHAR(160)," ")))))&gt;0,LEFT(UPPER(TRIM(J168)),10)&lt;&gt;"UNRESOLVED",ISERROR(MATCH(UPPER(TRIM(CLEAN(SUBSTITUTE(J168,CHAR(160)," ")))),Start!$H$6:$H$22,0))),AND(LEN(UPPER(TRIM(CLEAN(SUBSTITUTE(K168,CHAR(160)," ")))))&gt;0,LEFT(UPPER(TRIM(K168)),10)&lt;&gt;"UNRESOLVED",ISERROR(MATCH(UPPER(TRIM(CLEAN(SUBSTITUTE(K168,CHAR(160)," ")))),Start!$H$6:$H$22,0))),AND(LEN(UPPER(TRIM(CLEAN(SUBSTITUTE(L168,CHAR(160)," ")))))&gt;0,LEFT(UPPER(TRIM(L168)),10)&lt;&gt;"UNRESOLVED",ISERROR(MATCH(UPPER(TRIM(CLEAN(SUBSTITUTE(L168,CHAR(160)," ")))),Start!$H$6:$H$22,0))),AND(LEN(UPPER(TRIM(CLEAN(SUBSTITUTE(M168,CHAR(160)," ")))))&gt;0,LEFT(UPPER(TRIM(M168)),10)&lt;&gt;"UNRESOLVED",ISERROR(MATCH(UPPER(TRIM(CLEAN(SUBSTITUTE(M168,CHAR(160)," ")))),Start!$H$6:$H$22,0))),AND(ISNUMBER(N168),N168&gt;0,N168&lt;TODAY()+1)),"Fields present; review required","Incomplete"),"Incomplete")</f>
        <v>Incomplete</v>
      </c>
    </row>
    <row r="169" ht="70" customHeight="1">
      <c r="A169" s="62" t="str">
        <v>S42-W</v>
      </c>
      <c r="B169" s="62" t="str">
        <v>Tennessee</v>
      </c>
      <c r="C169" s="62" t="str">
        <v>Water and wastewater</v>
      </c>
      <c r="D169" s="62" t="str">
        <v>S42</v>
      </c>
      <c r="E169" s="62" t="str">
        <v>Tennessee Secretary of State</v>
      </c>
      <c r="F169" s="62" t="inlineStr">
        <is>
          <t xml:space="preserve">To research</t>
        </is>
      </c>
      <c r="G169" s="62" t="inlineStr">
        <is>
          <t xml:space="preserve">For water and wastewater in Tennessee, retrieve the current sector regulator requirements, ownership specific public entity duties, reporting rules, permits and contracts. Document each controlling instrument and exemption. See State research for the separately labelled selected state note.</t>
        </is>
      </c>
      <c r="H169" s="62" t="inlineStr">
        <is>
          <t xml:space="preserve">The state starting source addresses one topic. Find the rule for this sector.</t>
        </is>
      </c>
      <c r="I169" s="48" t="str">
        <v>Unresolved</v>
      </c>
      <c r="J169" s="48"/>
      <c r="K169" s="48"/>
      <c r="L169" s="48"/>
      <c r="M169" s="48"/>
      <c r="N169" s="63"/>
      <c r="O169" s="62" t="str">
        <v>https://publications.tnsosfiles.com/rules_filings/06-31-23.pdf</v>
      </c>
      <c r="P169" s="48" t="str">
        <v>TN-DOCKET</v>
      </c>
      <c r="Q169" s="52" t="str">
        <f>IFERROR(IF(AND(OR(I169="Applicable",I169="Not applicable with reason"),AND(LEN(UPPER(TRIM(CLEAN(SUBSTITUTE(J169,CHAR(160)," ")))))&gt;0,LEFT(UPPER(TRIM(J169)),10)&lt;&gt;"UNRESOLVED",ISERROR(MATCH(UPPER(TRIM(CLEAN(SUBSTITUTE(J169,CHAR(160)," ")))),Start!$H$6:$H$22,0))),AND(LEN(UPPER(TRIM(CLEAN(SUBSTITUTE(K169,CHAR(160)," ")))))&gt;0,LEFT(UPPER(TRIM(K169)),10)&lt;&gt;"UNRESOLVED",ISERROR(MATCH(UPPER(TRIM(CLEAN(SUBSTITUTE(K169,CHAR(160)," ")))),Start!$H$6:$H$22,0))),AND(LEN(UPPER(TRIM(CLEAN(SUBSTITUTE(L169,CHAR(160)," ")))))&gt;0,LEFT(UPPER(TRIM(L169)),10)&lt;&gt;"UNRESOLVED",ISERROR(MATCH(UPPER(TRIM(CLEAN(SUBSTITUTE(L169,CHAR(160)," ")))),Start!$H$6:$H$22,0))),AND(LEN(UPPER(TRIM(CLEAN(SUBSTITUTE(M169,CHAR(160)," ")))))&gt;0,LEFT(UPPER(TRIM(M169)),10)&lt;&gt;"UNRESOLVED",ISERROR(MATCH(UPPER(TRIM(CLEAN(SUBSTITUTE(M169,CHAR(160)," ")))),Start!$H$6:$H$22,0))),AND(ISNUMBER(N169),N169&gt;0,N169&lt;TODAY()+1)),"Fields present; review required","Incomplete"),"Incomplete")</f>
        <v>Incomplete</v>
      </c>
    </row>
    <row r="170" ht="70" customHeight="1">
      <c r="A170" s="64" t="str">
        <v>S42-P</v>
      </c>
      <c r="B170" s="64" t="str">
        <v>Tennessee</v>
      </c>
      <c r="C170" s="64" t="str">
        <v>Power and energy</v>
      </c>
      <c r="D170" s="64" t="str">
        <v>S42</v>
      </c>
      <c r="E170" s="64" t="str">
        <v>Tennessee Secretary of State</v>
      </c>
      <c r="F170" s="64" t="inlineStr">
        <is>
          <t xml:space="preserve">To research</t>
        </is>
      </c>
      <c r="G170" s="64" t="inlineStr">
        <is>
          <t xml:space="preserve">For power and energy in Tennessee, retrieve the current sector regulator requirements, ownership specific public entity duties, reporting rules, permits and contracts. Document each controlling instrument and exemption. See State research for the separately labelled selected state note.</t>
        </is>
      </c>
      <c r="H170" s="64" t="inlineStr">
        <is>
          <t xml:space="preserve">The state starting source addresses one topic. Find the rule for this sector.</t>
        </is>
      </c>
      <c r="I170" s="48" t="str">
        <v>Unresolved</v>
      </c>
      <c r="J170" s="48"/>
      <c r="K170" s="48"/>
      <c r="L170" s="48"/>
      <c r="M170" s="48"/>
      <c r="N170" s="63"/>
      <c r="O170" s="64" t="str">
        <v>https://publications.tnsosfiles.com/rules_filings/06-31-23.pdf</v>
      </c>
      <c r="P170" s="48" t="str">
        <v>TN-DOCKET</v>
      </c>
      <c r="Q170" s="56" t="str">
        <f>IFERROR(IF(AND(OR(I170="Applicable",I170="Not applicable with reason"),AND(LEN(UPPER(TRIM(CLEAN(SUBSTITUTE(J170,CHAR(160)," ")))))&gt;0,LEFT(UPPER(TRIM(J170)),10)&lt;&gt;"UNRESOLVED",ISERROR(MATCH(UPPER(TRIM(CLEAN(SUBSTITUTE(J170,CHAR(160)," ")))),Start!$H$6:$H$22,0))),AND(LEN(UPPER(TRIM(CLEAN(SUBSTITUTE(K170,CHAR(160)," ")))))&gt;0,LEFT(UPPER(TRIM(K170)),10)&lt;&gt;"UNRESOLVED",ISERROR(MATCH(UPPER(TRIM(CLEAN(SUBSTITUTE(K170,CHAR(160)," ")))),Start!$H$6:$H$22,0))),AND(LEN(UPPER(TRIM(CLEAN(SUBSTITUTE(L170,CHAR(160)," ")))))&gt;0,LEFT(UPPER(TRIM(L170)),10)&lt;&gt;"UNRESOLVED",ISERROR(MATCH(UPPER(TRIM(CLEAN(SUBSTITUTE(L170,CHAR(160)," ")))),Start!$H$6:$H$22,0))),AND(LEN(UPPER(TRIM(CLEAN(SUBSTITUTE(M170,CHAR(160)," ")))))&gt;0,LEFT(UPPER(TRIM(M170)),10)&lt;&gt;"UNRESOLVED",ISERROR(MATCH(UPPER(TRIM(CLEAN(SUBSTITUTE(M170,CHAR(160)," ")))),Start!$H$6:$H$22,0))),AND(ISNUMBER(N170),N170&gt;0,N170&lt;TODAY()+1)),"Fields present; review required","Incomplete"),"Incomplete")</f>
        <v>Incomplete</v>
      </c>
    </row>
    <row r="171" ht="70" customHeight="1">
      <c r="A171" s="62" t="str">
        <v>S42-M</v>
      </c>
      <c r="B171" s="62" t="str">
        <v>Tennessee</v>
      </c>
      <c r="C171" s="62" t="str">
        <v>Manufacturing</v>
      </c>
      <c r="D171" s="62" t="str">
        <v>S42</v>
      </c>
      <c r="E171" s="62" t="str">
        <v>Tennessee Secretary of State</v>
      </c>
      <c r="F171" s="62" t="inlineStr">
        <is>
          <t xml:space="preserve">To research</t>
        </is>
      </c>
      <c r="G171" s="62" t="inlineStr">
        <is>
          <t xml:space="preserve">For manufacturing in Tennessee, retrieve the current sector regulator requirements, ownership specific public entity duties, reporting rules, permits and contracts. Document each controlling instrument and exemption. See State research for the separately labelled selected state note.</t>
        </is>
      </c>
      <c r="H171" s="62" t="inlineStr">
        <is>
          <t xml:space="preserve">The state starting source addresses one topic. Find the rule for this sector.</t>
        </is>
      </c>
      <c r="I171" s="48" t="str">
        <v>Unresolved</v>
      </c>
      <c r="J171" s="48"/>
      <c r="K171" s="48"/>
      <c r="L171" s="48"/>
      <c r="M171" s="48"/>
      <c r="N171" s="63"/>
      <c r="O171" s="62" t="str">
        <v>https://publications.tnsosfiles.com/rules_filings/06-31-23.pdf</v>
      </c>
      <c r="P171" s="48" t="str">
        <v>TN-DOCKET</v>
      </c>
      <c r="Q171" s="52" t="str">
        <f>IFERROR(IF(AND(OR(I171="Applicable",I171="Not applicable with reason"),AND(LEN(UPPER(TRIM(CLEAN(SUBSTITUTE(J171,CHAR(160)," ")))))&gt;0,LEFT(UPPER(TRIM(J171)),10)&lt;&gt;"UNRESOLVED",ISERROR(MATCH(UPPER(TRIM(CLEAN(SUBSTITUTE(J171,CHAR(160)," ")))),Start!$H$6:$H$22,0))),AND(LEN(UPPER(TRIM(CLEAN(SUBSTITUTE(K171,CHAR(160)," ")))))&gt;0,LEFT(UPPER(TRIM(K171)),10)&lt;&gt;"UNRESOLVED",ISERROR(MATCH(UPPER(TRIM(CLEAN(SUBSTITUTE(K171,CHAR(160)," ")))),Start!$H$6:$H$22,0))),AND(LEN(UPPER(TRIM(CLEAN(SUBSTITUTE(L171,CHAR(160)," ")))))&gt;0,LEFT(UPPER(TRIM(L171)),10)&lt;&gt;"UNRESOLVED",ISERROR(MATCH(UPPER(TRIM(CLEAN(SUBSTITUTE(L171,CHAR(160)," ")))),Start!$H$6:$H$22,0))),AND(LEN(UPPER(TRIM(CLEAN(SUBSTITUTE(M171,CHAR(160)," ")))))&gt;0,LEFT(UPPER(TRIM(M171)),10)&lt;&gt;"UNRESOLVED",ISERROR(MATCH(UPPER(TRIM(CLEAN(SUBSTITUTE(M171,CHAR(160)," ")))),Start!$H$6:$H$22,0))),AND(ISNUMBER(N171),N171&gt;0,N171&lt;TODAY()+1)),"Fields present; review required","Incomplete"),"Incomplete")</f>
        <v>Incomplete</v>
      </c>
    </row>
    <row r="172" ht="70" customHeight="1">
      <c r="A172" s="64" t="str">
        <v>S42-T</v>
      </c>
      <c r="B172" s="64" t="str">
        <v>Tennessee</v>
      </c>
      <c r="C172" s="64" t="str">
        <v>Transportation</v>
      </c>
      <c r="D172" s="64" t="str">
        <v>S42</v>
      </c>
      <c r="E172" s="64" t="str">
        <v>Tennessee Secretary of State</v>
      </c>
      <c r="F172" s="64" t="inlineStr">
        <is>
          <t xml:space="preserve">To research</t>
        </is>
      </c>
      <c r="G172" s="64" t="inlineStr">
        <is>
          <t xml:space="preserve">For transportation in Tennessee, retrieve the current sector regulator requirements, ownership specific public entity duties, reporting rules, permits and contracts. Document each controlling instrument and exemption. See State research for the separately labelled selected state note.</t>
        </is>
      </c>
      <c r="H172" s="64" t="inlineStr">
        <is>
          <t xml:space="preserve">The state starting source addresses one topic. Find the rule for this sector.</t>
        </is>
      </c>
      <c r="I172" s="48" t="str">
        <v>Unresolved</v>
      </c>
      <c r="J172" s="48"/>
      <c r="K172" s="48"/>
      <c r="L172" s="48"/>
      <c r="M172" s="48"/>
      <c r="N172" s="63"/>
      <c r="O172" s="64" t="str">
        <v>https://publications.tnsosfiles.com/rules_filings/06-31-23.pdf</v>
      </c>
      <c r="P172" s="48" t="str">
        <v>TN-DOCKET</v>
      </c>
      <c r="Q172" s="56" t="str">
        <f>IFERROR(IF(AND(OR(I172="Applicable",I172="Not applicable with reason"),AND(LEN(UPPER(TRIM(CLEAN(SUBSTITUTE(J172,CHAR(160)," ")))))&gt;0,LEFT(UPPER(TRIM(J172)),10)&lt;&gt;"UNRESOLVED",ISERROR(MATCH(UPPER(TRIM(CLEAN(SUBSTITUTE(J172,CHAR(160)," ")))),Start!$H$6:$H$22,0))),AND(LEN(UPPER(TRIM(CLEAN(SUBSTITUTE(K172,CHAR(160)," ")))))&gt;0,LEFT(UPPER(TRIM(K172)),10)&lt;&gt;"UNRESOLVED",ISERROR(MATCH(UPPER(TRIM(CLEAN(SUBSTITUTE(K172,CHAR(160)," ")))),Start!$H$6:$H$22,0))),AND(LEN(UPPER(TRIM(CLEAN(SUBSTITUTE(L172,CHAR(160)," ")))))&gt;0,LEFT(UPPER(TRIM(L172)),10)&lt;&gt;"UNRESOLVED",ISERROR(MATCH(UPPER(TRIM(CLEAN(SUBSTITUTE(L172,CHAR(160)," ")))),Start!$H$6:$H$22,0))),AND(LEN(UPPER(TRIM(CLEAN(SUBSTITUTE(M172,CHAR(160)," ")))))&gt;0,LEFT(UPPER(TRIM(M172)),10)&lt;&gt;"UNRESOLVED",ISERROR(MATCH(UPPER(TRIM(CLEAN(SUBSTITUTE(M172,CHAR(160)," ")))),Start!$H$6:$H$22,0))),AND(ISNUMBER(N172),N172&gt;0,N172&lt;TODAY()+1)),"Fields present; review required","Incomplete"),"Incomplete")</f>
        <v>Incomplete</v>
      </c>
    </row>
    <row r="173" ht="70" customHeight="1">
      <c r="A173" s="62" t="str">
        <v>S43-W</v>
      </c>
      <c r="B173" s="62" t="str">
        <v>Texas</v>
      </c>
      <c r="C173" s="62" t="str">
        <v>Water and wastewater</v>
      </c>
      <c r="D173" s="62" t="str">
        <v>S43</v>
      </c>
      <c r="E173" s="62" t="str">
        <v>Texas Legislature</v>
      </c>
      <c r="F173" s="62" t="inlineStr">
        <is>
          <t xml:space="preserve">To research</t>
        </is>
      </c>
      <c r="G173" s="62" t="inlineStr">
        <is>
          <t xml:space="preserve">For water and wastewater in Texas, retrieve the current sector regulator requirements, ownership specific public entity duties, reporting rules, permits and contracts. Document each controlling instrument and exemption. See State research for the separately labelled selected state note.</t>
        </is>
      </c>
      <c r="H173" s="62" t="inlineStr">
        <is>
          <t xml:space="preserve">The state starting source addresses one topic. Find the rule for this sector.</t>
        </is>
      </c>
      <c r="I173" s="48" t="str">
        <v>Unresolved</v>
      </c>
      <c r="J173" s="48"/>
      <c r="K173" s="48"/>
      <c r="L173" s="48"/>
      <c r="M173" s="48"/>
      <c r="N173" s="63"/>
      <c r="O173" s="62" t="str">
        <v>https://tcss.legis.texas.gov/resources/UT/htm/UT.39.htm</v>
      </c>
      <c r="P173" s="48" t="str"/>
      <c r="Q173" s="52" t="str">
        <f>IFERROR(IF(AND(OR(I173="Applicable",I173="Not applicable with reason"),AND(LEN(UPPER(TRIM(CLEAN(SUBSTITUTE(J173,CHAR(160)," ")))))&gt;0,LEFT(UPPER(TRIM(J173)),10)&lt;&gt;"UNRESOLVED",ISERROR(MATCH(UPPER(TRIM(CLEAN(SUBSTITUTE(J173,CHAR(160)," ")))),Start!$H$6:$H$22,0))),AND(LEN(UPPER(TRIM(CLEAN(SUBSTITUTE(K173,CHAR(160)," ")))))&gt;0,LEFT(UPPER(TRIM(K173)),10)&lt;&gt;"UNRESOLVED",ISERROR(MATCH(UPPER(TRIM(CLEAN(SUBSTITUTE(K173,CHAR(160)," ")))),Start!$H$6:$H$22,0))),AND(LEN(UPPER(TRIM(CLEAN(SUBSTITUTE(L173,CHAR(160)," ")))))&gt;0,LEFT(UPPER(TRIM(L173)),10)&lt;&gt;"UNRESOLVED",ISERROR(MATCH(UPPER(TRIM(CLEAN(SUBSTITUTE(L173,CHAR(160)," ")))),Start!$H$6:$H$22,0))),AND(LEN(UPPER(TRIM(CLEAN(SUBSTITUTE(M173,CHAR(160)," ")))))&gt;0,LEFT(UPPER(TRIM(M173)),10)&lt;&gt;"UNRESOLVED",ISERROR(MATCH(UPPER(TRIM(CLEAN(SUBSTITUTE(M173,CHAR(160)," ")))),Start!$H$6:$H$22,0))),AND(ISNUMBER(N173),N173&gt;0,N173&lt;TODAY()+1)),"Fields present; review required","Incomplete"),"Incomplete")</f>
        <v>Incomplete</v>
      </c>
    </row>
    <row r="174" ht="70" customHeight="1">
      <c r="A174" s="64" t="str">
        <v>S43-P</v>
      </c>
      <c r="B174" s="64" t="str">
        <v>Texas</v>
      </c>
      <c r="C174" s="64" t="str">
        <v>Power and energy</v>
      </c>
      <c r="D174" s="64" t="str">
        <v>S43</v>
      </c>
      <c r="E174" s="64" t="str">
        <v>Texas Legislature</v>
      </c>
      <c r="F174" s="64" t="inlineStr">
        <is>
          <t xml:space="preserve">To research</t>
        </is>
      </c>
      <c r="G174" s="64" t="inlineStr">
        <is>
          <t xml:space="preserve">For power and energy in Texas, retrieve the current sector regulator requirements, ownership specific public entity duties, reporting rules, permits and contracts. Document each controlling instrument and exemption. See State research for the separately labelled selected state note.</t>
        </is>
      </c>
      <c r="H174" s="64" t="inlineStr">
        <is>
          <t xml:space="preserve">The state starting source addresses one topic. Find the rule for this sector.</t>
        </is>
      </c>
      <c r="I174" s="48" t="str">
        <v>Unresolved</v>
      </c>
      <c r="J174" s="48"/>
      <c r="K174" s="48"/>
      <c r="L174" s="48"/>
      <c r="M174" s="48"/>
      <c r="N174" s="63"/>
      <c r="O174" s="64" t="str">
        <v>https://tcss.legis.texas.gov/resources/UT/htm/UT.39.htm</v>
      </c>
      <c r="P174" s="48" t="str"/>
      <c r="Q174" s="56" t="str">
        <f>IFERROR(IF(AND(OR(I174="Applicable",I174="Not applicable with reason"),AND(LEN(UPPER(TRIM(CLEAN(SUBSTITUTE(J174,CHAR(160)," ")))))&gt;0,LEFT(UPPER(TRIM(J174)),10)&lt;&gt;"UNRESOLVED",ISERROR(MATCH(UPPER(TRIM(CLEAN(SUBSTITUTE(J174,CHAR(160)," ")))),Start!$H$6:$H$22,0))),AND(LEN(UPPER(TRIM(CLEAN(SUBSTITUTE(K174,CHAR(160)," ")))))&gt;0,LEFT(UPPER(TRIM(K174)),10)&lt;&gt;"UNRESOLVED",ISERROR(MATCH(UPPER(TRIM(CLEAN(SUBSTITUTE(K174,CHAR(160)," ")))),Start!$H$6:$H$22,0))),AND(LEN(UPPER(TRIM(CLEAN(SUBSTITUTE(L174,CHAR(160)," ")))))&gt;0,LEFT(UPPER(TRIM(L174)),10)&lt;&gt;"UNRESOLVED",ISERROR(MATCH(UPPER(TRIM(CLEAN(SUBSTITUTE(L174,CHAR(160)," ")))),Start!$H$6:$H$22,0))),AND(LEN(UPPER(TRIM(CLEAN(SUBSTITUTE(M174,CHAR(160)," ")))))&gt;0,LEFT(UPPER(TRIM(M174)),10)&lt;&gt;"UNRESOLVED",ISERROR(MATCH(UPPER(TRIM(CLEAN(SUBSTITUTE(M174,CHAR(160)," ")))),Start!$H$6:$H$22,0))),AND(ISNUMBER(N174),N174&gt;0,N174&lt;TODAY()+1)),"Fields present; review required","Incomplete"),"Incomplete")</f>
        <v>Incomplete</v>
      </c>
    </row>
    <row r="175" ht="70" customHeight="1">
      <c r="A175" s="62" t="str">
        <v>S43-M</v>
      </c>
      <c r="B175" s="62" t="str">
        <v>Texas</v>
      </c>
      <c r="C175" s="62" t="str">
        <v>Manufacturing</v>
      </c>
      <c r="D175" s="62" t="str">
        <v>S43</v>
      </c>
      <c r="E175" s="62" t="str">
        <v>Texas Legislature</v>
      </c>
      <c r="F175" s="62" t="inlineStr">
        <is>
          <t xml:space="preserve">To research</t>
        </is>
      </c>
      <c r="G175" s="62" t="inlineStr">
        <is>
          <t xml:space="preserve">For manufacturing in Texas, retrieve the current sector regulator requirements, ownership specific public entity duties, reporting rules, permits and contracts. Document each controlling instrument and exemption. See State research for the separately labelled selected state note.</t>
        </is>
      </c>
      <c r="H175" s="62" t="inlineStr">
        <is>
          <t xml:space="preserve">The state starting source addresses one topic. Find the rule for this sector.</t>
        </is>
      </c>
      <c r="I175" s="48" t="str">
        <v>Unresolved</v>
      </c>
      <c r="J175" s="48"/>
      <c r="K175" s="48"/>
      <c r="L175" s="48"/>
      <c r="M175" s="48"/>
      <c r="N175" s="63"/>
      <c r="O175" s="62" t="str">
        <v>https://tcss.legis.texas.gov/resources/UT/htm/UT.39.htm</v>
      </c>
      <c r="P175" s="48" t="str"/>
      <c r="Q175" s="52" t="str">
        <f>IFERROR(IF(AND(OR(I175="Applicable",I175="Not applicable with reason"),AND(LEN(UPPER(TRIM(CLEAN(SUBSTITUTE(J175,CHAR(160)," ")))))&gt;0,LEFT(UPPER(TRIM(J175)),10)&lt;&gt;"UNRESOLVED",ISERROR(MATCH(UPPER(TRIM(CLEAN(SUBSTITUTE(J175,CHAR(160)," ")))),Start!$H$6:$H$22,0))),AND(LEN(UPPER(TRIM(CLEAN(SUBSTITUTE(K175,CHAR(160)," ")))))&gt;0,LEFT(UPPER(TRIM(K175)),10)&lt;&gt;"UNRESOLVED",ISERROR(MATCH(UPPER(TRIM(CLEAN(SUBSTITUTE(K175,CHAR(160)," ")))),Start!$H$6:$H$22,0))),AND(LEN(UPPER(TRIM(CLEAN(SUBSTITUTE(L175,CHAR(160)," ")))))&gt;0,LEFT(UPPER(TRIM(L175)),10)&lt;&gt;"UNRESOLVED",ISERROR(MATCH(UPPER(TRIM(CLEAN(SUBSTITUTE(L175,CHAR(160)," ")))),Start!$H$6:$H$22,0))),AND(LEN(UPPER(TRIM(CLEAN(SUBSTITUTE(M175,CHAR(160)," ")))))&gt;0,LEFT(UPPER(TRIM(M175)),10)&lt;&gt;"UNRESOLVED",ISERROR(MATCH(UPPER(TRIM(CLEAN(SUBSTITUTE(M175,CHAR(160)," ")))),Start!$H$6:$H$22,0))),AND(ISNUMBER(N175),N175&gt;0,N175&lt;TODAY()+1)),"Fields present; review required","Incomplete"),"Incomplete")</f>
        <v>Incomplete</v>
      </c>
    </row>
    <row r="176" ht="70" customHeight="1">
      <c r="A176" s="64" t="str">
        <v>S43-T</v>
      </c>
      <c r="B176" s="64" t="str">
        <v>Texas</v>
      </c>
      <c r="C176" s="64" t="str">
        <v>Transportation</v>
      </c>
      <c r="D176" s="64" t="str">
        <v>S43</v>
      </c>
      <c r="E176" s="64" t="str">
        <v>Texas Legislature</v>
      </c>
      <c r="F176" s="64" t="inlineStr">
        <is>
          <t xml:space="preserve">To research</t>
        </is>
      </c>
      <c r="G176" s="64" t="inlineStr">
        <is>
          <t xml:space="preserve">For transportation in Texas, retrieve the current sector regulator requirements, ownership specific public entity duties, reporting rules, permits and contracts. Document each controlling instrument and exemption. See State research for the separately labelled selected state note.</t>
        </is>
      </c>
      <c r="H176" s="64" t="inlineStr">
        <is>
          <t xml:space="preserve">The state starting source addresses one topic. Find the rule for this sector.</t>
        </is>
      </c>
      <c r="I176" s="48" t="str">
        <v>Unresolved</v>
      </c>
      <c r="J176" s="48"/>
      <c r="K176" s="48"/>
      <c r="L176" s="48"/>
      <c r="M176" s="48"/>
      <c r="N176" s="63"/>
      <c r="O176" s="64" t="str">
        <v>https://tcss.legis.texas.gov/resources/UT/htm/UT.39.htm</v>
      </c>
      <c r="P176" s="48" t="str"/>
      <c r="Q176" s="56" t="str">
        <f>IFERROR(IF(AND(OR(I176="Applicable",I176="Not applicable with reason"),AND(LEN(UPPER(TRIM(CLEAN(SUBSTITUTE(J176,CHAR(160)," ")))))&gt;0,LEFT(UPPER(TRIM(J176)),10)&lt;&gt;"UNRESOLVED",ISERROR(MATCH(UPPER(TRIM(CLEAN(SUBSTITUTE(J176,CHAR(160)," ")))),Start!$H$6:$H$22,0))),AND(LEN(UPPER(TRIM(CLEAN(SUBSTITUTE(K176,CHAR(160)," ")))))&gt;0,LEFT(UPPER(TRIM(K176)),10)&lt;&gt;"UNRESOLVED",ISERROR(MATCH(UPPER(TRIM(CLEAN(SUBSTITUTE(K176,CHAR(160)," ")))),Start!$H$6:$H$22,0))),AND(LEN(UPPER(TRIM(CLEAN(SUBSTITUTE(L176,CHAR(160)," ")))))&gt;0,LEFT(UPPER(TRIM(L176)),10)&lt;&gt;"UNRESOLVED",ISERROR(MATCH(UPPER(TRIM(CLEAN(SUBSTITUTE(L176,CHAR(160)," ")))),Start!$H$6:$H$22,0))),AND(LEN(UPPER(TRIM(CLEAN(SUBSTITUTE(M176,CHAR(160)," ")))))&gt;0,LEFT(UPPER(TRIM(M176)),10)&lt;&gt;"UNRESOLVED",ISERROR(MATCH(UPPER(TRIM(CLEAN(SUBSTITUTE(M176,CHAR(160)," ")))),Start!$H$6:$H$22,0))),AND(ISNUMBER(N176),N176&gt;0,N176&lt;TODAY()+1)),"Fields present; review required","Incomplete"),"Incomplete")</f>
        <v>Incomplete</v>
      </c>
    </row>
    <row r="177" ht="70" customHeight="1">
      <c r="A177" s="62" t="str">
        <v>S44-W</v>
      </c>
      <c r="B177" s="62" t="str">
        <v>Utah</v>
      </c>
      <c r="C177" s="62" t="str">
        <v>Water and wastewater</v>
      </c>
      <c r="D177" s="62" t="str">
        <v>S44</v>
      </c>
      <c r="E177" s="62" t="str">
        <v>Utah DEQ</v>
      </c>
      <c r="F177" s="62" t="inlineStr">
        <is>
          <t xml:space="preserve">To research</t>
        </is>
      </c>
      <c r="G177" s="62" t="inlineStr">
        <is>
          <t xml:space="preserve">For water and wastewater in Utah, retrieve the current sector regulator requirements, ownership specific public entity duties, reporting rules, permits and contracts. Document each controlling instrument and exemption. See State research for the separately labelled selected state note.</t>
        </is>
      </c>
      <c r="H177" s="62" t="inlineStr">
        <is>
          <t xml:space="preserve">The state starting source addresses one topic. Find the rule for this sector.</t>
        </is>
      </c>
      <c r="I177" s="48" t="str">
        <v>Unresolved</v>
      </c>
      <c r="J177" s="48"/>
      <c r="K177" s="48"/>
      <c r="L177" s="48"/>
      <c r="M177" s="48"/>
      <c r="N177" s="63"/>
      <c r="O177" s="62" t="str">
        <v>https://deq.utah.gov/general/cybersecurity</v>
      </c>
      <c r="P177" s="48" t="str"/>
      <c r="Q177" s="52" t="str">
        <f>IFERROR(IF(AND(OR(I177="Applicable",I177="Not applicable with reason"),AND(LEN(UPPER(TRIM(CLEAN(SUBSTITUTE(J177,CHAR(160)," ")))))&gt;0,LEFT(UPPER(TRIM(J177)),10)&lt;&gt;"UNRESOLVED",ISERROR(MATCH(UPPER(TRIM(CLEAN(SUBSTITUTE(J177,CHAR(160)," ")))),Start!$H$6:$H$22,0))),AND(LEN(UPPER(TRIM(CLEAN(SUBSTITUTE(K177,CHAR(160)," ")))))&gt;0,LEFT(UPPER(TRIM(K177)),10)&lt;&gt;"UNRESOLVED",ISERROR(MATCH(UPPER(TRIM(CLEAN(SUBSTITUTE(K177,CHAR(160)," ")))),Start!$H$6:$H$22,0))),AND(LEN(UPPER(TRIM(CLEAN(SUBSTITUTE(L177,CHAR(160)," ")))))&gt;0,LEFT(UPPER(TRIM(L177)),10)&lt;&gt;"UNRESOLVED",ISERROR(MATCH(UPPER(TRIM(CLEAN(SUBSTITUTE(L177,CHAR(160)," ")))),Start!$H$6:$H$22,0))),AND(LEN(UPPER(TRIM(CLEAN(SUBSTITUTE(M177,CHAR(160)," ")))))&gt;0,LEFT(UPPER(TRIM(M177)),10)&lt;&gt;"UNRESOLVED",ISERROR(MATCH(UPPER(TRIM(CLEAN(SUBSTITUTE(M177,CHAR(160)," ")))),Start!$H$6:$H$22,0))),AND(ISNUMBER(N177),N177&gt;0,N177&lt;TODAY()+1)),"Fields present; review required","Incomplete"),"Incomplete")</f>
        <v>Incomplete</v>
      </c>
    </row>
    <row r="178" ht="70" customHeight="1">
      <c r="A178" s="64" t="str">
        <v>S44-P</v>
      </c>
      <c r="B178" s="64" t="str">
        <v>Utah</v>
      </c>
      <c r="C178" s="64" t="str">
        <v>Power and energy</v>
      </c>
      <c r="D178" s="64" t="str">
        <v>S44</v>
      </c>
      <c r="E178" s="64" t="str">
        <v>Utah DEQ</v>
      </c>
      <c r="F178" s="64" t="inlineStr">
        <is>
          <t xml:space="preserve">To research</t>
        </is>
      </c>
      <c r="G178" s="64" t="inlineStr">
        <is>
          <t xml:space="preserve">For power and energy in Utah, retrieve the current sector regulator requirements, ownership specific public entity duties, reporting rules, permits and contracts. Document each controlling instrument and exemption. See State research for the separately labelled selected state note.</t>
        </is>
      </c>
      <c r="H178" s="64" t="inlineStr">
        <is>
          <t xml:space="preserve">The state starting source addresses one topic. Find the rule for this sector.</t>
        </is>
      </c>
      <c r="I178" s="48" t="str">
        <v>Unresolved</v>
      </c>
      <c r="J178" s="48"/>
      <c r="K178" s="48"/>
      <c r="L178" s="48"/>
      <c r="M178" s="48"/>
      <c r="N178" s="63"/>
      <c r="O178" s="64" t="str">
        <v>https://deq.utah.gov/general/cybersecurity</v>
      </c>
      <c r="P178" s="48" t="str"/>
      <c r="Q178" s="56" t="str">
        <f>IFERROR(IF(AND(OR(I178="Applicable",I178="Not applicable with reason"),AND(LEN(UPPER(TRIM(CLEAN(SUBSTITUTE(J178,CHAR(160)," ")))))&gt;0,LEFT(UPPER(TRIM(J178)),10)&lt;&gt;"UNRESOLVED",ISERROR(MATCH(UPPER(TRIM(CLEAN(SUBSTITUTE(J178,CHAR(160)," ")))),Start!$H$6:$H$22,0))),AND(LEN(UPPER(TRIM(CLEAN(SUBSTITUTE(K178,CHAR(160)," ")))))&gt;0,LEFT(UPPER(TRIM(K178)),10)&lt;&gt;"UNRESOLVED",ISERROR(MATCH(UPPER(TRIM(CLEAN(SUBSTITUTE(K178,CHAR(160)," ")))),Start!$H$6:$H$22,0))),AND(LEN(UPPER(TRIM(CLEAN(SUBSTITUTE(L178,CHAR(160)," ")))))&gt;0,LEFT(UPPER(TRIM(L178)),10)&lt;&gt;"UNRESOLVED",ISERROR(MATCH(UPPER(TRIM(CLEAN(SUBSTITUTE(L178,CHAR(160)," ")))),Start!$H$6:$H$22,0))),AND(LEN(UPPER(TRIM(CLEAN(SUBSTITUTE(M178,CHAR(160)," ")))))&gt;0,LEFT(UPPER(TRIM(M178)),10)&lt;&gt;"UNRESOLVED",ISERROR(MATCH(UPPER(TRIM(CLEAN(SUBSTITUTE(M178,CHAR(160)," ")))),Start!$H$6:$H$22,0))),AND(ISNUMBER(N178),N178&gt;0,N178&lt;TODAY()+1)),"Fields present; review required","Incomplete"),"Incomplete")</f>
        <v>Incomplete</v>
      </c>
    </row>
    <row r="179" ht="70" customHeight="1">
      <c r="A179" s="62" t="str">
        <v>S44-M</v>
      </c>
      <c r="B179" s="62" t="str">
        <v>Utah</v>
      </c>
      <c r="C179" s="62" t="str">
        <v>Manufacturing</v>
      </c>
      <c r="D179" s="62" t="str">
        <v>S44</v>
      </c>
      <c r="E179" s="62" t="str">
        <v>Utah DEQ</v>
      </c>
      <c r="F179" s="62" t="inlineStr">
        <is>
          <t xml:space="preserve">To research</t>
        </is>
      </c>
      <c r="G179" s="62" t="inlineStr">
        <is>
          <t xml:space="preserve">For manufacturing in Utah, retrieve the current sector regulator requirements, ownership specific public entity duties, reporting rules, permits and contracts. Document each controlling instrument and exemption. See State research for the separately labelled selected state note.</t>
        </is>
      </c>
      <c r="H179" s="62" t="inlineStr">
        <is>
          <t xml:space="preserve">The state starting source addresses one topic. Find the rule for this sector.</t>
        </is>
      </c>
      <c r="I179" s="48" t="str">
        <v>Unresolved</v>
      </c>
      <c r="J179" s="48"/>
      <c r="K179" s="48"/>
      <c r="L179" s="48"/>
      <c r="M179" s="48"/>
      <c r="N179" s="63"/>
      <c r="O179" s="62" t="str">
        <v>https://deq.utah.gov/general/cybersecurity</v>
      </c>
      <c r="P179" s="48" t="str"/>
      <c r="Q179" s="52" t="str">
        <f>IFERROR(IF(AND(OR(I179="Applicable",I179="Not applicable with reason"),AND(LEN(UPPER(TRIM(CLEAN(SUBSTITUTE(J179,CHAR(160)," ")))))&gt;0,LEFT(UPPER(TRIM(J179)),10)&lt;&gt;"UNRESOLVED",ISERROR(MATCH(UPPER(TRIM(CLEAN(SUBSTITUTE(J179,CHAR(160)," ")))),Start!$H$6:$H$22,0))),AND(LEN(UPPER(TRIM(CLEAN(SUBSTITUTE(K179,CHAR(160)," ")))))&gt;0,LEFT(UPPER(TRIM(K179)),10)&lt;&gt;"UNRESOLVED",ISERROR(MATCH(UPPER(TRIM(CLEAN(SUBSTITUTE(K179,CHAR(160)," ")))),Start!$H$6:$H$22,0))),AND(LEN(UPPER(TRIM(CLEAN(SUBSTITUTE(L179,CHAR(160)," ")))))&gt;0,LEFT(UPPER(TRIM(L179)),10)&lt;&gt;"UNRESOLVED",ISERROR(MATCH(UPPER(TRIM(CLEAN(SUBSTITUTE(L179,CHAR(160)," ")))),Start!$H$6:$H$22,0))),AND(LEN(UPPER(TRIM(CLEAN(SUBSTITUTE(M179,CHAR(160)," ")))))&gt;0,LEFT(UPPER(TRIM(M179)),10)&lt;&gt;"UNRESOLVED",ISERROR(MATCH(UPPER(TRIM(CLEAN(SUBSTITUTE(M179,CHAR(160)," ")))),Start!$H$6:$H$22,0))),AND(ISNUMBER(N179),N179&gt;0,N179&lt;TODAY()+1)),"Fields present; review required","Incomplete"),"Incomplete")</f>
        <v>Incomplete</v>
      </c>
    </row>
    <row r="180" ht="70" customHeight="1">
      <c r="A180" s="64" t="str">
        <v>S44-T</v>
      </c>
      <c r="B180" s="64" t="str">
        <v>Utah</v>
      </c>
      <c r="C180" s="64" t="str">
        <v>Transportation</v>
      </c>
      <c r="D180" s="64" t="str">
        <v>S44</v>
      </c>
      <c r="E180" s="64" t="str">
        <v>Utah DEQ</v>
      </c>
      <c r="F180" s="64" t="inlineStr">
        <is>
          <t xml:space="preserve">To research</t>
        </is>
      </c>
      <c r="G180" s="64" t="inlineStr">
        <is>
          <t xml:space="preserve">For transportation in Utah, retrieve the current sector regulator requirements, ownership specific public entity duties, reporting rules, permits and contracts. Document each controlling instrument and exemption. See State research for the separately labelled selected state note.</t>
        </is>
      </c>
      <c r="H180" s="64" t="inlineStr">
        <is>
          <t xml:space="preserve">The state starting source addresses one topic. Find the rule for this sector.</t>
        </is>
      </c>
      <c r="I180" s="48" t="str">
        <v>Unresolved</v>
      </c>
      <c r="J180" s="48"/>
      <c r="K180" s="48"/>
      <c r="L180" s="48"/>
      <c r="M180" s="48"/>
      <c r="N180" s="63"/>
      <c r="O180" s="64" t="str">
        <v>https://deq.utah.gov/general/cybersecurity</v>
      </c>
      <c r="P180" s="48" t="str"/>
      <c r="Q180" s="56" t="str">
        <f>IFERROR(IF(AND(OR(I180="Applicable",I180="Not applicable with reason"),AND(LEN(UPPER(TRIM(CLEAN(SUBSTITUTE(J180,CHAR(160)," ")))))&gt;0,LEFT(UPPER(TRIM(J180)),10)&lt;&gt;"UNRESOLVED",ISERROR(MATCH(UPPER(TRIM(CLEAN(SUBSTITUTE(J180,CHAR(160)," ")))),Start!$H$6:$H$22,0))),AND(LEN(UPPER(TRIM(CLEAN(SUBSTITUTE(K180,CHAR(160)," ")))))&gt;0,LEFT(UPPER(TRIM(K180)),10)&lt;&gt;"UNRESOLVED",ISERROR(MATCH(UPPER(TRIM(CLEAN(SUBSTITUTE(K180,CHAR(160)," ")))),Start!$H$6:$H$22,0))),AND(LEN(UPPER(TRIM(CLEAN(SUBSTITUTE(L180,CHAR(160)," ")))))&gt;0,LEFT(UPPER(TRIM(L180)),10)&lt;&gt;"UNRESOLVED",ISERROR(MATCH(UPPER(TRIM(CLEAN(SUBSTITUTE(L180,CHAR(160)," ")))),Start!$H$6:$H$22,0))),AND(LEN(UPPER(TRIM(CLEAN(SUBSTITUTE(M180,CHAR(160)," ")))))&gt;0,LEFT(UPPER(TRIM(M180)),10)&lt;&gt;"UNRESOLVED",ISERROR(MATCH(UPPER(TRIM(CLEAN(SUBSTITUTE(M180,CHAR(160)," ")))),Start!$H$6:$H$22,0))),AND(ISNUMBER(N180),N180&gt;0,N180&lt;TODAY()+1)),"Fields present; review required","Incomplete"),"Incomplete")</f>
        <v>Incomplete</v>
      </c>
    </row>
    <row r="181" ht="70" customHeight="1">
      <c r="A181" s="62" t="str">
        <v>S45-W</v>
      </c>
      <c r="B181" s="62" t="str">
        <v>Vermont</v>
      </c>
      <c r="C181" s="62" t="str">
        <v>Water and wastewater</v>
      </c>
      <c r="D181" s="62" t="str">
        <v>S45</v>
      </c>
      <c r="E181" s="62" t="str">
        <v>Vermont Legislature</v>
      </c>
      <c r="F181" s="62" t="inlineStr">
        <is>
          <t xml:space="preserve">To research</t>
        </is>
      </c>
      <c r="G181" s="62" t="inlineStr">
        <is>
          <t xml:space="preserve">For water and wastewater in Vermont, retrieve the current sector regulator requirements, ownership specific public entity duties, reporting rules, permits and contracts. Document each controlling instrument and exemption. See State research for the separately labelled selected state note.</t>
        </is>
      </c>
      <c r="H181" s="62" t="inlineStr">
        <is>
          <t xml:space="preserve">The state starting source addresses one topic. Find the rule for this sector.</t>
        </is>
      </c>
      <c r="I181" s="48" t="str">
        <v>Unresolved</v>
      </c>
      <c r="J181" s="48"/>
      <c r="K181" s="48"/>
      <c r="L181" s="48"/>
      <c r="M181" s="48"/>
      <c r="N181" s="63"/>
      <c r="O181" s="62" t="str">
        <v>https://legislature.vermont.gov/</v>
      </c>
      <c r="P181" s="48" t="str"/>
      <c r="Q181" s="52" t="str">
        <f>IFERROR(IF(AND(OR(I181="Applicable",I181="Not applicable with reason"),AND(LEN(UPPER(TRIM(CLEAN(SUBSTITUTE(J181,CHAR(160)," ")))))&gt;0,LEFT(UPPER(TRIM(J181)),10)&lt;&gt;"UNRESOLVED",ISERROR(MATCH(UPPER(TRIM(CLEAN(SUBSTITUTE(J181,CHAR(160)," ")))),Start!$H$6:$H$22,0))),AND(LEN(UPPER(TRIM(CLEAN(SUBSTITUTE(K181,CHAR(160)," ")))))&gt;0,LEFT(UPPER(TRIM(K181)),10)&lt;&gt;"UNRESOLVED",ISERROR(MATCH(UPPER(TRIM(CLEAN(SUBSTITUTE(K181,CHAR(160)," ")))),Start!$H$6:$H$22,0))),AND(LEN(UPPER(TRIM(CLEAN(SUBSTITUTE(L181,CHAR(160)," ")))))&gt;0,LEFT(UPPER(TRIM(L181)),10)&lt;&gt;"UNRESOLVED",ISERROR(MATCH(UPPER(TRIM(CLEAN(SUBSTITUTE(L181,CHAR(160)," ")))),Start!$H$6:$H$22,0))),AND(LEN(UPPER(TRIM(CLEAN(SUBSTITUTE(M181,CHAR(160)," ")))))&gt;0,LEFT(UPPER(TRIM(M181)),10)&lt;&gt;"UNRESOLVED",ISERROR(MATCH(UPPER(TRIM(CLEAN(SUBSTITUTE(M181,CHAR(160)," ")))),Start!$H$6:$H$22,0))),AND(ISNUMBER(N181),N181&gt;0,N181&lt;TODAY()+1)),"Fields present; review required","Incomplete"),"Incomplete")</f>
        <v>Incomplete</v>
      </c>
    </row>
    <row r="182" ht="70" customHeight="1">
      <c r="A182" s="64" t="str">
        <v>S45-P</v>
      </c>
      <c r="B182" s="64" t="str">
        <v>Vermont</v>
      </c>
      <c r="C182" s="64" t="str">
        <v>Power and energy</v>
      </c>
      <c r="D182" s="64" t="str">
        <v>S45</v>
      </c>
      <c r="E182" s="64" t="str">
        <v>Vermont Legislature</v>
      </c>
      <c r="F182" s="64" t="inlineStr">
        <is>
          <t xml:space="preserve">To research</t>
        </is>
      </c>
      <c r="G182" s="64" t="inlineStr">
        <is>
          <t xml:space="preserve">For power and energy in Vermont, retrieve the current sector regulator requirements, ownership specific public entity duties, reporting rules, permits and contracts. Document each controlling instrument and exemption. See State research for the separately labelled selected state note.</t>
        </is>
      </c>
      <c r="H182" s="64" t="inlineStr">
        <is>
          <t xml:space="preserve">The state starting source addresses one topic. Find the rule for this sector.</t>
        </is>
      </c>
      <c r="I182" s="48" t="str">
        <v>Unresolved</v>
      </c>
      <c r="J182" s="48"/>
      <c r="K182" s="48"/>
      <c r="L182" s="48"/>
      <c r="M182" s="48"/>
      <c r="N182" s="63"/>
      <c r="O182" s="64" t="str">
        <v>https://legislature.vermont.gov/</v>
      </c>
      <c r="P182" s="48" t="str"/>
      <c r="Q182" s="56" t="str">
        <f>IFERROR(IF(AND(OR(I182="Applicable",I182="Not applicable with reason"),AND(LEN(UPPER(TRIM(CLEAN(SUBSTITUTE(J182,CHAR(160)," ")))))&gt;0,LEFT(UPPER(TRIM(J182)),10)&lt;&gt;"UNRESOLVED",ISERROR(MATCH(UPPER(TRIM(CLEAN(SUBSTITUTE(J182,CHAR(160)," ")))),Start!$H$6:$H$22,0))),AND(LEN(UPPER(TRIM(CLEAN(SUBSTITUTE(K182,CHAR(160)," ")))))&gt;0,LEFT(UPPER(TRIM(K182)),10)&lt;&gt;"UNRESOLVED",ISERROR(MATCH(UPPER(TRIM(CLEAN(SUBSTITUTE(K182,CHAR(160)," ")))),Start!$H$6:$H$22,0))),AND(LEN(UPPER(TRIM(CLEAN(SUBSTITUTE(L182,CHAR(160)," ")))))&gt;0,LEFT(UPPER(TRIM(L182)),10)&lt;&gt;"UNRESOLVED",ISERROR(MATCH(UPPER(TRIM(CLEAN(SUBSTITUTE(L182,CHAR(160)," ")))),Start!$H$6:$H$22,0))),AND(LEN(UPPER(TRIM(CLEAN(SUBSTITUTE(M182,CHAR(160)," ")))))&gt;0,LEFT(UPPER(TRIM(M182)),10)&lt;&gt;"UNRESOLVED",ISERROR(MATCH(UPPER(TRIM(CLEAN(SUBSTITUTE(M182,CHAR(160)," ")))),Start!$H$6:$H$22,0))),AND(ISNUMBER(N182),N182&gt;0,N182&lt;TODAY()+1)),"Fields present; review required","Incomplete"),"Incomplete")</f>
        <v>Incomplete</v>
      </c>
    </row>
    <row r="183" ht="70" customHeight="1">
      <c r="A183" s="62" t="str">
        <v>S45-M</v>
      </c>
      <c r="B183" s="62" t="str">
        <v>Vermont</v>
      </c>
      <c r="C183" s="62" t="str">
        <v>Manufacturing</v>
      </c>
      <c r="D183" s="62" t="str">
        <v>S45</v>
      </c>
      <c r="E183" s="62" t="str">
        <v>Vermont Legislature</v>
      </c>
      <c r="F183" s="62" t="inlineStr">
        <is>
          <t xml:space="preserve">To research</t>
        </is>
      </c>
      <c r="G183" s="62" t="inlineStr">
        <is>
          <t xml:space="preserve">For manufacturing in Vermont, retrieve the current sector regulator requirements, ownership specific public entity duties, reporting rules, permits and contracts. Document each controlling instrument and exemption. See State research for the separately labelled selected state note.</t>
        </is>
      </c>
      <c r="H183" s="62" t="inlineStr">
        <is>
          <t xml:space="preserve">The state starting source addresses one topic. Find the rule for this sector.</t>
        </is>
      </c>
      <c r="I183" s="48" t="str">
        <v>Unresolved</v>
      </c>
      <c r="J183" s="48"/>
      <c r="K183" s="48"/>
      <c r="L183" s="48"/>
      <c r="M183" s="48"/>
      <c r="N183" s="63"/>
      <c r="O183" s="62" t="str">
        <v>https://legislature.vermont.gov/</v>
      </c>
      <c r="P183" s="48" t="str"/>
      <c r="Q183" s="52" t="str">
        <f>IFERROR(IF(AND(OR(I183="Applicable",I183="Not applicable with reason"),AND(LEN(UPPER(TRIM(CLEAN(SUBSTITUTE(J183,CHAR(160)," ")))))&gt;0,LEFT(UPPER(TRIM(J183)),10)&lt;&gt;"UNRESOLVED",ISERROR(MATCH(UPPER(TRIM(CLEAN(SUBSTITUTE(J183,CHAR(160)," ")))),Start!$H$6:$H$22,0))),AND(LEN(UPPER(TRIM(CLEAN(SUBSTITUTE(K183,CHAR(160)," ")))))&gt;0,LEFT(UPPER(TRIM(K183)),10)&lt;&gt;"UNRESOLVED",ISERROR(MATCH(UPPER(TRIM(CLEAN(SUBSTITUTE(K183,CHAR(160)," ")))),Start!$H$6:$H$22,0))),AND(LEN(UPPER(TRIM(CLEAN(SUBSTITUTE(L183,CHAR(160)," ")))))&gt;0,LEFT(UPPER(TRIM(L183)),10)&lt;&gt;"UNRESOLVED",ISERROR(MATCH(UPPER(TRIM(CLEAN(SUBSTITUTE(L183,CHAR(160)," ")))),Start!$H$6:$H$22,0))),AND(LEN(UPPER(TRIM(CLEAN(SUBSTITUTE(M183,CHAR(160)," ")))))&gt;0,LEFT(UPPER(TRIM(M183)),10)&lt;&gt;"UNRESOLVED",ISERROR(MATCH(UPPER(TRIM(CLEAN(SUBSTITUTE(M183,CHAR(160)," ")))),Start!$H$6:$H$22,0))),AND(ISNUMBER(N183),N183&gt;0,N183&lt;TODAY()+1)),"Fields present; review required","Incomplete"),"Incomplete")</f>
        <v>Incomplete</v>
      </c>
    </row>
    <row r="184" ht="70" customHeight="1">
      <c r="A184" s="64" t="str">
        <v>S45-T</v>
      </c>
      <c r="B184" s="64" t="str">
        <v>Vermont</v>
      </c>
      <c r="C184" s="64" t="str">
        <v>Transportation</v>
      </c>
      <c r="D184" s="64" t="str">
        <v>S45</v>
      </c>
      <c r="E184" s="64" t="str">
        <v>Vermont Legislature</v>
      </c>
      <c r="F184" s="64" t="inlineStr">
        <is>
          <t xml:space="preserve">To research</t>
        </is>
      </c>
      <c r="G184" s="64" t="inlineStr">
        <is>
          <t xml:space="preserve">For transportation in Vermont, retrieve the current sector regulator requirements, ownership specific public entity duties, reporting rules, permits and contracts. Document each controlling instrument and exemption. See State research for the separately labelled selected state note.</t>
        </is>
      </c>
      <c r="H184" s="64" t="inlineStr">
        <is>
          <t xml:space="preserve">The state starting source addresses one topic. Find the rule for this sector.</t>
        </is>
      </c>
      <c r="I184" s="48" t="str">
        <v>Unresolved</v>
      </c>
      <c r="J184" s="48"/>
      <c r="K184" s="48"/>
      <c r="L184" s="48"/>
      <c r="M184" s="48"/>
      <c r="N184" s="63"/>
      <c r="O184" s="64" t="str">
        <v>https://legislature.vermont.gov/</v>
      </c>
      <c r="P184" s="48" t="str"/>
      <c r="Q184" s="56" t="str">
        <f>IFERROR(IF(AND(OR(I184="Applicable",I184="Not applicable with reason"),AND(LEN(UPPER(TRIM(CLEAN(SUBSTITUTE(J184,CHAR(160)," ")))))&gt;0,LEFT(UPPER(TRIM(J184)),10)&lt;&gt;"UNRESOLVED",ISERROR(MATCH(UPPER(TRIM(CLEAN(SUBSTITUTE(J184,CHAR(160)," ")))),Start!$H$6:$H$22,0))),AND(LEN(UPPER(TRIM(CLEAN(SUBSTITUTE(K184,CHAR(160)," ")))))&gt;0,LEFT(UPPER(TRIM(K184)),10)&lt;&gt;"UNRESOLVED",ISERROR(MATCH(UPPER(TRIM(CLEAN(SUBSTITUTE(K184,CHAR(160)," ")))),Start!$H$6:$H$22,0))),AND(LEN(UPPER(TRIM(CLEAN(SUBSTITUTE(L184,CHAR(160)," ")))))&gt;0,LEFT(UPPER(TRIM(L184)),10)&lt;&gt;"UNRESOLVED",ISERROR(MATCH(UPPER(TRIM(CLEAN(SUBSTITUTE(L184,CHAR(160)," ")))),Start!$H$6:$H$22,0))),AND(LEN(UPPER(TRIM(CLEAN(SUBSTITUTE(M184,CHAR(160)," ")))))&gt;0,LEFT(UPPER(TRIM(M184)),10)&lt;&gt;"UNRESOLVED",ISERROR(MATCH(UPPER(TRIM(CLEAN(SUBSTITUTE(M184,CHAR(160)," ")))),Start!$H$6:$H$22,0))),AND(ISNUMBER(N184),N184&gt;0,N184&lt;TODAY()+1)),"Fields present; review required","Incomplete"),"Incomplete")</f>
        <v>Incomplete</v>
      </c>
    </row>
    <row r="185" ht="70" customHeight="1">
      <c r="A185" s="62" t="str">
        <v>S46-W</v>
      </c>
      <c r="B185" s="62" t="str">
        <v>Virginia</v>
      </c>
      <c r="C185" s="62" t="str">
        <v>Water and wastewater</v>
      </c>
      <c r="D185" s="62" t="str">
        <v>S46</v>
      </c>
      <c r="E185" s="62" t="str">
        <v>Virginia Legislature</v>
      </c>
      <c r="F185" s="62" t="inlineStr">
        <is>
          <t xml:space="preserve">To research</t>
        </is>
      </c>
      <c r="G185" s="62" t="inlineStr">
        <is>
          <t xml:space="preserve">For water and wastewater in Virginia, retrieve the current sector regulator requirements, ownership specific public entity duties, reporting rules, permits and contracts. Document each controlling instrument and exemption. See State research for the separately labelled selected state note.</t>
        </is>
      </c>
      <c r="H185" s="62" t="inlineStr">
        <is>
          <t xml:space="preserve">The state starting source addresses one topic. Find the rule for this sector.</t>
        </is>
      </c>
      <c r="I185" s="48" t="str">
        <v>Unresolved</v>
      </c>
      <c r="J185" s="48"/>
      <c r="K185" s="48"/>
      <c r="L185" s="48"/>
      <c r="M185" s="48"/>
      <c r="N185" s="63"/>
      <c r="O185" s="62" t="str">
        <v>https://law.lis.virginia.gov/vacode/title32.1/chapter6/section32.1-174.5/</v>
      </c>
      <c r="P185" s="48" t="str"/>
      <c r="Q185" s="52" t="str">
        <f>IFERROR(IF(AND(OR(I185="Applicable",I185="Not applicable with reason"),AND(LEN(UPPER(TRIM(CLEAN(SUBSTITUTE(J185,CHAR(160)," ")))))&gt;0,LEFT(UPPER(TRIM(J185)),10)&lt;&gt;"UNRESOLVED",ISERROR(MATCH(UPPER(TRIM(CLEAN(SUBSTITUTE(J185,CHAR(160)," ")))),Start!$H$6:$H$22,0))),AND(LEN(UPPER(TRIM(CLEAN(SUBSTITUTE(K185,CHAR(160)," ")))))&gt;0,LEFT(UPPER(TRIM(K185)),10)&lt;&gt;"UNRESOLVED",ISERROR(MATCH(UPPER(TRIM(CLEAN(SUBSTITUTE(K185,CHAR(160)," ")))),Start!$H$6:$H$22,0))),AND(LEN(UPPER(TRIM(CLEAN(SUBSTITUTE(L185,CHAR(160)," ")))))&gt;0,LEFT(UPPER(TRIM(L185)),10)&lt;&gt;"UNRESOLVED",ISERROR(MATCH(UPPER(TRIM(CLEAN(SUBSTITUTE(L185,CHAR(160)," ")))),Start!$H$6:$H$22,0))),AND(LEN(UPPER(TRIM(CLEAN(SUBSTITUTE(M185,CHAR(160)," ")))))&gt;0,LEFT(UPPER(TRIM(M185)),10)&lt;&gt;"UNRESOLVED",ISERROR(MATCH(UPPER(TRIM(CLEAN(SUBSTITUTE(M185,CHAR(160)," ")))),Start!$H$6:$H$22,0))),AND(ISNUMBER(N185),N185&gt;0,N185&lt;TODAY()+1)),"Fields present; review required","Incomplete"),"Incomplete")</f>
        <v>Incomplete</v>
      </c>
    </row>
    <row r="186" ht="70" customHeight="1">
      <c r="A186" s="64" t="str">
        <v>S46-P</v>
      </c>
      <c r="B186" s="64" t="str">
        <v>Virginia</v>
      </c>
      <c r="C186" s="64" t="str">
        <v>Power and energy</v>
      </c>
      <c r="D186" s="64" t="str">
        <v>S46</v>
      </c>
      <c r="E186" s="64" t="str">
        <v>Virginia Legislature</v>
      </c>
      <c r="F186" s="64" t="inlineStr">
        <is>
          <t xml:space="preserve">To research</t>
        </is>
      </c>
      <c r="G186" s="64" t="inlineStr">
        <is>
          <t xml:space="preserve">For power and energy in Virginia, retrieve the current sector regulator requirements, ownership specific public entity duties, reporting rules, permits and contracts. Document each controlling instrument and exemption. See State research for the separately labelled selected state note.</t>
        </is>
      </c>
      <c r="H186" s="64" t="inlineStr">
        <is>
          <t xml:space="preserve">The state starting source addresses one topic. Find the rule for this sector.</t>
        </is>
      </c>
      <c r="I186" s="48" t="str">
        <v>Unresolved</v>
      </c>
      <c r="J186" s="48"/>
      <c r="K186" s="48"/>
      <c r="L186" s="48"/>
      <c r="M186" s="48"/>
      <c r="N186" s="63"/>
      <c r="O186" s="64" t="str">
        <v>https://law.lis.virginia.gov/vacode/title32.1/chapter6/section32.1-174.5/</v>
      </c>
      <c r="P186" s="48" t="str"/>
      <c r="Q186" s="56" t="str">
        <f>IFERROR(IF(AND(OR(I186="Applicable",I186="Not applicable with reason"),AND(LEN(UPPER(TRIM(CLEAN(SUBSTITUTE(J186,CHAR(160)," ")))))&gt;0,LEFT(UPPER(TRIM(J186)),10)&lt;&gt;"UNRESOLVED",ISERROR(MATCH(UPPER(TRIM(CLEAN(SUBSTITUTE(J186,CHAR(160)," ")))),Start!$H$6:$H$22,0))),AND(LEN(UPPER(TRIM(CLEAN(SUBSTITUTE(K186,CHAR(160)," ")))))&gt;0,LEFT(UPPER(TRIM(K186)),10)&lt;&gt;"UNRESOLVED",ISERROR(MATCH(UPPER(TRIM(CLEAN(SUBSTITUTE(K186,CHAR(160)," ")))),Start!$H$6:$H$22,0))),AND(LEN(UPPER(TRIM(CLEAN(SUBSTITUTE(L186,CHAR(160)," ")))))&gt;0,LEFT(UPPER(TRIM(L186)),10)&lt;&gt;"UNRESOLVED",ISERROR(MATCH(UPPER(TRIM(CLEAN(SUBSTITUTE(L186,CHAR(160)," ")))),Start!$H$6:$H$22,0))),AND(LEN(UPPER(TRIM(CLEAN(SUBSTITUTE(M186,CHAR(160)," ")))))&gt;0,LEFT(UPPER(TRIM(M186)),10)&lt;&gt;"UNRESOLVED",ISERROR(MATCH(UPPER(TRIM(CLEAN(SUBSTITUTE(M186,CHAR(160)," ")))),Start!$H$6:$H$22,0))),AND(ISNUMBER(N186),N186&gt;0,N186&lt;TODAY()+1)),"Fields present; review required","Incomplete"),"Incomplete")</f>
        <v>Incomplete</v>
      </c>
    </row>
    <row r="187" ht="70" customHeight="1">
      <c r="A187" s="62" t="str">
        <v>S46-M</v>
      </c>
      <c r="B187" s="62" t="str">
        <v>Virginia</v>
      </c>
      <c r="C187" s="62" t="str">
        <v>Manufacturing</v>
      </c>
      <c r="D187" s="62" t="str">
        <v>S46</v>
      </c>
      <c r="E187" s="62" t="str">
        <v>Virginia Legislature</v>
      </c>
      <c r="F187" s="62" t="inlineStr">
        <is>
          <t xml:space="preserve">To research</t>
        </is>
      </c>
      <c r="G187" s="62" t="inlineStr">
        <is>
          <t xml:space="preserve">For manufacturing in Virginia, retrieve the current sector regulator requirements, ownership specific public entity duties, reporting rules, permits and contracts. Document each controlling instrument and exemption. See State research for the separately labelled selected state note.</t>
        </is>
      </c>
      <c r="H187" s="62" t="inlineStr">
        <is>
          <t xml:space="preserve">The state starting source addresses one topic. Find the rule for this sector.</t>
        </is>
      </c>
      <c r="I187" s="48" t="str">
        <v>Unresolved</v>
      </c>
      <c r="J187" s="48"/>
      <c r="K187" s="48"/>
      <c r="L187" s="48"/>
      <c r="M187" s="48"/>
      <c r="N187" s="63"/>
      <c r="O187" s="62" t="str">
        <v>https://law.lis.virginia.gov/vacode/title32.1/chapter6/section32.1-174.5/</v>
      </c>
      <c r="P187" s="48" t="str"/>
      <c r="Q187" s="52" t="str">
        <f>IFERROR(IF(AND(OR(I187="Applicable",I187="Not applicable with reason"),AND(LEN(UPPER(TRIM(CLEAN(SUBSTITUTE(J187,CHAR(160)," ")))))&gt;0,LEFT(UPPER(TRIM(J187)),10)&lt;&gt;"UNRESOLVED",ISERROR(MATCH(UPPER(TRIM(CLEAN(SUBSTITUTE(J187,CHAR(160)," ")))),Start!$H$6:$H$22,0))),AND(LEN(UPPER(TRIM(CLEAN(SUBSTITUTE(K187,CHAR(160)," ")))))&gt;0,LEFT(UPPER(TRIM(K187)),10)&lt;&gt;"UNRESOLVED",ISERROR(MATCH(UPPER(TRIM(CLEAN(SUBSTITUTE(K187,CHAR(160)," ")))),Start!$H$6:$H$22,0))),AND(LEN(UPPER(TRIM(CLEAN(SUBSTITUTE(L187,CHAR(160)," ")))))&gt;0,LEFT(UPPER(TRIM(L187)),10)&lt;&gt;"UNRESOLVED",ISERROR(MATCH(UPPER(TRIM(CLEAN(SUBSTITUTE(L187,CHAR(160)," ")))),Start!$H$6:$H$22,0))),AND(LEN(UPPER(TRIM(CLEAN(SUBSTITUTE(M187,CHAR(160)," ")))))&gt;0,LEFT(UPPER(TRIM(M187)),10)&lt;&gt;"UNRESOLVED",ISERROR(MATCH(UPPER(TRIM(CLEAN(SUBSTITUTE(M187,CHAR(160)," ")))),Start!$H$6:$H$22,0))),AND(ISNUMBER(N187),N187&gt;0,N187&lt;TODAY()+1)),"Fields present; review required","Incomplete"),"Incomplete")</f>
        <v>Incomplete</v>
      </c>
    </row>
    <row r="188" ht="70" customHeight="1">
      <c r="A188" s="64" t="str">
        <v>S46-T</v>
      </c>
      <c r="B188" s="64" t="str">
        <v>Virginia</v>
      </c>
      <c r="C188" s="64" t="str">
        <v>Transportation</v>
      </c>
      <c r="D188" s="64" t="str">
        <v>S46</v>
      </c>
      <c r="E188" s="64" t="str">
        <v>Virginia Legislature</v>
      </c>
      <c r="F188" s="64" t="inlineStr">
        <is>
          <t xml:space="preserve">To research</t>
        </is>
      </c>
      <c r="G188" s="64" t="inlineStr">
        <is>
          <t xml:space="preserve">For transportation in Virginia, retrieve the current sector regulator requirements, ownership specific public entity duties, reporting rules, permits and contracts. Document each controlling instrument and exemption. See State research for the separately labelled selected state note.</t>
        </is>
      </c>
      <c r="H188" s="64" t="inlineStr">
        <is>
          <t xml:space="preserve">The state starting source addresses one topic. Find the rule for this sector.</t>
        </is>
      </c>
      <c r="I188" s="48" t="str">
        <v>Unresolved</v>
      </c>
      <c r="J188" s="48"/>
      <c r="K188" s="48"/>
      <c r="L188" s="48"/>
      <c r="M188" s="48"/>
      <c r="N188" s="63"/>
      <c r="O188" s="64" t="str">
        <v>https://law.lis.virginia.gov/vacode/title32.1/chapter6/section32.1-174.5/</v>
      </c>
      <c r="P188" s="48" t="str"/>
      <c r="Q188" s="56" t="str">
        <f>IFERROR(IF(AND(OR(I188="Applicable",I188="Not applicable with reason"),AND(LEN(UPPER(TRIM(CLEAN(SUBSTITUTE(J188,CHAR(160)," ")))))&gt;0,LEFT(UPPER(TRIM(J188)),10)&lt;&gt;"UNRESOLVED",ISERROR(MATCH(UPPER(TRIM(CLEAN(SUBSTITUTE(J188,CHAR(160)," ")))),Start!$H$6:$H$22,0))),AND(LEN(UPPER(TRIM(CLEAN(SUBSTITUTE(K188,CHAR(160)," ")))))&gt;0,LEFT(UPPER(TRIM(K188)),10)&lt;&gt;"UNRESOLVED",ISERROR(MATCH(UPPER(TRIM(CLEAN(SUBSTITUTE(K188,CHAR(160)," ")))),Start!$H$6:$H$22,0))),AND(LEN(UPPER(TRIM(CLEAN(SUBSTITUTE(L188,CHAR(160)," ")))))&gt;0,LEFT(UPPER(TRIM(L188)),10)&lt;&gt;"UNRESOLVED",ISERROR(MATCH(UPPER(TRIM(CLEAN(SUBSTITUTE(L188,CHAR(160)," ")))),Start!$H$6:$H$22,0))),AND(LEN(UPPER(TRIM(CLEAN(SUBSTITUTE(M188,CHAR(160)," ")))))&gt;0,LEFT(UPPER(TRIM(M188)),10)&lt;&gt;"UNRESOLVED",ISERROR(MATCH(UPPER(TRIM(CLEAN(SUBSTITUTE(M188,CHAR(160)," ")))),Start!$H$6:$H$22,0))),AND(ISNUMBER(N188),N188&gt;0,N188&lt;TODAY()+1)),"Fields present; review required","Incomplete"),"Incomplete")</f>
        <v>Incomplete</v>
      </c>
    </row>
    <row r="189" ht="70" customHeight="1">
      <c r="A189" s="62" t="str">
        <v>S47-W</v>
      </c>
      <c r="B189" s="62" t="str">
        <v>Washington</v>
      </c>
      <c r="C189" s="62" t="str">
        <v>Water and wastewater</v>
      </c>
      <c r="D189" s="62" t="str">
        <v>S47</v>
      </c>
      <c r="E189" s="62" t="str">
        <v>Washington Legislature</v>
      </c>
      <c r="F189" s="62" t="inlineStr">
        <is>
          <t xml:space="preserve">To research</t>
        </is>
      </c>
      <c r="G189" s="62" t="inlineStr">
        <is>
          <t xml:space="preserve">For water and wastewater in Washington, retrieve the current sector regulator requirements, ownership specific public entity duties, reporting rules, permits and contracts. Document each controlling instrument and exemption. See State research for the separately labelled selected state note.</t>
        </is>
      </c>
      <c r="H189" s="62" t="inlineStr">
        <is>
          <t xml:space="preserve">The state starting source addresses one topic. Find the rule for this sector.</t>
        </is>
      </c>
      <c r="I189" s="48" t="str">
        <v>Unresolved</v>
      </c>
      <c r="J189" s="48"/>
      <c r="K189" s="48"/>
      <c r="L189" s="48"/>
      <c r="M189" s="48"/>
      <c r="N189" s="63"/>
      <c r="O189" s="62" t="str">
        <v>https://apps.leg.wa.gov/RCW/default.aspx?cite=43.105.470</v>
      </c>
      <c r="P189" s="48" t="str"/>
      <c r="Q189" s="52" t="str">
        <f>IFERROR(IF(AND(OR(I189="Applicable",I189="Not applicable with reason"),AND(LEN(UPPER(TRIM(CLEAN(SUBSTITUTE(J189,CHAR(160)," ")))))&gt;0,LEFT(UPPER(TRIM(J189)),10)&lt;&gt;"UNRESOLVED",ISERROR(MATCH(UPPER(TRIM(CLEAN(SUBSTITUTE(J189,CHAR(160)," ")))),Start!$H$6:$H$22,0))),AND(LEN(UPPER(TRIM(CLEAN(SUBSTITUTE(K189,CHAR(160)," ")))))&gt;0,LEFT(UPPER(TRIM(K189)),10)&lt;&gt;"UNRESOLVED",ISERROR(MATCH(UPPER(TRIM(CLEAN(SUBSTITUTE(K189,CHAR(160)," ")))),Start!$H$6:$H$22,0))),AND(LEN(UPPER(TRIM(CLEAN(SUBSTITUTE(L189,CHAR(160)," ")))))&gt;0,LEFT(UPPER(TRIM(L189)),10)&lt;&gt;"UNRESOLVED",ISERROR(MATCH(UPPER(TRIM(CLEAN(SUBSTITUTE(L189,CHAR(160)," ")))),Start!$H$6:$H$22,0))),AND(LEN(UPPER(TRIM(CLEAN(SUBSTITUTE(M189,CHAR(160)," ")))))&gt;0,LEFT(UPPER(TRIM(M189)),10)&lt;&gt;"UNRESOLVED",ISERROR(MATCH(UPPER(TRIM(CLEAN(SUBSTITUTE(M189,CHAR(160)," ")))),Start!$H$6:$H$22,0))),AND(ISNUMBER(N189),N189&gt;0,N189&lt;TODAY()+1)),"Fields present; review required","Incomplete"),"Incomplete")</f>
        <v>Incomplete</v>
      </c>
    </row>
    <row r="190" ht="70" customHeight="1">
      <c r="A190" s="64" t="str">
        <v>S47-P</v>
      </c>
      <c r="B190" s="64" t="str">
        <v>Washington</v>
      </c>
      <c r="C190" s="64" t="str">
        <v>Power and energy</v>
      </c>
      <c r="D190" s="64" t="str">
        <v>S47</v>
      </c>
      <c r="E190" s="64" t="str">
        <v>Washington Legislature</v>
      </c>
      <c r="F190" s="64" t="inlineStr">
        <is>
          <t xml:space="preserve">To research</t>
        </is>
      </c>
      <c r="G190" s="64" t="inlineStr">
        <is>
          <t xml:space="preserve">For power and energy in Washington, retrieve the current sector regulator requirements, ownership specific public entity duties, reporting rules, permits and contracts. Document each controlling instrument and exemption. See State research for the separately labelled selected state note.</t>
        </is>
      </c>
      <c r="H190" s="64" t="inlineStr">
        <is>
          <t xml:space="preserve">The state starting source addresses one topic. Find the rule for this sector.</t>
        </is>
      </c>
      <c r="I190" s="48" t="str">
        <v>Unresolved</v>
      </c>
      <c r="J190" s="48"/>
      <c r="K190" s="48"/>
      <c r="L190" s="48"/>
      <c r="M190" s="48"/>
      <c r="N190" s="63"/>
      <c r="O190" s="64" t="str">
        <v>https://apps.leg.wa.gov/RCW/default.aspx?cite=43.105.470</v>
      </c>
      <c r="P190" s="48" t="str"/>
      <c r="Q190" s="56" t="str">
        <f>IFERROR(IF(AND(OR(I190="Applicable",I190="Not applicable with reason"),AND(LEN(UPPER(TRIM(CLEAN(SUBSTITUTE(J190,CHAR(160)," ")))))&gt;0,LEFT(UPPER(TRIM(J190)),10)&lt;&gt;"UNRESOLVED",ISERROR(MATCH(UPPER(TRIM(CLEAN(SUBSTITUTE(J190,CHAR(160)," ")))),Start!$H$6:$H$22,0))),AND(LEN(UPPER(TRIM(CLEAN(SUBSTITUTE(K190,CHAR(160)," ")))))&gt;0,LEFT(UPPER(TRIM(K190)),10)&lt;&gt;"UNRESOLVED",ISERROR(MATCH(UPPER(TRIM(CLEAN(SUBSTITUTE(K190,CHAR(160)," ")))),Start!$H$6:$H$22,0))),AND(LEN(UPPER(TRIM(CLEAN(SUBSTITUTE(L190,CHAR(160)," ")))))&gt;0,LEFT(UPPER(TRIM(L190)),10)&lt;&gt;"UNRESOLVED",ISERROR(MATCH(UPPER(TRIM(CLEAN(SUBSTITUTE(L190,CHAR(160)," ")))),Start!$H$6:$H$22,0))),AND(LEN(UPPER(TRIM(CLEAN(SUBSTITUTE(M190,CHAR(160)," ")))))&gt;0,LEFT(UPPER(TRIM(M190)),10)&lt;&gt;"UNRESOLVED",ISERROR(MATCH(UPPER(TRIM(CLEAN(SUBSTITUTE(M190,CHAR(160)," ")))),Start!$H$6:$H$22,0))),AND(ISNUMBER(N190),N190&gt;0,N190&lt;TODAY()+1)),"Fields present; review required","Incomplete"),"Incomplete")</f>
        <v>Incomplete</v>
      </c>
    </row>
    <row r="191" ht="70" customHeight="1">
      <c r="A191" s="62" t="str">
        <v>S47-M</v>
      </c>
      <c r="B191" s="62" t="str">
        <v>Washington</v>
      </c>
      <c r="C191" s="62" t="str">
        <v>Manufacturing</v>
      </c>
      <c r="D191" s="62" t="str">
        <v>S47</v>
      </c>
      <c r="E191" s="62" t="str">
        <v>Washington Legislature</v>
      </c>
      <c r="F191" s="62" t="inlineStr">
        <is>
          <t xml:space="preserve">To research</t>
        </is>
      </c>
      <c r="G191" s="62" t="inlineStr">
        <is>
          <t xml:space="preserve">For manufacturing in Washington, retrieve the current sector regulator requirements, ownership specific public entity duties, reporting rules, permits and contracts. Document each controlling instrument and exemption. See State research for the separately labelled selected state note.</t>
        </is>
      </c>
      <c r="H191" s="62" t="inlineStr">
        <is>
          <t xml:space="preserve">The state starting source addresses one topic. Find the rule for this sector.</t>
        </is>
      </c>
      <c r="I191" s="48" t="str">
        <v>Unresolved</v>
      </c>
      <c r="J191" s="48"/>
      <c r="K191" s="48"/>
      <c r="L191" s="48"/>
      <c r="M191" s="48"/>
      <c r="N191" s="63"/>
      <c r="O191" s="62" t="str">
        <v>https://apps.leg.wa.gov/RCW/default.aspx?cite=43.105.470</v>
      </c>
      <c r="P191" s="48" t="str"/>
      <c r="Q191" s="52" t="str">
        <f>IFERROR(IF(AND(OR(I191="Applicable",I191="Not applicable with reason"),AND(LEN(UPPER(TRIM(CLEAN(SUBSTITUTE(J191,CHAR(160)," ")))))&gt;0,LEFT(UPPER(TRIM(J191)),10)&lt;&gt;"UNRESOLVED",ISERROR(MATCH(UPPER(TRIM(CLEAN(SUBSTITUTE(J191,CHAR(160)," ")))),Start!$H$6:$H$22,0))),AND(LEN(UPPER(TRIM(CLEAN(SUBSTITUTE(K191,CHAR(160)," ")))))&gt;0,LEFT(UPPER(TRIM(K191)),10)&lt;&gt;"UNRESOLVED",ISERROR(MATCH(UPPER(TRIM(CLEAN(SUBSTITUTE(K191,CHAR(160)," ")))),Start!$H$6:$H$22,0))),AND(LEN(UPPER(TRIM(CLEAN(SUBSTITUTE(L191,CHAR(160)," ")))))&gt;0,LEFT(UPPER(TRIM(L191)),10)&lt;&gt;"UNRESOLVED",ISERROR(MATCH(UPPER(TRIM(CLEAN(SUBSTITUTE(L191,CHAR(160)," ")))),Start!$H$6:$H$22,0))),AND(LEN(UPPER(TRIM(CLEAN(SUBSTITUTE(M191,CHAR(160)," ")))))&gt;0,LEFT(UPPER(TRIM(M191)),10)&lt;&gt;"UNRESOLVED",ISERROR(MATCH(UPPER(TRIM(CLEAN(SUBSTITUTE(M191,CHAR(160)," ")))),Start!$H$6:$H$22,0))),AND(ISNUMBER(N191),N191&gt;0,N191&lt;TODAY()+1)),"Fields present; review required","Incomplete"),"Incomplete")</f>
        <v>Incomplete</v>
      </c>
    </row>
    <row r="192" ht="70" customHeight="1">
      <c r="A192" s="64" t="str">
        <v>S47-T</v>
      </c>
      <c r="B192" s="64" t="str">
        <v>Washington</v>
      </c>
      <c r="C192" s="64" t="str">
        <v>Transportation</v>
      </c>
      <c r="D192" s="64" t="str">
        <v>S47</v>
      </c>
      <c r="E192" s="64" t="str">
        <v>Washington Legislature</v>
      </c>
      <c r="F192" s="64" t="inlineStr">
        <is>
          <t xml:space="preserve">To research</t>
        </is>
      </c>
      <c r="G192" s="64" t="inlineStr">
        <is>
          <t xml:space="preserve">For transportation in Washington, retrieve the current sector regulator requirements, ownership specific public entity duties, reporting rules, permits and contracts. Document each controlling instrument and exemption. See State research for the separately labelled selected state note.</t>
        </is>
      </c>
      <c r="H192" s="64" t="inlineStr">
        <is>
          <t xml:space="preserve">The state starting source addresses one topic. Find the rule for this sector.</t>
        </is>
      </c>
      <c r="I192" s="48" t="str">
        <v>Unresolved</v>
      </c>
      <c r="J192" s="48"/>
      <c r="K192" s="48"/>
      <c r="L192" s="48"/>
      <c r="M192" s="48"/>
      <c r="N192" s="63"/>
      <c r="O192" s="64" t="str">
        <v>https://apps.leg.wa.gov/RCW/default.aspx?cite=43.105.470</v>
      </c>
      <c r="P192" s="48" t="str"/>
      <c r="Q192" s="56" t="str">
        <f>IFERROR(IF(AND(OR(I192="Applicable",I192="Not applicable with reason"),AND(LEN(UPPER(TRIM(CLEAN(SUBSTITUTE(J192,CHAR(160)," ")))))&gt;0,LEFT(UPPER(TRIM(J192)),10)&lt;&gt;"UNRESOLVED",ISERROR(MATCH(UPPER(TRIM(CLEAN(SUBSTITUTE(J192,CHAR(160)," ")))),Start!$H$6:$H$22,0))),AND(LEN(UPPER(TRIM(CLEAN(SUBSTITUTE(K192,CHAR(160)," ")))))&gt;0,LEFT(UPPER(TRIM(K192)),10)&lt;&gt;"UNRESOLVED",ISERROR(MATCH(UPPER(TRIM(CLEAN(SUBSTITUTE(K192,CHAR(160)," ")))),Start!$H$6:$H$22,0))),AND(LEN(UPPER(TRIM(CLEAN(SUBSTITUTE(L192,CHAR(160)," ")))))&gt;0,LEFT(UPPER(TRIM(L192)),10)&lt;&gt;"UNRESOLVED",ISERROR(MATCH(UPPER(TRIM(CLEAN(SUBSTITUTE(L192,CHAR(160)," ")))),Start!$H$6:$H$22,0))),AND(LEN(UPPER(TRIM(CLEAN(SUBSTITUTE(M192,CHAR(160)," ")))))&gt;0,LEFT(UPPER(TRIM(M192)),10)&lt;&gt;"UNRESOLVED",ISERROR(MATCH(UPPER(TRIM(CLEAN(SUBSTITUTE(M192,CHAR(160)," ")))),Start!$H$6:$H$22,0))),AND(ISNUMBER(N192),N192&gt;0,N192&lt;TODAY()+1)),"Fields present; review required","Incomplete"),"Incomplete")</f>
        <v>Incomplete</v>
      </c>
    </row>
    <row r="193" ht="70" customHeight="1">
      <c r="A193" s="62" t="str">
        <v>S48-W</v>
      </c>
      <c r="B193" s="62" t="str">
        <v>West Virginia</v>
      </c>
      <c r="C193" s="62" t="str">
        <v>Water and wastewater</v>
      </c>
      <c r="D193" s="62" t="str">
        <v>S48</v>
      </c>
      <c r="E193" s="62" t="str">
        <v>West Virginia Legislature</v>
      </c>
      <c r="F193" s="62" t="inlineStr">
        <is>
          <t xml:space="preserve">To research</t>
        </is>
      </c>
      <c r="G193" s="62" t="inlineStr">
        <is>
          <t xml:space="preserve">For water and wastewater in West Virginia, retrieve the current sector regulator requirements, ownership specific public entity duties, reporting rules, permits and contracts. Document each controlling instrument and exemption. See State research for the separately labelled selected state note.</t>
        </is>
      </c>
      <c r="H193" s="62" t="inlineStr">
        <is>
          <t xml:space="preserve">The state starting source addresses one topic. Find the rule for this sector.</t>
        </is>
      </c>
      <c r="I193" s="48" t="str">
        <v>Unresolved</v>
      </c>
      <c r="J193" s="48"/>
      <c r="K193" s="48"/>
      <c r="L193" s="48"/>
      <c r="M193" s="48"/>
      <c r="N193" s="63"/>
      <c r="O193" s="62" t="str">
        <v>https://code.wvlegislature.gov/5a-6B-4/</v>
      </c>
      <c r="P193" s="48" t="str"/>
      <c r="Q193" s="52" t="str">
        <f>IFERROR(IF(AND(OR(I193="Applicable",I193="Not applicable with reason"),AND(LEN(UPPER(TRIM(CLEAN(SUBSTITUTE(J193,CHAR(160)," ")))))&gt;0,LEFT(UPPER(TRIM(J193)),10)&lt;&gt;"UNRESOLVED",ISERROR(MATCH(UPPER(TRIM(CLEAN(SUBSTITUTE(J193,CHAR(160)," ")))),Start!$H$6:$H$22,0))),AND(LEN(UPPER(TRIM(CLEAN(SUBSTITUTE(K193,CHAR(160)," ")))))&gt;0,LEFT(UPPER(TRIM(K193)),10)&lt;&gt;"UNRESOLVED",ISERROR(MATCH(UPPER(TRIM(CLEAN(SUBSTITUTE(K193,CHAR(160)," ")))),Start!$H$6:$H$22,0))),AND(LEN(UPPER(TRIM(CLEAN(SUBSTITUTE(L193,CHAR(160)," ")))))&gt;0,LEFT(UPPER(TRIM(L193)),10)&lt;&gt;"UNRESOLVED",ISERROR(MATCH(UPPER(TRIM(CLEAN(SUBSTITUTE(L193,CHAR(160)," ")))),Start!$H$6:$H$22,0))),AND(LEN(UPPER(TRIM(CLEAN(SUBSTITUTE(M193,CHAR(160)," ")))))&gt;0,LEFT(UPPER(TRIM(M193)),10)&lt;&gt;"UNRESOLVED",ISERROR(MATCH(UPPER(TRIM(CLEAN(SUBSTITUTE(M193,CHAR(160)," ")))),Start!$H$6:$H$22,0))),AND(ISNUMBER(N193),N193&gt;0,N193&lt;TODAY()+1)),"Fields present; review required","Incomplete"),"Incomplete")</f>
        <v>Incomplete</v>
      </c>
    </row>
    <row r="194" ht="70" customHeight="1">
      <c r="A194" s="64" t="str">
        <v>S48-P</v>
      </c>
      <c r="B194" s="64" t="str">
        <v>West Virginia</v>
      </c>
      <c r="C194" s="64" t="str">
        <v>Power and energy</v>
      </c>
      <c r="D194" s="64" t="str">
        <v>S48</v>
      </c>
      <c r="E194" s="64" t="str">
        <v>West Virginia Legislature</v>
      </c>
      <c r="F194" s="64" t="inlineStr">
        <is>
          <t xml:space="preserve">To research</t>
        </is>
      </c>
      <c r="G194" s="64" t="inlineStr">
        <is>
          <t xml:space="preserve">For power and energy in West Virginia, retrieve the current sector regulator requirements, ownership specific public entity duties, reporting rules, permits and contracts. Document each controlling instrument and exemption. See State research for the separately labelled selected state note.</t>
        </is>
      </c>
      <c r="H194" s="64" t="inlineStr">
        <is>
          <t xml:space="preserve">The state starting source addresses one topic. Find the rule for this sector.</t>
        </is>
      </c>
      <c r="I194" s="48" t="str">
        <v>Unresolved</v>
      </c>
      <c r="J194" s="48"/>
      <c r="K194" s="48"/>
      <c r="L194" s="48"/>
      <c r="M194" s="48"/>
      <c r="N194" s="63"/>
      <c r="O194" s="64" t="str">
        <v>https://code.wvlegislature.gov/5a-6B-4/</v>
      </c>
      <c r="P194" s="48" t="str"/>
      <c r="Q194" s="56" t="str">
        <f>IFERROR(IF(AND(OR(I194="Applicable",I194="Not applicable with reason"),AND(LEN(UPPER(TRIM(CLEAN(SUBSTITUTE(J194,CHAR(160)," ")))))&gt;0,LEFT(UPPER(TRIM(J194)),10)&lt;&gt;"UNRESOLVED",ISERROR(MATCH(UPPER(TRIM(CLEAN(SUBSTITUTE(J194,CHAR(160)," ")))),Start!$H$6:$H$22,0))),AND(LEN(UPPER(TRIM(CLEAN(SUBSTITUTE(K194,CHAR(160)," ")))))&gt;0,LEFT(UPPER(TRIM(K194)),10)&lt;&gt;"UNRESOLVED",ISERROR(MATCH(UPPER(TRIM(CLEAN(SUBSTITUTE(K194,CHAR(160)," ")))),Start!$H$6:$H$22,0))),AND(LEN(UPPER(TRIM(CLEAN(SUBSTITUTE(L194,CHAR(160)," ")))))&gt;0,LEFT(UPPER(TRIM(L194)),10)&lt;&gt;"UNRESOLVED",ISERROR(MATCH(UPPER(TRIM(CLEAN(SUBSTITUTE(L194,CHAR(160)," ")))),Start!$H$6:$H$22,0))),AND(LEN(UPPER(TRIM(CLEAN(SUBSTITUTE(M194,CHAR(160)," ")))))&gt;0,LEFT(UPPER(TRIM(M194)),10)&lt;&gt;"UNRESOLVED",ISERROR(MATCH(UPPER(TRIM(CLEAN(SUBSTITUTE(M194,CHAR(160)," ")))),Start!$H$6:$H$22,0))),AND(ISNUMBER(N194),N194&gt;0,N194&lt;TODAY()+1)),"Fields present; review required","Incomplete"),"Incomplete")</f>
        <v>Incomplete</v>
      </c>
    </row>
    <row r="195" ht="70" customHeight="1">
      <c r="A195" s="62" t="str">
        <v>S48-M</v>
      </c>
      <c r="B195" s="62" t="str">
        <v>West Virginia</v>
      </c>
      <c r="C195" s="62" t="str">
        <v>Manufacturing</v>
      </c>
      <c r="D195" s="62" t="str">
        <v>S48</v>
      </c>
      <c r="E195" s="62" t="str">
        <v>West Virginia Legislature</v>
      </c>
      <c r="F195" s="62" t="inlineStr">
        <is>
          <t xml:space="preserve">To research</t>
        </is>
      </c>
      <c r="G195" s="62" t="inlineStr">
        <is>
          <t xml:space="preserve">For manufacturing in West Virginia, retrieve the current sector regulator requirements, ownership specific public entity duties, reporting rules, permits and contracts. Document each controlling instrument and exemption. See State research for the separately labelled selected state note.</t>
        </is>
      </c>
      <c r="H195" s="62" t="inlineStr">
        <is>
          <t xml:space="preserve">The state starting source addresses one topic. Find the rule for this sector.</t>
        </is>
      </c>
      <c r="I195" s="48" t="str">
        <v>Unresolved</v>
      </c>
      <c r="J195" s="48"/>
      <c r="K195" s="48"/>
      <c r="L195" s="48"/>
      <c r="M195" s="48"/>
      <c r="N195" s="63"/>
      <c r="O195" s="62" t="str">
        <v>https://code.wvlegislature.gov/5a-6B-4/</v>
      </c>
      <c r="P195" s="48" t="str"/>
      <c r="Q195" s="52" t="str">
        <f>IFERROR(IF(AND(OR(I195="Applicable",I195="Not applicable with reason"),AND(LEN(UPPER(TRIM(CLEAN(SUBSTITUTE(J195,CHAR(160)," ")))))&gt;0,LEFT(UPPER(TRIM(J195)),10)&lt;&gt;"UNRESOLVED",ISERROR(MATCH(UPPER(TRIM(CLEAN(SUBSTITUTE(J195,CHAR(160)," ")))),Start!$H$6:$H$22,0))),AND(LEN(UPPER(TRIM(CLEAN(SUBSTITUTE(K195,CHAR(160)," ")))))&gt;0,LEFT(UPPER(TRIM(K195)),10)&lt;&gt;"UNRESOLVED",ISERROR(MATCH(UPPER(TRIM(CLEAN(SUBSTITUTE(K195,CHAR(160)," ")))),Start!$H$6:$H$22,0))),AND(LEN(UPPER(TRIM(CLEAN(SUBSTITUTE(L195,CHAR(160)," ")))))&gt;0,LEFT(UPPER(TRIM(L195)),10)&lt;&gt;"UNRESOLVED",ISERROR(MATCH(UPPER(TRIM(CLEAN(SUBSTITUTE(L195,CHAR(160)," ")))),Start!$H$6:$H$22,0))),AND(LEN(UPPER(TRIM(CLEAN(SUBSTITUTE(M195,CHAR(160)," ")))))&gt;0,LEFT(UPPER(TRIM(M195)),10)&lt;&gt;"UNRESOLVED",ISERROR(MATCH(UPPER(TRIM(CLEAN(SUBSTITUTE(M195,CHAR(160)," ")))),Start!$H$6:$H$22,0))),AND(ISNUMBER(N195),N195&gt;0,N195&lt;TODAY()+1)),"Fields present; review required","Incomplete"),"Incomplete")</f>
        <v>Incomplete</v>
      </c>
    </row>
    <row r="196" ht="70" customHeight="1">
      <c r="A196" s="64" t="str">
        <v>S48-T</v>
      </c>
      <c r="B196" s="64" t="str">
        <v>West Virginia</v>
      </c>
      <c r="C196" s="64" t="str">
        <v>Transportation</v>
      </c>
      <c r="D196" s="64" t="str">
        <v>S48</v>
      </c>
      <c r="E196" s="64" t="str">
        <v>West Virginia Legislature</v>
      </c>
      <c r="F196" s="64" t="inlineStr">
        <is>
          <t xml:space="preserve">To research</t>
        </is>
      </c>
      <c r="G196" s="64" t="inlineStr">
        <is>
          <t xml:space="preserve">For transportation in West Virginia, retrieve the current sector regulator requirements, ownership specific public entity duties, reporting rules, permits and contracts. Document each controlling instrument and exemption. See State research for the separately labelled selected state note.</t>
        </is>
      </c>
      <c r="H196" s="64" t="inlineStr">
        <is>
          <t xml:space="preserve">The state starting source addresses one topic. Find the rule for this sector.</t>
        </is>
      </c>
      <c r="I196" s="48" t="str">
        <v>Unresolved</v>
      </c>
      <c r="J196" s="48"/>
      <c r="K196" s="48"/>
      <c r="L196" s="48"/>
      <c r="M196" s="48"/>
      <c r="N196" s="63"/>
      <c r="O196" s="64" t="str">
        <v>https://code.wvlegislature.gov/5a-6B-4/</v>
      </c>
      <c r="P196" s="48" t="str"/>
      <c r="Q196" s="56" t="str">
        <f>IFERROR(IF(AND(OR(I196="Applicable",I196="Not applicable with reason"),AND(LEN(UPPER(TRIM(CLEAN(SUBSTITUTE(J196,CHAR(160)," ")))))&gt;0,LEFT(UPPER(TRIM(J196)),10)&lt;&gt;"UNRESOLVED",ISERROR(MATCH(UPPER(TRIM(CLEAN(SUBSTITUTE(J196,CHAR(160)," ")))),Start!$H$6:$H$22,0))),AND(LEN(UPPER(TRIM(CLEAN(SUBSTITUTE(K196,CHAR(160)," ")))))&gt;0,LEFT(UPPER(TRIM(K196)),10)&lt;&gt;"UNRESOLVED",ISERROR(MATCH(UPPER(TRIM(CLEAN(SUBSTITUTE(K196,CHAR(160)," ")))),Start!$H$6:$H$22,0))),AND(LEN(UPPER(TRIM(CLEAN(SUBSTITUTE(L196,CHAR(160)," ")))))&gt;0,LEFT(UPPER(TRIM(L196)),10)&lt;&gt;"UNRESOLVED",ISERROR(MATCH(UPPER(TRIM(CLEAN(SUBSTITUTE(L196,CHAR(160)," ")))),Start!$H$6:$H$22,0))),AND(LEN(UPPER(TRIM(CLEAN(SUBSTITUTE(M196,CHAR(160)," ")))))&gt;0,LEFT(UPPER(TRIM(M196)),10)&lt;&gt;"UNRESOLVED",ISERROR(MATCH(UPPER(TRIM(CLEAN(SUBSTITUTE(M196,CHAR(160)," ")))),Start!$H$6:$H$22,0))),AND(ISNUMBER(N196),N196&gt;0,N196&lt;TODAY()+1)),"Fields present; review required","Incomplete"),"Incomplete")</f>
        <v>Incomplete</v>
      </c>
    </row>
    <row r="197" ht="70" customHeight="1">
      <c r="A197" s="62" t="str">
        <v>S49-W</v>
      </c>
      <c r="B197" s="62" t="str">
        <v>Wisconsin</v>
      </c>
      <c r="C197" s="62" t="str">
        <v>Water and wastewater</v>
      </c>
      <c r="D197" s="62" t="str">
        <v>S49</v>
      </c>
      <c r="E197" s="62" t="str">
        <v>Wisconsin DNR</v>
      </c>
      <c r="F197" s="62" t="inlineStr">
        <is>
          <t xml:space="preserve">To research</t>
        </is>
      </c>
      <c r="G197" s="62" t="inlineStr">
        <is>
          <t xml:space="preserve">For water and wastewater in Wisconsin, retrieve the current sector regulator requirements, ownership specific public entity duties, reporting rules, permits and contracts. Document each controlling instrument and exemption. See State research for the separately labelled selected state note.</t>
        </is>
      </c>
      <c r="H197" s="62" t="inlineStr">
        <is>
          <t xml:space="preserve">The state starting source addresses one topic. Find the rule for this sector.</t>
        </is>
      </c>
      <c r="I197" s="48" t="str">
        <v>Unresolved</v>
      </c>
      <c r="J197" s="48"/>
      <c r="K197" s="48"/>
      <c r="L197" s="48"/>
      <c r="M197" s="48"/>
      <c r="N197" s="63"/>
      <c r="O197" s="62" t="str">
        <v>https://dnr.wisconsin.gov/topic/DrinkingWater/cybersecurity.html</v>
      </c>
      <c r="P197" s="48" t="str"/>
      <c r="Q197" s="52" t="str">
        <f>IFERROR(IF(AND(OR(I197="Applicable",I197="Not applicable with reason"),AND(LEN(UPPER(TRIM(CLEAN(SUBSTITUTE(J197,CHAR(160)," ")))))&gt;0,LEFT(UPPER(TRIM(J197)),10)&lt;&gt;"UNRESOLVED",ISERROR(MATCH(UPPER(TRIM(CLEAN(SUBSTITUTE(J197,CHAR(160)," ")))),Start!$H$6:$H$22,0))),AND(LEN(UPPER(TRIM(CLEAN(SUBSTITUTE(K197,CHAR(160)," ")))))&gt;0,LEFT(UPPER(TRIM(K197)),10)&lt;&gt;"UNRESOLVED",ISERROR(MATCH(UPPER(TRIM(CLEAN(SUBSTITUTE(K197,CHAR(160)," ")))),Start!$H$6:$H$22,0))),AND(LEN(UPPER(TRIM(CLEAN(SUBSTITUTE(L197,CHAR(160)," ")))))&gt;0,LEFT(UPPER(TRIM(L197)),10)&lt;&gt;"UNRESOLVED",ISERROR(MATCH(UPPER(TRIM(CLEAN(SUBSTITUTE(L197,CHAR(160)," ")))),Start!$H$6:$H$22,0))),AND(LEN(UPPER(TRIM(CLEAN(SUBSTITUTE(M197,CHAR(160)," ")))))&gt;0,LEFT(UPPER(TRIM(M197)),10)&lt;&gt;"UNRESOLVED",ISERROR(MATCH(UPPER(TRIM(CLEAN(SUBSTITUTE(M197,CHAR(160)," ")))),Start!$H$6:$H$22,0))),AND(ISNUMBER(N197),N197&gt;0,N197&lt;TODAY()+1)),"Fields present; review required","Incomplete"),"Incomplete")</f>
        <v>Incomplete</v>
      </c>
    </row>
    <row r="198" ht="70" customHeight="1">
      <c r="A198" s="64" t="str">
        <v>S49-P</v>
      </c>
      <c r="B198" s="64" t="str">
        <v>Wisconsin</v>
      </c>
      <c r="C198" s="64" t="str">
        <v>Power and energy</v>
      </c>
      <c r="D198" s="64" t="str">
        <v>S49</v>
      </c>
      <c r="E198" s="64" t="str">
        <v>Wisconsin DNR</v>
      </c>
      <c r="F198" s="64" t="inlineStr">
        <is>
          <t xml:space="preserve">To research</t>
        </is>
      </c>
      <c r="G198" s="64" t="inlineStr">
        <is>
          <t xml:space="preserve">For power and energy in Wisconsin, retrieve the current sector regulator requirements, ownership specific public entity duties, reporting rules, permits and contracts. Document each controlling instrument and exemption. See State research for the separately labelled selected state note.</t>
        </is>
      </c>
      <c r="H198" s="64" t="inlineStr">
        <is>
          <t xml:space="preserve">The state starting source addresses one topic. Find the rule for this sector.</t>
        </is>
      </c>
      <c r="I198" s="48" t="str">
        <v>Unresolved</v>
      </c>
      <c r="J198" s="48"/>
      <c r="K198" s="48"/>
      <c r="L198" s="48"/>
      <c r="M198" s="48"/>
      <c r="N198" s="63"/>
      <c r="O198" s="64" t="str">
        <v>https://dnr.wisconsin.gov/topic/DrinkingWater/cybersecurity.html</v>
      </c>
      <c r="P198" s="48" t="str"/>
      <c r="Q198" s="56" t="str">
        <f>IFERROR(IF(AND(OR(I198="Applicable",I198="Not applicable with reason"),AND(LEN(UPPER(TRIM(CLEAN(SUBSTITUTE(J198,CHAR(160)," ")))))&gt;0,LEFT(UPPER(TRIM(J198)),10)&lt;&gt;"UNRESOLVED",ISERROR(MATCH(UPPER(TRIM(CLEAN(SUBSTITUTE(J198,CHAR(160)," ")))),Start!$H$6:$H$22,0))),AND(LEN(UPPER(TRIM(CLEAN(SUBSTITUTE(K198,CHAR(160)," ")))))&gt;0,LEFT(UPPER(TRIM(K198)),10)&lt;&gt;"UNRESOLVED",ISERROR(MATCH(UPPER(TRIM(CLEAN(SUBSTITUTE(K198,CHAR(160)," ")))),Start!$H$6:$H$22,0))),AND(LEN(UPPER(TRIM(CLEAN(SUBSTITUTE(L198,CHAR(160)," ")))))&gt;0,LEFT(UPPER(TRIM(L198)),10)&lt;&gt;"UNRESOLVED",ISERROR(MATCH(UPPER(TRIM(CLEAN(SUBSTITUTE(L198,CHAR(160)," ")))),Start!$H$6:$H$22,0))),AND(LEN(UPPER(TRIM(CLEAN(SUBSTITUTE(M198,CHAR(160)," ")))))&gt;0,LEFT(UPPER(TRIM(M198)),10)&lt;&gt;"UNRESOLVED",ISERROR(MATCH(UPPER(TRIM(CLEAN(SUBSTITUTE(M198,CHAR(160)," ")))),Start!$H$6:$H$22,0))),AND(ISNUMBER(N198),N198&gt;0,N198&lt;TODAY()+1)),"Fields present; review required","Incomplete"),"Incomplete")</f>
        <v>Incomplete</v>
      </c>
    </row>
    <row r="199" ht="70" customHeight="1">
      <c r="A199" s="62" t="str">
        <v>S49-M</v>
      </c>
      <c r="B199" s="62" t="str">
        <v>Wisconsin</v>
      </c>
      <c r="C199" s="62" t="str">
        <v>Manufacturing</v>
      </c>
      <c r="D199" s="62" t="str">
        <v>S49</v>
      </c>
      <c r="E199" s="62" t="str">
        <v>Wisconsin DNR</v>
      </c>
      <c r="F199" s="62" t="inlineStr">
        <is>
          <t xml:space="preserve">To research</t>
        </is>
      </c>
      <c r="G199" s="62" t="inlineStr">
        <is>
          <t xml:space="preserve">For manufacturing in Wisconsin, retrieve the current sector regulator requirements, ownership specific public entity duties, reporting rules, permits and contracts. Document each controlling instrument and exemption. See State research for the separately labelled selected state note.</t>
        </is>
      </c>
      <c r="H199" s="62" t="inlineStr">
        <is>
          <t xml:space="preserve">The state starting source addresses one topic. Find the rule for this sector.</t>
        </is>
      </c>
      <c r="I199" s="48" t="str">
        <v>Unresolved</v>
      </c>
      <c r="J199" s="48"/>
      <c r="K199" s="48"/>
      <c r="L199" s="48"/>
      <c r="M199" s="48"/>
      <c r="N199" s="63"/>
      <c r="O199" s="62" t="str">
        <v>https://dnr.wisconsin.gov/topic/DrinkingWater/cybersecurity.html</v>
      </c>
      <c r="P199" s="48" t="str"/>
      <c r="Q199" s="52" t="str">
        <f>IFERROR(IF(AND(OR(I199="Applicable",I199="Not applicable with reason"),AND(LEN(UPPER(TRIM(CLEAN(SUBSTITUTE(J199,CHAR(160)," ")))))&gt;0,LEFT(UPPER(TRIM(J199)),10)&lt;&gt;"UNRESOLVED",ISERROR(MATCH(UPPER(TRIM(CLEAN(SUBSTITUTE(J199,CHAR(160)," ")))),Start!$H$6:$H$22,0))),AND(LEN(UPPER(TRIM(CLEAN(SUBSTITUTE(K199,CHAR(160)," ")))))&gt;0,LEFT(UPPER(TRIM(K199)),10)&lt;&gt;"UNRESOLVED",ISERROR(MATCH(UPPER(TRIM(CLEAN(SUBSTITUTE(K199,CHAR(160)," ")))),Start!$H$6:$H$22,0))),AND(LEN(UPPER(TRIM(CLEAN(SUBSTITUTE(L199,CHAR(160)," ")))))&gt;0,LEFT(UPPER(TRIM(L199)),10)&lt;&gt;"UNRESOLVED",ISERROR(MATCH(UPPER(TRIM(CLEAN(SUBSTITUTE(L199,CHAR(160)," ")))),Start!$H$6:$H$22,0))),AND(LEN(UPPER(TRIM(CLEAN(SUBSTITUTE(M199,CHAR(160)," ")))))&gt;0,LEFT(UPPER(TRIM(M199)),10)&lt;&gt;"UNRESOLVED",ISERROR(MATCH(UPPER(TRIM(CLEAN(SUBSTITUTE(M199,CHAR(160)," ")))),Start!$H$6:$H$22,0))),AND(ISNUMBER(N199),N199&gt;0,N199&lt;TODAY()+1)),"Fields present; review required","Incomplete"),"Incomplete")</f>
        <v>Incomplete</v>
      </c>
    </row>
    <row r="200" ht="70" customHeight="1">
      <c r="A200" s="64" t="str">
        <v>S49-T</v>
      </c>
      <c r="B200" s="64" t="str">
        <v>Wisconsin</v>
      </c>
      <c r="C200" s="64" t="str">
        <v>Transportation</v>
      </c>
      <c r="D200" s="64" t="str">
        <v>S49</v>
      </c>
      <c r="E200" s="64" t="str">
        <v>Wisconsin DNR</v>
      </c>
      <c r="F200" s="64" t="inlineStr">
        <is>
          <t xml:space="preserve">To research</t>
        </is>
      </c>
      <c r="G200" s="64" t="inlineStr">
        <is>
          <t xml:space="preserve">For transportation in Wisconsin, retrieve the current sector regulator requirements, ownership specific public entity duties, reporting rules, permits and contracts. Document each controlling instrument and exemption. See State research for the separately labelled selected state note.</t>
        </is>
      </c>
      <c r="H200" s="64" t="inlineStr">
        <is>
          <t xml:space="preserve">The state starting source addresses one topic. Find the rule for this sector.</t>
        </is>
      </c>
      <c r="I200" s="48" t="str">
        <v>Unresolved</v>
      </c>
      <c r="J200" s="48"/>
      <c r="K200" s="48"/>
      <c r="L200" s="48"/>
      <c r="M200" s="48"/>
      <c r="N200" s="63"/>
      <c r="O200" s="64" t="str">
        <v>https://dnr.wisconsin.gov/topic/DrinkingWater/cybersecurity.html</v>
      </c>
      <c r="P200" s="48" t="str"/>
      <c r="Q200" s="56" t="str">
        <f>IFERROR(IF(AND(OR(I200="Applicable",I200="Not applicable with reason"),AND(LEN(UPPER(TRIM(CLEAN(SUBSTITUTE(J200,CHAR(160)," ")))))&gt;0,LEFT(UPPER(TRIM(J200)),10)&lt;&gt;"UNRESOLVED",ISERROR(MATCH(UPPER(TRIM(CLEAN(SUBSTITUTE(J200,CHAR(160)," ")))),Start!$H$6:$H$22,0))),AND(LEN(UPPER(TRIM(CLEAN(SUBSTITUTE(K200,CHAR(160)," ")))))&gt;0,LEFT(UPPER(TRIM(K200)),10)&lt;&gt;"UNRESOLVED",ISERROR(MATCH(UPPER(TRIM(CLEAN(SUBSTITUTE(K200,CHAR(160)," ")))),Start!$H$6:$H$22,0))),AND(LEN(UPPER(TRIM(CLEAN(SUBSTITUTE(L200,CHAR(160)," ")))))&gt;0,LEFT(UPPER(TRIM(L200)),10)&lt;&gt;"UNRESOLVED",ISERROR(MATCH(UPPER(TRIM(CLEAN(SUBSTITUTE(L200,CHAR(160)," ")))),Start!$H$6:$H$22,0))),AND(LEN(UPPER(TRIM(CLEAN(SUBSTITUTE(M200,CHAR(160)," ")))))&gt;0,LEFT(UPPER(TRIM(M200)),10)&lt;&gt;"UNRESOLVED",ISERROR(MATCH(UPPER(TRIM(CLEAN(SUBSTITUTE(M200,CHAR(160)," ")))),Start!$H$6:$H$22,0))),AND(ISNUMBER(N200),N200&gt;0,N200&lt;TODAY()+1)),"Fields present; review required","Incomplete"),"Incomplete")</f>
        <v>Incomplete</v>
      </c>
    </row>
    <row r="201" ht="70" customHeight="1">
      <c r="A201" s="62" t="str">
        <v>S50-W</v>
      </c>
      <c r="B201" s="62" t="str">
        <v>Wyoming</v>
      </c>
      <c r="C201" s="62" t="str">
        <v>Water and wastewater</v>
      </c>
      <c r="D201" s="62" t="str">
        <v>S50</v>
      </c>
      <c r="E201" s="62" t="str">
        <v>Wyoming ETS and PSC</v>
      </c>
      <c r="F201" s="62" t="inlineStr">
        <is>
          <t xml:space="preserve">To research</t>
        </is>
      </c>
      <c r="G201" s="62" t="inlineStr">
        <is>
          <t xml:space="preserve">For water and wastewater in Wyoming, retrieve the current sector regulator requirements, ownership specific public entity duties, reporting rules, permits and contracts. Document each controlling instrument and exemption. See State research for the separately labelled selected state note.</t>
        </is>
      </c>
      <c r="H201" s="62" t="inlineStr">
        <is>
          <t xml:space="preserve">The state starting source addresses one topic. Find the rule for this sector.</t>
        </is>
      </c>
      <c r="I201" s="48" t="str">
        <v>Unresolved</v>
      </c>
      <c r="J201" s="48"/>
      <c r="K201" s="48"/>
      <c r="L201" s="48"/>
      <c r="M201" s="48"/>
      <c r="N201" s="63"/>
      <c r="O201" s="62" t="str">
        <v>https://ets.wyo.gov/resources/policies-standards/security-privacy</v>
      </c>
      <c r="P201" s="48" t="str"/>
      <c r="Q201" s="52" t="str">
        <f>IFERROR(IF(AND(OR(I201="Applicable",I201="Not applicable with reason"),AND(LEN(UPPER(TRIM(CLEAN(SUBSTITUTE(J201,CHAR(160)," ")))))&gt;0,LEFT(UPPER(TRIM(J201)),10)&lt;&gt;"UNRESOLVED",ISERROR(MATCH(UPPER(TRIM(CLEAN(SUBSTITUTE(J201,CHAR(160)," ")))),Start!$H$6:$H$22,0))),AND(LEN(UPPER(TRIM(CLEAN(SUBSTITUTE(K201,CHAR(160)," ")))))&gt;0,LEFT(UPPER(TRIM(K201)),10)&lt;&gt;"UNRESOLVED",ISERROR(MATCH(UPPER(TRIM(CLEAN(SUBSTITUTE(K201,CHAR(160)," ")))),Start!$H$6:$H$22,0))),AND(LEN(UPPER(TRIM(CLEAN(SUBSTITUTE(L201,CHAR(160)," ")))))&gt;0,LEFT(UPPER(TRIM(L201)),10)&lt;&gt;"UNRESOLVED",ISERROR(MATCH(UPPER(TRIM(CLEAN(SUBSTITUTE(L201,CHAR(160)," ")))),Start!$H$6:$H$22,0))),AND(LEN(UPPER(TRIM(CLEAN(SUBSTITUTE(M201,CHAR(160)," ")))))&gt;0,LEFT(UPPER(TRIM(M201)),10)&lt;&gt;"UNRESOLVED",ISERROR(MATCH(UPPER(TRIM(CLEAN(SUBSTITUTE(M201,CHAR(160)," ")))),Start!$H$6:$H$22,0))),AND(ISNUMBER(N201),N201&gt;0,N201&lt;TODAY()+1)),"Fields present; review required","Incomplete"),"Incomplete")</f>
        <v>Incomplete</v>
      </c>
    </row>
    <row r="202" ht="70" customHeight="1">
      <c r="A202" s="64" t="str">
        <v>S50-P</v>
      </c>
      <c r="B202" s="64" t="str">
        <v>Wyoming</v>
      </c>
      <c r="C202" s="64" t="str">
        <v>Power and energy</v>
      </c>
      <c r="D202" s="64" t="str">
        <v>S50</v>
      </c>
      <c r="E202" s="64" t="str">
        <v>Wyoming ETS and PSC</v>
      </c>
      <c r="F202" s="64" t="inlineStr">
        <is>
          <t xml:space="preserve">To research</t>
        </is>
      </c>
      <c r="G202" s="64" t="inlineStr">
        <is>
          <t xml:space="preserve">For power and energy in Wyoming, retrieve the current sector regulator requirements, ownership specific public entity duties, reporting rules, permits and contracts. Document each controlling instrument and exemption. See State research for the separately labelled selected state note.</t>
        </is>
      </c>
      <c r="H202" s="64" t="inlineStr">
        <is>
          <t xml:space="preserve">The state starting source addresses one topic. Find the rule for this sector.</t>
        </is>
      </c>
      <c r="I202" s="48" t="str">
        <v>Unresolved</v>
      </c>
      <c r="J202" s="48"/>
      <c r="K202" s="48"/>
      <c r="L202" s="48"/>
      <c r="M202" s="48"/>
      <c r="N202" s="63"/>
      <c r="O202" s="64" t="str">
        <v>https://ets.wyo.gov/resources/policies-standards/security-privacy</v>
      </c>
      <c r="P202" s="48" t="str"/>
      <c r="Q202" s="56" t="str">
        <f>IFERROR(IF(AND(OR(I202="Applicable",I202="Not applicable with reason"),AND(LEN(UPPER(TRIM(CLEAN(SUBSTITUTE(J202,CHAR(160)," ")))))&gt;0,LEFT(UPPER(TRIM(J202)),10)&lt;&gt;"UNRESOLVED",ISERROR(MATCH(UPPER(TRIM(CLEAN(SUBSTITUTE(J202,CHAR(160)," ")))),Start!$H$6:$H$22,0))),AND(LEN(UPPER(TRIM(CLEAN(SUBSTITUTE(K202,CHAR(160)," ")))))&gt;0,LEFT(UPPER(TRIM(K202)),10)&lt;&gt;"UNRESOLVED",ISERROR(MATCH(UPPER(TRIM(CLEAN(SUBSTITUTE(K202,CHAR(160)," ")))),Start!$H$6:$H$22,0))),AND(LEN(UPPER(TRIM(CLEAN(SUBSTITUTE(L202,CHAR(160)," ")))))&gt;0,LEFT(UPPER(TRIM(L202)),10)&lt;&gt;"UNRESOLVED",ISERROR(MATCH(UPPER(TRIM(CLEAN(SUBSTITUTE(L202,CHAR(160)," ")))),Start!$H$6:$H$22,0))),AND(LEN(UPPER(TRIM(CLEAN(SUBSTITUTE(M202,CHAR(160)," ")))))&gt;0,LEFT(UPPER(TRIM(M202)),10)&lt;&gt;"UNRESOLVED",ISERROR(MATCH(UPPER(TRIM(CLEAN(SUBSTITUTE(M202,CHAR(160)," ")))),Start!$H$6:$H$22,0))),AND(ISNUMBER(N202),N202&gt;0,N202&lt;TODAY()+1)),"Fields present; review required","Incomplete"),"Incomplete")</f>
        <v>Incomplete</v>
      </c>
    </row>
    <row r="203" ht="70" customHeight="1">
      <c r="A203" s="62" t="str">
        <v>S50-M</v>
      </c>
      <c r="B203" s="62" t="str">
        <v>Wyoming</v>
      </c>
      <c r="C203" s="62" t="str">
        <v>Manufacturing</v>
      </c>
      <c r="D203" s="62" t="str">
        <v>S50</v>
      </c>
      <c r="E203" s="62" t="str">
        <v>Wyoming ETS and PSC</v>
      </c>
      <c r="F203" s="62" t="inlineStr">
        <is>
          <t xml:space="preserve">To research</t>
        </is>
      </c>
      <c r="G203" s="62" t="inlineStr">
        <is>
          <t xml:space="preserve">For manufacturing in Wyoming, retrieve the current sector regulator requirements, ownership specific public entity duties, reporting rules, permits and contracts. Document each controlling instrument and exemption. See State research for the separately labelled selected state note.</t>
        </is>
      </c>
      <c r="H203" s="62" t="inlineStr">
        <is>
          <t xml:space="preserve">The state starting source addresses one topic. Find the rule for this sector.</t>
        </is>
      </c>
      <c r="I203" s="48" t="str">
        <v>Unresolved</v>
      </c>
      <c r="J203" s="48"/>
      <c r="K203" s="48"/>
      <c r="L203" s="48"/>
      <c r="M203" s="48"/>
      <c r="N203" s="63"/>
      <c r="O203" s="62" t="str">
        <v>https://ets.wyo.gov/resources/policies-standards/security-privacy</v>
      </c>
      <c r="P203" s="48" t="str"/>
      <c r="Q203" s="52" t="str">
        <f>IFERROR(IF(AND(OR(I203="Applicable",I203="Not applicable with reason"),AND(LEN(UPPER(TRIM(CLEAN(SUBSTITUTE(J203,CHAR(160)," ")))))&gt;0,LEFT(UPPER(TRIM(J203)),10)&lt;&gt;"UNRESOLVED",ISERROR(MATCH(UPPER(TRIM(CLEAN(SUBSTITUTE(J203,CHAR(160)," ")))),Start!$H$6:$H$22,0))),AND(LEN(UPPER(TRIM(CLEAN(SUBSTITUTE(K203,CHAR(160)," ")))))&gt;0,LEFT(UPPER(TRIM(K203)),10)&lt;&gt;"UNRESOLVED",ISERROR(MATCH(UPPER(TRIM(CLEAN(SUBSTITUTE(K203,CHAR(160)," ")))),Start!$H$6:$H$22,0))),AND(LEN(UPPER(TRIM(CLEAN(SUBSTITUTE(L203,CHAR(160)," ")))))&gt;0,LEFT(UPPER(TRIM(L203)),10)&lt;&gt;"UNRESOLVED",ISERROR(MATCH(UPPER(TRIM(CLEAN(SUBSTITUTE(L203,CHAR(160)," ")))),Start!$H$6:$H$22,0))),AND(LEN(UPPER(TRIM(CLEAN(SUBSTITUTE(M203,CHAR(160)," ")))))&gt;0,LEFT(UPPER(TRIM(M203)),10)&lt;&gt;"UNRESOLVED",ISERROR(MATCH(UPPER(TRIM(CLEAN(SUBSTITUTE(M203,CHAR(160)," ")))),Start!$H$6:$H$22,0))),AND(ISNUMBER(N203),N203&gt;0,N203&lt;TODAY()+1)),"Fields present; review required","Incomplete"),"Incomplete")</f>
        <v>Incomplete</v>
      </c>
    </row>
    <row r="204" ht="70" customHeight="1">
      <c r="A204" s="64" t="str">
        <v>S50-T</v>
      </c>
      <c r="B204" s="64" t="str">
        <v>Wyoming</v>
      </c>
      <c r="C204" s="64" t="str">
        <v>Transportation</v>
      </c>
      <c r="D204" s="64" t="str">
        <v>S50</v>
      </c>
      <c r="E204" s="64" t="str">
        <v>Wyoming ETS and PSC</v>
      </c>
      <c r="F204" s="64" t="inlineStr">
        <is>
          <t xml:space="preserve">To research</t>
        </is>
      </c>
      <c r="G204" s="64" t="inlineStr">
        <is>
          <t xml:space="preserve">For transportation in Wyoming, retrieve the current sector regulator requirements, ownership specific public entity duties, reporting rules, permits and contracts. Document each controlling instrument and exemption. See State research for the separately labelled selected state note.</t>
        </is>
      </c>
      <c r="H204" s="64" t="inlineStr">
        <is>
          <t xml:space="preserve">The state starting source addresses one topic. Find the rule for this sector.</t>
        </is>
      </c>
      <c r="I204" s="48" t="str">
        <v>Unresolved</v>
      </c>
      <c r="J204" s="48"/>
      <c r="K204" s="48"/>
      <c r="L204" s="48"/>
      <c r="M204" s="48"/>
      <c r="N204" s="63"/>
      <c r="O204" s="64" t="str">
        <v>https://ets.wyo.gov/resources/policies-standards/security-privacy</v>
      </c>
      <c r="P204" s="48" t="str"/>
      <c r="Q204" s="56" t="str">
        <f>IFERROR(IF(AND(OR(I204="Applicable",I204="Not applicable with reason"),AND(LEN(UPPER(TRIM(CLEAN(SUBSTITUTE(J204,CHAR(160)," ")))))&gt;0,LEFT(UPPER(TRIM(J204)),10)&lt;&gt;"UNRESOLVED",ISERROR(MATCH(UPPER(TRIM(CLEAN(SUBSTITUTE(J204,CHAR(160)," ")))),Start!$H$6:$H$22,0))),AND(LEN(UPPER(TRIM(CLEAN(SUBSTITUTE(K204,CHAR(160)," ")))))&gt;0,LEFT(UPPER(TRIM(K204)),10)&lt;&gt;"UNRESOLVED",ISERROR(MATCH(UPPER(TRIM(CLEAN(SUBSTITUTE(K204,CHAR(160)," ")))),Start!$H$6:$H$22,0))),AND(LEN(UPPER(TRIM(CLEAN(SUBSTITUTE(L204,CHAR(160)," ")))))&gt;0,LEFT(UPPER(TRIM(L204)),10)&lt;&gt;"UNRESOLVED",ISERROR(MATCH(UPPER(TRIM(CLEAN(SUBSTITUTE(L204,CHAR(160)," ")))),Start!$H$6:$H$22,0))),AND(LEN(UPPER(TRIM(CLEAN(SUBSTITUTE(M204,CHAR(160)," ")))))&gt;0,LEFT(UPPER(TRIM(M204)),10)&lt;&gt;"UNRESOLVED",ISERROR(MATCH(UPPER(TRIM(CLEAN(SUBSTITUTE(M204,CHAR(160)," ")))),Start!$H$6:$H$22,0))),AND(ISNUMBER(N204),N204&gt;0,N204&lt;TODAY()+1)),"Fields present; review required","Incomplete"),"Incomplete")</f>
        <v>Incomplete</v>
      </c>
    </row>
  </sheetData>
  <sheetProtection sheet="1" objects="1" scenarios="1" autoFilter="0" selectLockedCells="0" selectUnlockedCells="0" formatRows="0"/>
  <mergeCells>
    <mergeCell ref="A1:F1"/>
    <mergeCell ref="A2:F2"/>
    <mergeCell ref="A3:B3"/>
  </mergeCells>
  <dataValidations count="1">
    <dataValidation type="list" sqref="I5:I204" showErrorMessage="1" errorStyle="stop" errorTitle="Choose a listed value" error="Use an exact listed value. Unresolved decisions remain open.">
      <formula1>"Unresolved,Applicable,Not applicable with reason"</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6" min="0" max="1048575" man="1"/>
    <brk id="7" min="0" max="1048575" man="1"/>
    <brk id="9" min="0" max="1048575" man="1"/>
    <brk id="12" min="0" max="1048575" man="1"/>
    <brk id="14" min="0" max="1048575" man="1"/>
  </colBreaks>
  <tableParts count="1">
    <tablePart r:id="R196a6900b3ea422f"/>
  </tableParts>
</worksheet>
</file>

<file path=xl/worksheets/sheet4.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7" hidden="0" customWidth="1"/>
    <col min="2" max="2" width="28" hidden="0" customWidth="1"/>
    <col min="3" max="3" width="42" hidden="0" customWidth="1"/>
    <col min="4" max="4" width="25" hidden="0" customWidth="1"/>
    <col min="5" max="5" width="34" hidden="0" customWidth="1"/>
    <col min="6" max="6" width="37" hidden="0" customWidth="1"/>
    <col min="7" max="7" width="43" hidden="0" customWidth="1"/>
    <col min="8" max="8" width="45" hidden="0" customWidth="1"/>
    <col min="9" max="9" width="55" hidden="0" customWidth="1"/>
    <col min="10" max="10" width="26" hidden="0" customWidth="1"/>
    <col min="11" max="11" width="50" hidden="0" customWidth="1"/>
    <col min="12" max="12" width="40" hidden="0" customWidth="1"/>
    <col min="13" max="13" width="58" hidden="0" customWidth="1"/>
  </cols>
  <sheetData>
    <row r="1" ht="32" customHeight="1">
      <c r="A1" s="6" t="str">
        <v>Assets</v>
      </c>
      <c r="B1" s="6"/>
      <c r="C1" s="6"/>
      <c r="D1" s="6"/>
      <c r="E1" s="6"/>
      <c r="F1" s="6"/>
      <c r="G1" s="3"/>
      <c r="H1" s="3"/>
      <c r="I1" s="3"/>
      <c r="J1" s="3"/>
      <c r="K1" s="3"/>
      <c r="L1" s="3"/>
      <c r="M1" s="3"/>
    </row>
    <row r="2" ht="42" customHeight="1">
      <c r="A2" s="7" t="inlineStr">
        <is>
          <t xml:space="preserve">Use approved records and supervised observation. Keep passwords, keys and access tokens in secure stores. Unknown versions and dependencies stay explicit.</t>
        </is>
      </c>
      <c r="B2" s="7"/>
      <c r="C2" s="7"/>
      <c r="D2" s="7"/>
      <c r="E2" s="7"/>
      <c r="F2" s="7"/>
      <c r="G2" s="3"/>
      <c r="H2" s="3"/>
      <c r="I2" s="3"/>
      <c r="J2" s="3"/>
      <c r="K2" s="3"/>
      <c r="L2" s="3"/>
      <c r="M2" s="3"/>
    </row>
    <row r="3" ht="24" customHeight="1">
      <c r="A3" s="10" t="str">
        <v>Open source register</v>
      </c>
      <c r="B3" s="10"/>
      <c r="C3" s="3"/>
      <c r="D3" s="3"/>
      <c r="E3" s="3"/>
      <c r="F3" s="3"/>
      <c r="G3" s="3"/>
      <c r="H3" s="3"/>
      <c r="I3" s="3"/>
      <c r="J3" s="3"/>
      <c r="K3" s="3"/>
      <c r="L3" s="3"/>
      <c r="M3" s="3"/>
    </row>
    <row r="4" ht="34" customHeight="1">
      <c r="A4" s="14" t="str">
        <v>Asset record ID</v>
      </c>
      <c r="B4" s="14" t="str">
        <v>Facility</v>
      </c>
      <c r="C4" s="14" t="str">
        <v>Asset ID and function</v>
      </c>
      <c r="D4" s="14" t="str">
        <v>Owner</v>
      </c>
      <c r="E4" s="14" t="str">
        <v>Location and zone</v>
      </c>
      <c r="F4" s="14" t="str">
        <v>Manufacturer and model</v>
      </c>
      <c r="G4" s="14" t="str">
        <v>Observed version and evidence ID</v>
      </c>
      <c r="H4" s="14" t="str">
        <v>Protocol and approved path</v>
      </c>
      <c r="I4" s="14" t="str">
        <v>Process or safety dependency</v>
      </c>
      <c r="J4" s="14" t="str">
        <v>Support status</v>
      </c>
      <c r="K4" s="14" t="str">
        <v>Recovery dependency</v>
      </c>
      <c r="L4" s="14" t="str">
        <v>Source date and method</v>
      </c>
      <c r="M4" s="14" t="str">
        <v>Completeness limitation</v>
      </c>
    </row>
    <row r="5" ht="34" customHeight="1">
      <c r="A5" s="16" t="str">
        <v>A-001</v>
      </c>
      <c r="B5" s="16"/>
      <c r="C5" s="16"/>
      <c r="D5" s="16"/>
      <c r="E5" s="16"/>
      <c r="F5" s="16"/>
      <c r="G5" s="16"/>
      <c r="H5" s="16"/>
      <c r="I5" s="16"/>
      <c r="J5" s="16"/>
      <c r="K5" s="16"/>
      <c r="L5" s="16"/>
      <c r="M5" s="16"/>
    </row>
    <row r="6" ht="34" customHeight="1">
      <c r="A6" s="15" t="str">
        <v>A-002</v>
      </c>
      <c r="B6" s="15"/>
      <c r="C6" s="15"/>
      <c r="D6" s="15"/>
      <c r="E6" s="15"/>
      <c r="F6" s="15"/>
      <c r="G6" s="15"/>
      <c r="H6" s="15"/>
      <c r="I6" s="15"/>
      <c r="J6" s="15"/>
      <c r="K6" s="15"/>
      <c r="L6" s="15"/>
      <c r="M6" s="15"/>
    </row>
    <row r="7" ht="34" customHeight="1">
      <c r="A7" s="16" t="str">
        <v>A-003</v>
      </c>
      <c r="B7" s="16"/>
      <c r="C7" s="16"/>
      <c r="D7" s="16"/>
      <c r="E7" s="16"/>
      <c r="F7" s="16"/>
      <c r="G7" s="16"/>
      <c r="H7" s="16"/>
      <c r="I7" s="16"/>
      <c r="J7" s="16"/>
      <c r="K7" s="16"/>
      <c r="L7" s="16"/>
      <c r="M7" s="16"/>
    </row>
    <row r="8" ht="34" customHeight="1">
      <c r="A8" s="15" t="str">
        <v>A-004</v>
      </c>
      <c r="B8" s="15"/>
      <c r="C8" s="15"/>
      <c r="D8" s="15"/>
      <c r="E8" s="15"/>
      <c r="F8" s="15"/>
      <c r="G8" s="15"/>
      <c r="H8" s="15"/>
      <c r="I8" s="15"/>
      <c r="J8" s="15"/>
      <c r="K8" s="15"/>
      <c r="L8" s="15"/>
      <c r="M8" s="15"/>
    </row>
    <row r="9" ht="34" customHeight="1">
      <c r="A9" s="16" t="str">
        <v>A-005</v>
      </c>
      <c r="B9" s="16"/>
      <c r="C9" s="16"/>
      <c r="D9" s="16"/>
      <c r="E9" s="16"/>
      <c r="F9" s="16"/>
      <c r="G9" s="16"/>
      <c r="H9" s="16"/>
      <c r="I9" s="16"/>
      <c r="J9" s="16"/>
      <c r="K9" s="16"/>
      <c r="L9" s="16"/>
      <c r="M9" s="16"/>
    </row>
    <row r="10" ht="34" customHeight="1">
      <c r="A10" s="15" t="str">
        <v>A-006</v>
      </c>
      <c r="B10" s="15"/>
      <c r="C10" s="15"/>
      <c r="D10" s="15"/>
      <c r="E10" s="15"/>
      <c r="F10" s="15"/>
      <c r="G10" s="15"/>
      <c r="H10" s="15"/>
      <c r="I10" s="15"/>
      <c r="J10" s="15"/>
      <c r="K10" s="15"/>
      <c r="L10" s="15"/>
      <c r="M10" s="15"/>
    </row>
    <row r="11" ht="34" customHeight="1">
      <c r="A11" s="16" t="str">
        <v>A-007</v>
      </c>
      <c r="B11" s="16"/>
      <c r="C11" s="16"/>
      <c r="D11" s="16"/>
      <c r="E11" s="16"/>
      <c r="F11" s="16"/>
      <c r="G11" s="16"/>
      <c r="H11" s="16"/>
      <c r="I11" s="16"/>
      <c r="J11" s="16"/>
      <c r="K11" s="16"/>
      <c r="L11" s="16"/>
      <c r="M11" s="16"/>
    </row>
    <row r="12" ht="34" customHeight="1">
      <c r="A12" s="15" t="str">
        <v>A-008</v>
      </c>
      <c r="B12" s="15"/>
      <c r="C12" s="15"/>
      <c r="D12" s="15"/>
      <c r="E12" s="15"/>
      <c r="F12" s="15"/>
      <c r="G12" s="15"/>
      <c r="H12" s="15"/>
      <c r="I12" s="15"/>
      <c r="J12" s="15"/>
      <c r="K12" s="15"/>
      <c r="L12" s="15"/>
      <c r="M12" s="15"/>
    </row>
    <row r="13" ht="34" customHeight="1">
      <c r="A13" s="16" t="str">
        <v>A-009</v>
      </c>
      <c r="B13" s="16"/>
      <c r="C13" s="16"/>
      <c r="D13" s="16"/>
      <c r="E13" s="16"/>
      <c r="F13" s="16"/>
      <c r="G13" s="16"/>
      <c r="H13" s="16"/>
      <c r="I13" s="16"/>
      <c r="J13" s="16"/>
      <c r="K13" s="16"/>
      <c r="L13" s="16"/>
      <c r="M13" s="16"/>
    </row>
    <row r="14" ht="34" customHeight="1">
      <c r="A14" s="15" t="str">
        <v>A-010</v>
      </c>
      <c r="B14" s="15"/>
      <c r="C14" s="15"/>
      <c r="D14" s="15"/>
      <c r="E14" s="15"/>
      <c r="F14" s="15"/>
      <c r="G14" s="15"/>
      <c r="H14" s="15"/>
      <c r="I14" s="15"/>
      <c r="J14" s="15"/>
      <c r="K14" s="15"/>
      <c r="L14" s="15"/>
      <c r="M14" s="15"/>
    </row>
    <row r="15" ht="34" customHeight="1">
      <c r="A15" s="16" t="str">
        <v>A-011</v>
      </c>
      <c r="B15" s="16"/>
      <c r="C15" s="16"/>
      <c r="D15" s="16"/>
      <c r="E15" s="16"/>
      <c r="F15" s="16"/>
      <c r="G15" s="16"/>
      <c r="H15" s="16"/>
      <c r="I15" s="16"/>
      <c r="J15" s="16"/>
      <c r="K15" s="16"/>
      <c r="L15" s="16"/>
      <c r="M15" s="16"/>
    </row>
    <row r="16" ht="34" customHeight="1">
      <c r="A16" s="15" t="str">
        <v>A-012</v>
      </c>
      <c r="B16" s="15"/>
      <c r="C16" s="15"/>
      <c r="D16" s="15"/>
      <c r="E16" s="15"/>
      <c r="F16" s="15"/>
      <c r="G16" s="15"/>
      <c r="H16" s="15"/>
      <c r="I16" s="15"/>
      <c r="J16" s="15"/>
      <c r="K16" s="15"/>
      <c r="L16" s="15"/>
      <c r="M16" s="15"/>
    </row>
    <row r="17" ht="34" customHeight="1">
      <c r="A17" s="16" t="str">
        <v>A-013</v>
      </c>
      <c r="B17" s="16"/>
      <c r="C17" s="16"/>
      <c r="D17" s="16"/>
      <c r="E17" s="16"/>
      <c r="F17" s="16"/>
      <c r="G17" s="16"/>
      <c r="H17" s="16"/>
      <c r="I17" s="16"/>
      <c r="J17" s="16"/>
      <c r="K17" s="16"/>
      <c r="L17" s="16"/>
      <c r="M17" s="16"/>
    </row>
    <row r="18" ht="34" customHeight="1">
      <c r="A18" s="15" t="str">
        <v>A-014</v>
      </c>
      <c r="B18" s="15"/>
      <c r="C18" s="15"/>
      <c r="D18" s="15"/>
      <c r="E18" s="15"/>
      <c r="F18" s="15"/>
      <c r="G18" s="15"/>
      <c r="H18" s="15"/>
      <c r="I18" s="15"/>
      <c r="J18" s="15"/>
      <c r="K18" s="15"/>
      <c r="L18" s="15"/>
      <c r="M18" s="15"/>
    </row>
    <row r="19" ht="34" customHeight="1">
      <c r="A19" s="16" t="str">
        <v>A-015</v>
      </c>
      <c r="B19" s="16"/>
      <c r="C19" s="16"/>
      <c r="D19" s="16"/>
      <c r="E19" s="16"/>
      <c r="F19" s="16"/>
      <c r="G19" s="16"/>
      <c r="H19" s="16"/>
      <c r="I19" s="16"/>
      <c r="J19" s="16"/>
      <c r="K19" s="16"/>
      <c r="L19" s="16"/>
      <c r="M19" s="16"/>
    </row>
    <row r="20" ht="34" customHeight="1">
      <c r="A20" s="15" t="str">
        <v>A-016</v>
      </c>
      <c r="B20" s="15"/>
      <c r="C20" s="15"/>
      <c r="D20" s="15"/>
      <c r="E20" s="15"/>
      <c r="F20" s="15"/>
      <c r="G20" s="15"/>
      <c r="H20" s="15"/>
      <c r="I20" s="15"/>
      <c r="J20" s="15"/>
      <c r="K20" s="15"/>
      <c r="L20" s="15"/>
      <c r="M20" s="15"/>
    </row>
    <row r="21" ht="34" customHeight="1">
      <c r="A21" s="16" t="str">
        <v>A-017</v>
      </c>
      <c r="B21" s="16"/>
      <c r="C21" s="16"/>
      <c r="D21" s="16"/>
      <c r="E21" s="16"/>
      <c r="F21" s="16"/>
      <c r="G21" s="16"/>
      <c r="H21" s="16"/>
      <c r="I21" s="16"/>
      <c r="J21" s="16"/>
      <c r="K21" s="16"/>
      <c r="L21" s="16"/>
      <c r="M21" s="16"/>
    </row>
    <row r="22" ht="34" customHeight="1">
      <c r="A22" s="15" t="str">
        <v>A-018</v>
      </c>
      <c r="B22" s="15"/>
      <c r="C22" s="15"/>
      <c r="D22" s="15"/>
      <c r="E22" s="15"/>
      <c r="F22" s="15"/>
      <c r="G22" s="15"/>
      <c r="H22" s="15"/>
      <c r="I22" s="15"/>
      <c r="J22" s="15"/>
      <c r="K22" s="15"/>
      <c r="L22" s="15"/>
      <c r="M22" s="15"/>
    </row>
    <row r="23" ht="34" customHeight="1">
      <c r="A23" s="16" t="str">
        <v>A-019</v>
      </c>
      <c r="B23" s="16"/>
      <c r="C23" s="16"/>
      <c r="D23" s="16"/>
      <c r="E23" s="16"/>
      <c r="F23" s="16"/>
      <c r="G23" s="16"/>
      <c r="H23" s="16"/>
      <c r="I23" s="16"/>
      <c r="J23" s="16"/>
      <c r="K23" s="16"/>
      <c r="L23" s="16"/>
      <c r="M23" s="16"/>
    </row>
    <row r="24" ht="34" customHeight="1">
      <c r="A24" s="15" t="str">
        <v>A-020</v>
      </c>
      <c r="B24" s="15"/>
      <c r="C24" s="15"/>
      <c r="D24" s="15"/>
      <c r="E24" s="15"/>
      <c r="F24" s="15"/>
      <c r="G24" s="15"/>
      <c r="H24" s="15"/>
      <c r="I24" s="15"/>
      <c r="J24" s="15"/>
      <c r="K24" s="15"/>
      <c r="L24" s="15"/>
      <c r="M24" s="15"/>
    </row>
    <row r="25" ht="34" customHeight="1">
      <c r="A25" s="16" t="str">
        <v>A-021</v>
      </c>
      <c r="B25" s="16"/>
      <c r="C25" s="16"/>
      <c r="D25" s="16"/>
      <c r="E25" s="16"/>
      <c r="F25" s="16"/>
      <c r="G25" s="16"/>
      <c r="H25" s="16"/>
      <c r="I25" s="16"/>
      <c r="J25" s="16"/>
      <c r="K25" s="16"/>
      <c r="L25" s="16"/>
      <c r="M25" s="16"/>
    </row>
    <row r="26" ht="34" customHeight="1">
      <c r="A26" s="15" t="str">
        <v>A-022</v>
      </c>
      <c r="B26" s="15"/>
      <c r="C26" s="15"/>
      <c r="D26" s="15"/>
      <c r="E26" s="15"/>
      <c r="F26" s="15"/>
      <c r="G26" s="15"/>
      <c r="H26" s="15"/>
      <c r="I26" s="15"/>
      <c r="J26" s="15"/>
      <c r="K26" s="15"/>
      <c r="L26" s="15"/>
      <c r="M26" s="15"/>
    </row>
    <row r="27" ht="34" customHeight="1">
      <c r="A27" s="16" t="str">
        <v>A-023</v>
      </c>
      <c r="B27" s="16"/>
      <c r="C27" s="16"/>
      <c r="D27" s="16"/>
      <c r="E27" s="16"/>
      <c r="F27" s="16"/>
      <c r="G27" s="16"/>
      <c r="H27" s="16"/>
      <c r="I27" s="16"/>
      <c r="J27" s="16"/>
      <c r="K27" s="16"/>
      <c r="L27" s="16"/>
      <c r="M27" s="16"/>
    </row>
    <row r="28" ht="34" customHeight="1">
      <c r="A28" s="15" t="str">
        <v>A-024</v>
      </c>
      <c r="B28" s="15"/>
      <c r="C28" s="15"/>
      <c r="D28" s="15"/>
      <c r="E28" s="15"/>
      <c r="F28" s="15"/>
      <c r="G28" s="15"/>
      <c r="H28" s="15"/>
      <c r="I28" s="15"/>
      <c r="J28" s="15"/>
      <c r="K28" s="15"/>
      <c r="L28" s="15"/>
      <c r="M28" s="15"/>
    </row>
    <row r="29" ht="34" customHeight="1">
      <c r="A29" s="16" t="str">
        <v>A-025</v>
      </c>
      <c r="B29" s="16"/>
      <c r="C29" s="16"/>
      <c r="D29" s="16"/>
      <c r="E29" s="16"/>
      <c r="F29" s="16"/>
      <c r="G29" s="16"/>
      <c r="H29" s="16"/>
      <c r="I29" s="16"/>
      <c r="J29" s="16"/>
      <c r="K29" s="16"/>
      <c r="L29" s="16"/>
      <c r="M29" s="16"/>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7" min="0" max="1048575" man="1"/>
    <brk id="10" min="0" max="1048575" man="1"/>
    <brk id="12" min="0" max="1048575" man="1"/>
  </colBreaks>
  <tableParts count="1">
    <tablePart r:id="Re613b962f3364d49"/>
  </tableParts>
</worksheet>
</file>

<file path=xl/worksheets/sheet5.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6" hidden="0" customWidth="1"/>
    <col min="2" max="2" width="25" hidden="0" customWidth="1"/>
    <col min="3" max="3" width="26" hidden="0" customWidth="1"/>
    <col min="4" max="4" width="85" hidden="0" customWidth="1"/>
    <col min="5" max="5" width="62" hidden="0" customWidth="1"/>
    <col min="6" max="6" width="72" hidden="0" customWidth="1"/>
    <col min="7" max="7" width="20" hidden="0" customWidth="1"/>
    <col min="8" max="8" width="60" hidden="0" customWidth="1"/>
    <col min="9" max="9" width="25" hidden="0" customWidth="1"/>
    <col min="10" max="10" width="35" hidden="0" customWidth="1"/>
    <col min="11" max="11" width="22" hidden="0" customWidth="1"/>
    <col min="12" max="12" width="65" hidden="0" customWidth="1"/>
    <col min="13" max="13" width="48" hidden="0" customWidth="1"/>
    <col min="14" max="14" width="58" hidden="0" customWidth="1"/>
    <col min="15" max="15" width="48" hidden="0" customWidth="1"/>
    <col min="16" max="16" width="75" hidden="0" customWidth="1"/>
    <col min="17" max="17" width="35" hidden="0" customWidth="1"/>
    <col min="18" max="18" width="18" hidden="0" customWidth="1"/>
    <col min="19" max="19" width="18" hidden="0" customWidth="1"/>
    <col min="20" max="20" width="32" hidden="0" customWidth="1"/>
    <col min="21" max="21" width="36" hidden="0" customWidth="1"/>
    <col min="22" max="22" width="54" hidden="0" customWidth="1"/>
  </cols>
  <sheetData>
    <row r="1" ht="32" customHeight="1">
      <c r="A1" s="42" t="str">
        <v>Control checks</v>
      </c>
      <c r="B1" s="42"/>
      <c r="C1" s="42"/>
      <c r="D1" s="42"/>
      <c r="E1" s="42"/>
      <c r="F1" s="42"/>
      <c r="G1" s="47"/>
      <c r="H1" s="47"/>
      <c r="I1" s="47"/>
      <c r="J1" s="47"/>
      <c r="K1" s="47"/>
      <c r="L1" s="47"/>
      <c r="M1" s="47"/>
      <c r="N1" s="47"/>
      <c r="O1" s="47"/>
      <c r="P1" s="47"/>
      <c r="Q1" s="47"/>
      <c r="R1" s="47"/>
      <c r="S1" s="47"/>
      <c r="T1" s="47"/>
      <c r="U1" s="47"/>
      <c r="V1" s="47"/>
    </row>
    <row r="2" ht="42" customHeight="1">
      <c r="A2" s="43" t="inlineStr">
        <is>
          <t xml:space="preserve">Baseline and sector specific proposed procedures. Freeze the controlling criterion/version, population, sample and safe method before execution. Record actual observations and independent review.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c r="Q2" s="47"/>
      <c r="R2" s="47"/>
      <c r="S2" s="47"/>
      <c r="T2" s="47"/>
      <c r="U2" s="47"/>
      <c r="V2" s="47"/>
    </row>
    <row r="3" ht="24" customHeight="1">
      <c r="A3" s="50" t="str">
        <v>Open source register</v>
      </c>
      <c r="B3" s="50"/>
      <c r="C3" s="47"/>
      <c r="D3" s="47"/>
      <c r="E3" s="47"/>
      <c r="F3" s="47"/>
      <c r="G3" s="47"/>
      <c r="H3" s="47"/>
      <c r="I3" s="47"/>
      <c r="J3" s="47"/>
      <c r="K3" s="47"/>
      <c r="L3" s="47"/>
      <c r="M3" s="47"/>
      <c r="N3" s="47"/>
      <c r="O3" s="47"/>
      <c r="P3" s="47"/>
      <c r="Q3" s="47"/>
      <c r="R3" s="47"/>
      <c r="S3" s="47"/>
      <c r="T3" s="47"/>
      <c r="U3" s="47"/>
      <c r="V3" s="47"/>
    </row>
    <row r="4" ht="40" customHeight="1">
      <c r="A4" s="51" t="str">
        <v>Check ID</v>
      </c>
      <c r="B4" s="51" t="str">
        <v>Sector</v>
      </c>
      <c r="C4" s="51" t="str">
        <v>Workstream</v>
      </c>
      <c r="D4" s="51" t="str">
        <v>Proposed procedure</v>
      </c>
      <c r="E4" s="51" t="str">
        <v>Expected evidence</v>
      </c>
      <c r="F4" s="51" t="str">
        <v>Acceptance condition</v>
      </c>
      <c r="G4" s="51" t="str">
        <v>Guidance ID</v>
      </c>
      <c r="H4" s="51" t="str">
        <v>Site criterion and boundary</v>
      </c>
      <c r="I4" s="51" t="str">
        <v>Examiner</v>
      </c>
      <c r="J4" s="51" t="str">
        <v>Evidence IDs</v>
      </c>
      <c r="K4" s="51" t="str">
        <v>Examination state</v>
      </c>
      <c r="L4" s="51" t="str">
        <v>Limitation or next action</v>
      </c>
      <c r="M4" s="51" t="str">
        <v>Population and review period</v>
      </c>
      <c r="N4" s="51" t="str">
        <v>Sample IDs/count and selection rationale</v>
      </c>
      <c r="O4" s="51" t="str">
        <v>Actual method and execution date</v>
      </c>
      <c r="P4" s="51" t="str">
        <v>Actual observations</v>
      </c>
      <c r="Q4" s="51" t="str">
        <v>Review owner/date</v>
      </c>
      <c r="R4" s="51" t="str">
        <v>Execution date</v>
      </c>
      <c r="S4" s="51" t="str">
        <v>Review date</v>
      </c>
      <c r="T4" s="51" t="str">
        <v>Review disposition</v>
      </c>
      <c r="U4" s="51" t="inlineStr">
        <is>
          <t xml:space="preserve">Activity permit IDs or records only basis</t>
        </is>
      </c>
      <c r="V4" s="51" t="inlineStr">
        <is>
          <t xml:space="preserve">Documentation follow up</t>
        </is>
      </c>
    </row>
    <row r="5" ht="55" customHeight="1">
      <c r="A5" s="52" t="str">
        <v>W-C01</v>
      </c>
      <c r="B5" s="52" t="str">
        <v>Water and wastewater</v>
      </c>
      <c r="C5" s="52" t="str">
        <v>Inventory</v>
      </c>
      <c r="D5" s="52" t="str">
        <v>Reconcile drawings configuration exports and observation; record source and unknowns. Apply the sample to treatment, pumping, chemical dosing and remote telemetry.</v>
      </c>
      <c r="E5" s="52" t="str">
        <v>Inventory sample and process dependency evidence</v>
      </c>
      <c r="F5" s="52" t="str">
        <v>Owner validates scoped population and unresolved discrepancies</v>
      </c>
      <c r="G5" s="52" t="str">
        <v>F01 / F03</v>
      </c>
      <c r="H5" s="53"/>
      <c r="I5" s="53"/>
      <c r="J5" s="53"/>
      <c r="K5" s="53" t="str">
        <v>Not examined</v>
      </c>
      <c r="L5" s="53"/>
      <c r="M5" s="53"/>
      <c r="N5" s="53"/>
      <c r="O5" s="53"/>
      <c r="P5" s="53"/>
      <c r="Q5" s="53"/>
      <c r="R5" s="54"/>
      <c r="S5" s="54"/>
      <c r="T5" s="53"/>
      <c r="U5" s="53"/>
      <c r="V5" s="55" t="str">
        <f>IF(OR(EXACT(K5,"Not examined"),EXACT(K5,"Examined with limits"),EXACT(K5,"Evidence supports criterion"),EXACT(K5,"Gap observed"),EXACT(K5,"Not authorized")),IF(K5="Not authorized",IF(LEN(IF(AND(LEN(UPPER(TRIM(CLEAN(SUBSTITUTE(L5,CHAR(160)," ")))))&gt;0,LEFT(UPPER(TRIM(L5)),10)&lt;&gt;"UNRESOLVED",ISERROR(MATCH(UPPER(TRIM(CLEAN(SUBSTITUTE(L5,CHAR(160)," ")))),Start!$H$6:$H$22,0))),"","Permission limitation/next action missing; ")&amp;"")=0,"Documentation recorded; review required",IF(AND(LEN(UPPER(TRIM(CLEAN(SUBSTITUTE(L5,CHAR(160)," ")))))&gt;0,LEFT(UPPER(TRIM(L5)),10)&lt;&gt;"UNRESOLVED",ISERROR(MATCH(UPPER(TRIM(CLEAN(SUBSTITUTE(L5,CHAR(160)," ")))),Start!$H$6:$H$22,0))),"","Permission limitation/next action missing; ")&amp;""),IF(K5="Not examined","Examination pending",IF(LEN(IF(AND(LEN(UPPER(TRIM(CLEAN(SUBSTITUTE(H5,CHAR(160)," ")))))&gt;0,LEFT(UPPER(TRIM(H5)),10)&lt;&gt;"UNRESOLVED",ISERROR(MATCH(UPPER(TRIM(CLEAN(SUBSTITUTE(H5,CHAR(160)," ")))),Start!$H$6:$H$22,0))),"","Criterion/boundary missing; ")&amp;IF(AND(LEN(UPPER(TRIM(CLEAN(SUBSTITUTE(I5,CHAR(160)," ")))))&gt;0,LEFT(UPPER(TRIM(I5)),10)&lt;&gt;"UNRESOLVED",ISERROR(MATCH(UPPER(TRIM(CLEAN(SUBSTITUTE(I5,CHAR(160)," ")))),Start!$H$6:$H$22,0))),"","Examiner missing; ")&amp;IF(AND(LEN(UPPER(TRIM(CLEAN(SUBSTITUTE(J5,CHAR(160)," ")))))&gt;0,LEFT(UPPER(TRIM(J5)),10)&lt;&gt;"UNRESOLVED",ISERROR(MATCH(UPPER(TRIM(CLEAN(SUBSTITUTE(J5,CHAR(160)," ")))),Start!$H$6:$H$22,0))),"","Evidence references missing; ")&amp;IF(AND(LEN(UPPER(TRIM(CLEAN(SUBSTITUTE(M5,CHAR(160)," ")))))&gt;0,LEFT(UPPER(TRIM(M5)),10)&lt;&gt;"UNRESOLVED",ISERROR(MATCH(UPPER(TRIM(CLEAN(SUBSTITUTE(M5,CHAR(160)," ")))),Start!$H$6:$H$22,0))),"","Population/period missing; ")&amp;IF(AND(LEN(UPPER(TRIM(CLEAN(SUBSTITUTE(N5,CHAR(160)," ")))))&gt;0,LEFT(UPPER(TRIM(N5)),10)&lt;&gt;"UNRESOLVED",ISERROR(MATCH(UPPER(TRIM(CLEAN(SUBSTITUTE(N5,CHAR(160)," ")))),Start!$H$6:$H$22,0))),"","Sample IDs/count/rationale missing; ")&amp;IF(AND(LEN(UPPER(TRIM(CLEAN(SUBSTITUTE(O5,CHAR(160)," ")))))&gt;0,LEFT(UPPER(TRIM(O5)),10)&lt;&gt;"UNRESOLVED",ISERROR(MATCH(UPPER(TRIM(CLEAN(SUBSTITUTE(O5,CHAR(160)," ")))),Start!$H$6:$H$22,0))),"","Method missing; ")&amp;IF(AND(LEN(UPPER(TRIM(CLEAN(SUBSTITUTE(P5,CHAR(160)," ")))))&gt;0,LEFT(UPPER(TRIM(P5)),10)&lt;&gt;"UNRESOLVED",ISERROR(MATCH(UPPER(TRIM(CLEAN(SUBSTITUTE(P5,CHAR(160)," ")))),Start!$H$6:$H$22,0))),"","Observations missing; ")&amp;IF(AND(LEN(UPPER(TRIM(CLEAN(SUBSTITUTE(Q5,CHAR(160)," ")))))&gt;0,LEFT(UPPER(TRIM(Q5)),10)&lt;&gt;"UNRESOLVED",ISERROR(MATCH(UPPER(TRIM(CLEAN(SUBSTITUTE(Q5,CHAR(160)," ")))),Start!$H$6:$H$22,0))),"","Reviewer missing; ")&amp;IF(AND(ISNUMBER(R5),R5&gt;0,R5&lt;TODAY()+1),"","Execution date missing/invalid/future; ")&amp;IF(AND(ISNUMBER(S5),S5&gt;0,S5&lt;TODAY()+1),"","Review date missing/invalid/future; ")&amp;IF(AND(LEN(UPPER(TRIM(CLEAN(SUBSTITUTE(T5,CHAR(160)," ")))))&gt;0,LEFT(UPPER(TRIM(T5)),10)&lt;&gt;"UNRESOLVED",ISERROR(MATCH(UPPER(TRIM(CLEAN(SUBSTITUTE(T5,CHAR(160)," ")))),Start!$H$6:$H$22,0))),"","Review disposition missing; ")&amp;IF(AND(LEN(UPPER(TRIM(CLEAN(SUBSTITUTE(U5,CHAR(160)," ")))))&gt;0,LEFT(UPPER(TRIM(U5)),10)&lt;&gt;"UNRESOLVED",ISERROR(MATCH(UPPER(TRIM(CLEAN(SUBSTITUTE(U5,CHAR(160)," ")))),Start!$H$6:$H$22,0))),"","Permit or records-only basis missing; ")&amp;IF(AND(ISNUMBER(R5),ISNUMBER(S5),S5&lt;R5),"Review precedes execution; ","")&amp;IF(K5="Examined with limits",IF(AND(LEN(UPPER(TRIM(CLEAN(SUBSTITUTE(L5,CHAR(160)," ")))))&gt;0,LEFT(UPPER(TRIM(L5)),10)&lt;&gt;"UNRESOLVED",ISERROR(MATCH(UPPER(TRIM(CLEAN(SUBSTITUTE(L5,CHAR(160)," ")))),Start!$H$6:$H$22,0))),"","Limitation/next action missing; "),""))=0,"Documentation recorded; review required",IF(AND(LEN(UPPER(TRIM(CLEAN(SUBSTITUTE(H5,CHAR(160)," ")))))&gt;0,LEFT(UPPER(TRIM(H5)),10)&lt;&gt;"UNRESOLVED",ISERROR(MATCH(UPPER(TRIM(CLEAN(SUBSTITUTE(H5,CHAR(160)," ")))),Start!$H$6:$H$22,0))),"","Criterion/boundary missing; ")&amp;IF(AND(LEN(UPPER(TRIM(CLEAN(SUBSTITUTE(I5,CHAR(160)," ")))))&gt;0,LEFT(UPPER(TRIM(I5)),10)&lt;&gt;"UNRESOLVED",ISERROR(MATCH(UPPER(TRIM(CLEAN(SUBSTITUTE(I5,CHAR(160)," ")))),Start!$H$6:$H$22,0))),"","Examiner missing; ")&amp;IF(AND(LEN(UPPER(TRIM(CLEAN(SUBSTITUTE(J5,CHAR(160)," ")))))&gt;0,LEFT(UPPER(TRIM(J5)),10)&lt;&gt;"UNRESOLVED",ISERROR(MATCH(UPPER(TRIM(CLEAN(SUBSTITUTE(J5,CHAR(160)," ")))),Start!$H$6:$H$22,0))),"","Evidence references missing; ")&amp;IF(AND(LEN(UPPER(TRIM(CLEAN(SUBSTITUTE(M5,CHAR(160)," ")))))&gt;0,LEFT(UPPER(TRIM(M5)),10)&lt;&gt;"UNRESOLVED",ISERROR(MATCH(UPPER(TRIM(CLEAN(SUBSTITUTE(M5,CHAR(160)," ")))),Start!$H$6:$H$22,0))),"","Population/period missing; ")&amp;IF(AND(LEN(UPPER(TRIM(CLEAN(SUBSTITUTE(N5,CHAR(160)," ")))))&gt;0,LEFT(UPPER(TRIM(N5)),10)&lt;&gt;"UNRESOLVED",ISERROR(MATCH(UPPER(TRIM(CLEAN(SUBSTITUTE(N5,CHAR(160)," ")))),Start!$H$6:$H$22,0))),"","Sample IDs/count/rationale missing; ")&amp;IF(AND(LEN(UPPER(TRIM(CLEAN(SUBSTITUTE(O5,CHAR(160)," ")))))&gt;0,LEFT(UPPER(TRIM(O5)),10)&lt;&gt;"UNRESOLVED",ISERROR(MATCH(UPPER(TRIM(CLEAN(SUBSTITUTE(O5,CHAR(160)," ")))),Start!$H$6:$H$22,0))),"","Method missing; ")&amp;IF(AND(LEN(UPPER(TRIM(CLEAN(SUBSTITUTE(P5,CHAR(160)," ")))))&gt;0,LEFT(UPPER(TRIM(P5)),10)&lt;&gt;"UNRESOLVED",ISERROR(MATCH(UPPER(TRIM(CLEAN(SUBSTITUTE(P5,CHAR(160)," ")))),Start!$H$6:$H$22,0))),"","Observations missing; ")&amp;IF(AND(LEN(UPPER(TRIM(CLEAN(SUBSTITUTE(Q5,CHAR(160)," ")))))&gt;0,LEFT(UPPER(TRIM(Q5)),10)&lt;&gt;"UNRESOLVED",ISERROR(MATCH(UPPER(TRIM(CLEAN(SUBSTITUTE(Q5,CHAR(160)," ")))),Start!$H$6:$H$22,0))),"","Reviewer missing; ")&amp;IF(AND(ISNUMBER(R5),R5&gt;0,R5&lt;TODAY()+1),"","Execution date missing/invalid/future; ")&amp;IF(AND(ISNUMBER(S5),S5&gt;0,S5&lt;TODAY()+1),"","Review date missing/invalid/future; ")&amp;IF(AND(LEN(UPPER(TRIM(CLEAN(SUBSTITUTE(T5,CHAR(160)," ")))))&gt;0,LEFT(UPPER(TRIM(T5)),10)&lt;&gt;"UNRESOLVED",ISERROR(MATCH(UPPER(TRIM(CLEAN(SUBSTITUTE(T5,CHAR(160)," ")))),Start!$H$6:$H$22,0))),"","Review disposition missing; ")&amp;IF(AND(LEN(UPPER(TRIM(CLEAN(SUBSTITUTE(U5,CHAR(160)," ")))))&gt;0,LEFT(UPPER(TRIM(U5)),10)&lt;&gt;"UNRESOLVED",ISERROR(MATCH(UPPER(TRIM(CLEAN(SUBSTITUTE(U5,CHAR(160)," ")))),Start!$H$6:$H$22,0))),"","Permit or records-only basis missing; ")&amp;IF(AND(ISNUMBER(R5),ISNUMBER(S5),S5&lt;R5),"Review precedes execution; ","")&amp;IF(K5="Examined with limits",IF(AND(LEN(UPPER(TRIM(CLEAN(SUBSTITUTE(L5,CHAR(160)," ")))))&gt;0,LEFT(UPPER(TRIM(L5)),10)&lt;&gt;"UNRESOLVED",ISERROR(MATCH(UPPER(TRIM(CLEAN(SUBSTITUTE(L5,CHAR(160)," ")))),Start!$H$6:$H$22,0))),"","Limitation/next action missing; "),"")))),"Invalid status; use a listed value")</f>
        <v>Examination pending</v>
      </c>
    </row>
    <row r="6" ht="55" customHeight="1">
      <c r="A6" s="56" t="str">
        <v>W-C02</v>
      </c>
      <c r="B6" s="56" t="str">
        <v>Water and wastewater</v>
      </c>
      <c r="C6" s="56" t="str">
        <v>Network boundary</v>
      </c>
      <c r="D6" s="56" t="inlineStr">
        <is>
          <t xml:space="preserve">Review dated rules with source, destination, service, purpose and owner; test reachability. Apply the sample to treatment, pumping, chemical dosing and remote telemetry.</t>
        </is>
      </c>
      <c r="E6" s="56" t="str">
        <v>Rule extracts path map and change approval</v>
      </c>
      <c r="F6" s="56" t="str">
        <v>Material paths and exceptions have named owners</v>
      </c>
      <c r="G6" s="56" t="str">
        <v>F01 / F03</v>
      </c>
      <c r="H6" s="53"/>
      <c r="I6" s="53"/>
      <c r="J6" s="53"/>
      <c r="K6" s="53" t="str">
        <v>Not examined</v>
      </c>
      <c r="L6" s="53"/>
      <c r="M6" s="53"/>
      <c r="N6" s="53"/>
      <c r="O6" s="53"/>
      <c r="P6" s="53"/>
      <c r="Q6" s="53"/>
      <c r="R6" s="54"/>
      <c r="S6" s="54"/>
      <c r="T6" s="53"/>
      <c r="U6" s="53"/>
      <c r="V6" s="55" t="str">
        <f>IF(OR(EXACT(K6,"Not examined"),EXACT(K6,"Examined with limits"),EXACT(K6,"Evidence supports criterion"),EXACT(K6,"Gap observed"),EXACT(K6,"Not authorized")),IF(K6="Not authorized",IF(LEN(IF(AND(LEN(UPPER(TRIM(CLEAN(SUBSTITUTE(L6,CHAR(160)," ")))))&gt;0,LEFT(UPPER(TRIM(L6)),10)&lt;&gt;"UNRESOLVED",ISERROR(MATCH(UPPER(TRIM(CLEAN(SUBSTITUTE(L6,CHAR(160)," ")))),Start!$H$6:$H$22,0))),"","Permission limitation/next action missing; ")&amp;"")=0,"Documentation recorded; review required",IF(AND(LEN(UPPER(TRIM(CLEAN(SUBSTITUTE(L6,CHAR(160)," ")))))&gt;0,LEFT(UPPER(TRIM(L6)),10)&lt;&gt;"UNRESOLVED",ISERROR(MATCH(UPPER(TRIM(CLEAN(SUBSTITUTE(L6,CHAR(160)," ")))),Start!$H$6:$H$22,0))),"","Permission limitation/next action missing; ")&amp;""),IF(K6="Not examined","Examination pending",IF(LEN(IF(AND(LEN(UPPER(TRIM(CLEAN(SUBSTITUTE(H6,CHAR(160)," ")))))&gt;0,LEFT(UPPER(TRIM(H6)),10)&lt;&gt;"UNRESOLVED",ISERROR(MATCH(UPPER(TRIM(CLEAN(SUBSTITUTE(H6,CHAR(160)," ")))),Start!$H$6:$H$22,0))),"","Criterion/boundary missing; ")&amp;IF(AND(LEN(UPPER(TRIM(CLEAN(SUBSTITUTE(I6,CHAR(160)," ")))))&gt;0,LEFT(UPPER(TRIM(I6)),10)&lt;&gt;"UNRESOLVED",ISERROR(MATCH(UPPER(TRIM(CLEAN(SUBSTITUTE(I6,CHAR(160)," ")))),Start!$H$6:$H$22,0))),"","Examiner missing; ")&amp;IF(AND(LEN(UPPER(TRIM(CLEAN(SUBSTITUTE(J6,CHAR(160)," ")))))&gt;0,LEFT(UPPER(TRIM(J6)),10)&lt;&gt;"UNRESOLVED",ISERROR(MATCH(UPPER(TRIM(CLEAN(SUBSTITUTE(J6,CHAR(160)," ")))),Start!$H$6:$H$22,0))),"","Evidence references missing; ")&amp;IF(AND(LEN(UPPER(TRIM(CLEAN(SUBSTITUTE(M6,CHAR(160)," ")))))&gt;0,LEFT(UPPER(TRIM(M6)),10)&lt;&gt;"UNRESOLVED",ISERROR(MATCH(UPPER(TRIM(CLEAN(SUBSTITUTE(M6,CHAR(160)," ")))),Start!$H$6:$H$22,0))),"","Population/period missing; ")&amp;IF(AND(LEN(UPPER(TRIM(CLEAN(SUBSTITUTE(N6,CHAR(160)," ")))))&gt;0,LEFT(UPPER(TRIM(N6)),10)&lt;&gt;"UNRESOLVED",ISERROR(MATCH(UPPER(TRIM(CLEAN(SUBSTITUTE(N6,CHAR(160)," ")))),Start!$H$6:$H$22,0))),"","Sample IDs/count/rationale missing; ")&amp;IF(AND(LEN(UPPER(TRIM(CLEAN(SUBSTITUTE(O6,CHAR(160)," ")))))&gt;0,LEFT(UPPER(TRIM(O6)),10)&lt;&gt;"UNRESOLVED",ISERROR(MATCH(UPPER(TRIM(CLEAN(SUBSTITUTE(O6,CHAR(160)," ")))),Start!$H$6:$H$22,0))),"","Method missing; ")&amp;IF(AND(LEN(UPPER(TRIM(CLEAN(SUBSTITUTE(P6,CHAR(160)," ")))))&gt;0,LEFT(UPPER(TRIM(P6)),10)&lt;&gt;"UNRESOLVED",ISERROR(MATCH(UPPER(TRIM(CLEAN(SUBSTITUTE(P6,CHAR(160)," ")))),Start!$H$6:$H$22,0))),"","Observations missing; ")&amp;IF(AND(LEN(UPPER(TRIM(CLEAN(SUBSTITUTE(Q6,CHAR(160)," ")))))&gt;0,LEFT(UPPER(TRIM(Q6)),10)&lt;&gt;"UNRESOLVED",ISERROR(MATCH(UPPER(TRIM(CLEAN(SUBSTITUTE(Q6,CHAR(160)," ")))),Start!$H$6:$H$22,0))),"","Reviewer missing; ")&amp;IF(AND(ISNUMBER(R6),R6&gt;0,R6&lt;TODAY()+1),"","Execution date missing/invalid/future; ")&amp;IF(AND(ISNUMBER(S6),S6&gt;0,S6&lt;TODAY()+1),"","Review date missing/invalid/future; ")&amp;IF(AND(LEN(UPPER(TRIM(CLEAN(SUBSTITUTE(T6,CHAR(160)," ")))))&gt;0,LEFT(UPPER(TRIM(T6)),10)&lt;&gt;"UNRESOLVED",ISERROR(MATCH(UPPER(TRIM(CLEAN(SUBSTITUTE(T6,CHAR(160)," ")))),Start!$H$6:$H$22,0))),"","Review disposition missing; ")&amp;IF(AND(LEN(UPPER(TRIM(CLEAN(SUBSTITUTE(U6,CHAR(160)," ")))))&gt;0,LEFT(UPPER(TRIM(U6)),10)&lt;&gt;"UNRESOLVED",ISERROR(MATCH(UPPER(TRIM(CLEAN(SUBSTITUTE(U6,CHAR(160)," ")))),Start!$H$6:$H$22,0))),"","Permit or records-only basis missing; ")&amp;IF(AND(ISNUMBER(R6),ISNUMBER(S6),S6&lt;R6),"Review precedes execution; ","")&amp;IF(K6="Examined with limits",IF(AND(LEN(UPPER(TRIM(CLEAN(SUBSTITUTE(L6,CHAR(160)," ")))))&gt;0,LEFT(UPPER(TRIM(L6)),10)&lt;&gt;"UNRESOLVED",ISERROR(MATCH(UPPER(TRIM(CLEAN(SUBSTITUTE(L6,CHAR(160)," ")))),Start!$H$6:$H$22,0))),"","Limitation/next action missing; "),""))=0,"Documentation recorded; review required",IF(AND(LEN(UPPER(TRIM(CLEAN(SUBSTITUTE(H6,CHAR(160)," ")))))&gt;0,LEFT(UPPER(TRIM(H6)),10)&lt;&gt;"UNRESOLVED",ISERROR(MATCH(UPPER(TRIM(CLEAN(SUBSTITUTE(H6,CHAR(160)," ")))),Start!$H$6:$H$22,0))),"","Criterion/boundary missing; ")&amp;IF(AND(LEN(UPPER(TRIM(CLEAN(SUBSTITUTE(I6,CHAR(160)," ")))))&gt;0,LEFT(UPPER(TRIM(I6)),10)&lt;&gt;"UNRESOLVED",ISERROR(MATCH(UPPER(TRIM(CLEAN(SUBSTITUTE(I6,CHAR(160)," ")))),Start!$H$6:$H$22,0))),"","Examiner missing; ")&amp;IF(AND(LEN(UPPER(TRIM(CLEAN(SUBSTITUTE(J6,CHAR(160)," ")))))&gt;0,LEFT(UPPER(TRIM(J6)),10)&lt;&gt;"UNRESOLVED",ISERROR(MATCH(UPPER(TRIM(CLEAN(SUBSTITUTE(J6,CHAR(160)," ")))),Start!$H$6:$H$22,0))),"","Evidence references missing; ")&amp;IF(AND(LEN(UPPER(TRIM(CLEAN(SUBSTITUTE(M6,CHAR(160)," ")))))&gt;0,LEFT(UPPER(TRIM(M6)),10)&lt;&gt;"UNRESOLVED",ISERROR(MATCH(UPPER(TRIM(CLEAN(SUBSTITUTE(M6,CHAR(160)," ")))),Start!$H$6:$H$22,0))),"","Population/period missing; ")&amp;IF(AND(LEN(UPPER(TRIM(CLEAN(SUBSTITUTE(N6,CHAR(160)," ")))))&gt;0,LEFT(UPPER(TRIM(N6)),10)&lt;&gt;"UNRESOLVED",ISERROR(MATCH(UPPER(TRIM(CLEAN(SUBSTITUTE(N6,CHAR(160)," ")))),Start!$H$6:$H$22,0))),"","Sample IDs/count/rationale missing; ")&amp;IF(AND(LEN(UPPER(TRIM(CLEAN(SUBSTITUTE(O6,CHAR(160)," ")))))&gt;0,LEFT(UPPER(TRIM(O6)),10)&lt;&gt;"UNRESOLVED",ISERROR(MATCH(UPPER(TRIM(CLEAN(SUBSTITUTE(O6,CHAR(160)," ")))),Start!$H$6:$H$22,0))),"","Method missing; ")&amp;IF(AND(LEN(UPPER(TRIM(CLEAN(SUBSTITUTE(P6,CHAR(160)," ")))))&gt;0,LEFT(UPPER(TRIM(P6)),10)&lt;&gt;"UNRESOLVED",ISERROR(MATCH(UPPER(TRIM(CLEAN(SUBSTITUTE(P6,CHAR(160)," ")))),Start!$H$6:$H$22,0))),"","Observations missing; ")&amp;IF(AND(LEN(UPPER(TRIM(CLEAN(SUBSTITUTE(Q6,CHAR(160)," ")))))&gt;0,LEFT(UPPER(TRIM(Q6)),10)&lt;&gt;"UNRESOLVED",ISERROR(MATCH(UPPER(TRIM(CLEAN(SUBSTITUTE(Q6,CHAR(160)," ")))),Start!$H$6:$H$22,0))),"","Reviewer missing; ")&amp;IF(AND(ISNUMBER(R6),R6&gt;0,R6&lt;TODAY()+1),"","Execution date missing/invalid/future; ")&amp;IF(AND(ISNUMBER(S6),S6&gt;0,S6&lt;TODAY()+1),"","Review date missing/invalid/future; ")&amp;IF(AND(LEN(UPPER(TRIM(CLEAN(SUBSTITUTE(T6,CHAR(160)," ")))))&gt;0,LEFT(UPPER(TRIM(T6)),10)&lt;&gt;"UNRESOLVED",ISERROR(MATCH(UPPER(TRIM(CLEAN(SUBSTITUTE(T6,CHAR(160)," ")))),Start!$H$6:$H$22,0))),"","Review disposition missing; ")&amp;IF(AND(LEN(UPPER(TRIM(CLEAN(SUBSTITUTE(U6,CHAR(160)," ")))))&gt;0,LEFT(UPPER(TRIM(U6)),10)&lt;&gt;"UNRESOLVED",ISERROR(MATCH(UPPER(TRIM(CLEAN(SUBSTITUTE(U6,CHAR(160)," ")))),Start!$H$6:$H$22,0))),"","Permit or records-only basis missing; ")&amp;IF(AND(ISNUMBER(R6),ISNUMBER(S6),S6&lt;R6),"Review precedes execution; ","")&amp;IF(K6="Examined with limits",IF(AND(LEN(UPPER(TRIM(CLEAN(SUBSTITUTE(L6,CHAR(160)," ")))))&gt;0,LEFT(UPPER(TRIM(L6)),10)&lt;&gt;"UNRESOLVED",ISERROR(MATCH(UPPER(TRIM(CLEAN(SUBSTITUTE(L6,CHAR(160)," ")))),Start!$H$6:$H$22,0))),"","Limitation/next action missing; "),"")))),"Invalid status; use a listed value")</f>
        <v>Examination pending</v>
      </c>
    </row>
    <row r="7" ht="55" customHeight="1">
      <c r="A7" s="52" t="str">
        <v>W-C03</v>
      </c>
      <c r="B7" s="52" t="str">
        <v>Water and wastewater</v>
      </c>
      <c r="C7" s="52" t="str">
        <v>Remote access</v>
      </c>
      <c r="D7" s="52" t="str">
        <v>Review approval authentication supervision revocation and emergency access using a real authorized sample. Apply the sample to treatment, pumping, chemical dosing and remote telemetry.</v>
      </c>
      <c r="E7" s="52" t="str">
        <v>Approved and revoked access samples without secrets</v>
      </c>
      <c r="F7" s="52" t="str">
        <v>Evidence supports the stated access behavior and limits</v>
      </c>
      <c r="G7" s="52" t="str">
        <v>F01 / F03</v>
      </c>
      <c r="H7" s="53"/>
      <c r="I7" s="53"/>
      <c r="J7" s="53"/>
      <c r="K7" s="53" t="str">
        <v>Not examined</v>
      </c>
      <c r="L7" s="53"/>
      <c r="M7" s="53"/>
      <c r="N7" s="53"/>
      <c r="O7" s="53"/>
      <c r="P7" s="53"/>
      <c r="Q7" s="53"/>
      <c r="R7" s="54"/>
      <c r="S7" s="54"/>
      <c r="T7" s="53"/>
      <c r="U7" s="53"/>
      <c r="V7" s="55" t="str">
        <f>IF(OR(EXACT(K7,"Not examined"),EXACT(K7,"Examined with limits"),EXACT(K7,"Evidence supports criterion"),EXACT(K7,"Gap observed"),EXACT(K7,"Not authorized")),IF(K7="Not authorized",IF(LEN(IF(AND(LEN(UPPER(TRIM(CLEAN(SUBSTITUTE(L7,CHAR(160)," ")))))&gt;0,LEFT(UPPER(TRIM(L7)),10)&lt;&gt;"UNRESOLVED",ISERROR(MATCH(UPPER(TRIM(CLEAN(SUBSTITUTE(L7,CHAR(160)," ")))),Start!$H$6:$H$22,0))),"","Permission limitation/next action missing; ")&amp;"")=0,"Documentation recorded; review required",IF(AND(LEN(UPPER(TRIM(CLEAN(SUBSTITUTE(L7,CHAR(160)," ")))))&gt;0,LEFT(UPPER(TRIM(L7)),10)&lt;&gt;"UNRESOLVED",ISERROR(MATCH(UPPER(TRIM(CLEAN(SUBSTITUTE(L7,CHAR(160)," ")))),Start!$H$6:$H$22,0))),"","Permission limitation/next action missing; ")&amp;""),IF(K7="Not examined","Examination pending",IF(LEN(IF(AND(LEN(UPPER(TRIM(CLEAN(SUBSTITUTE(H7,CHAR(160)," ")))))&gt;0,LEFT(UPPER(TRIM(H7)),10)&lt;&gt;"UNRESOLVED",ISERROR(MATCH(UPPER(TRIM(CLEAN(SUBSTITUTE(H7,CHAR(160)," ")))),Start!$H$6:$H$22,0))),"","Criterion/boundary missing; ")&amp;IF(AND(LEN(UPPER(TRIM(CLEAN(SUBSTITUTE(I7,CHAR(160)," ")))))&gt;0,LEFT(UPPER(TRIM(I7)),10)&lt;&gt;"UNRESOLVED",ISERROR(MATCH(UPPER(TRIM(CLEAN(SUBSTITUTE(I7,CHAR(160)," ")))),Start!$H$6:$H$22,0))),"","Examiner missing; ")&amp;IF(AND(LEN(UPPER(TRIM(CLEAN(SUBSTITUTE(J7,CHAR(160)," ")))))&gt;0,LEFT(UPPER(TRIM(J7)),10)&lt;&gt;"UNRESOLVED",ISERROR(MATCH(UPPER(TRIM(CLEAN(SUBSTITUTE(J7,CHAR(160)," ")))),Start!$H$6:$H$22,0))),"","Evidence references missing; ")&amp;IF(AND(LEN(UPPER(TRIM(CLEAN(SUBSTITUTE(M7,CHAR(160)," ")))))&gt;0,LEFT(UPPER(TRIM(M7)),10)&lt;&gt;"UNRESOLVED",ISERROR(MATCH(UPPER(TRIM(CLEAN(SUBSTITUTE(M7,CHAR(160)," ")))),Start!$H$6:$H$22,0))),"","Population/period missing; ")&amp;IF(AND(LEN(UPPER(TRIM(CLEAN(SUBSTITUTE(N7,CHAR(160)," ")))))&gt;0,LEFT(UPPER(TRIM(N7)),10)&lt;&gt;"UNRESOLVED",ISERROR(MATCH(UPPER(TRIM(CLEAN(SUBSTITUTE(N7,CHAR(160)," ")))),Start!$H$6:$H$22,0))),"","Sample IDs/count/rationale missing; ")&amp;IF(AND(LEN(UPPER(TRIM(CLEAN(SUBSTITUTE(O7,CHAR(160)," ")))))&gt;0,LEFT(UPPER(TRIM(O7)),10)&lt;&gt;"UNRESOLVED",ISERROR(MATCH(UPPER(TRIM(CLEAN(SUBSTITUTE(O7,CHAR(160)," ")))),Start!$H$6:$H$22,0))),"","Method missing; ")&amp;IF(AND(LEN(UPPER(TRIM(CLEAN(SUBSTITUTE(P7,CHAR(160)," ")))))&gt;0,LEFT(UPPER(TRIM(P7)),10)&lt;&gt;"UNRESOLVED",ISERROR(MATCH(UPPER(TRIM(CLEAN(SUBSTITUTE(P7,CHAR(160)," ")))),Start!$H$6:$H$22,0))),"","Observations missing; ")&amp;IF(AND(LEN(UPPER(TRIM(CLEAN(SUBSTITUTE(Q7,CHAR(160)," ")))))&gt;0,LEFT(UPPER(TRIM(Q7)),10)&lt;&gt;"UNRESOLVED",ISERROR(MATCH(UPPER(TRIM(CLEAN(SUBSTITUTE(Q7,CHAR(160)," ")))),Start!$H$6:$H$22,0))),"","Reviewer missing; ")&amp;IF(AND(ISNUMBER(R7),R7&gt;0,R7&lt;TODAY()+1),"","Execution date missing/invalid/future; ")&amp;IF(AND(ISNUMBER(S7),S7&gt;0,S7&lt;TODAY()+1),"","Review date missing/invalid/future; ")&amp;IF(AND(LEN(UPPER(TRIM(CLEAN(SUBSTITUTE(T7,CHAR(160)," ")))))&gt;0,LEFT(UPPER(TRIM(T7)),10)&lt;&gt;"UNRESOLVED",ISERROR(MATCH(UPPER(TRIM(CLEAN(SUBSTITUTE(T7,CHAR(160)," ")))),Start!$H$6:$H$22,0))),"","Review disposition missing; ")&amp;IF(AND(LEN(UPPER(TRIM(CLEAN(SUBSTITUTE(U7,CHAR(160)," ")))))&gt;0,LEFT(UPPER(TRIM(U7)),10)&lt;&gt;"UNRESOLVED",ISERROR(MATCH(UPPER(TRIM(CLEAN(SUBSTITUTE(U7,CHAR(160)," ")))),Start!$H$6:$H$22,0))),"","Permit or records-only basis missing; ")&amp;IF(AND(ISNUMBER(R7),ISNUMBER(S7),S7&lt;R7),"Review precedes execution; ","")&amp;IF(K7="Examined with limits",IF(AND(LEN(UPPER(TRIM(CLEAN(SUBSTITUTE(L7,CHAR(160)," ")))))&gt;0,LEFT(UPPER(TRIM(L7)),10)&lt;&gt;"UNRESOLVED",ISERROR(MATCH(UPPER(TRIM(CLEAN(SUBSTITUTE(L7,CHAR(160)," ")))),Start!$H$6:$H$22,0))),"","Limitation/next action missing; "),""))=0,"Documentation recorded; review required",IF(AND(LEN(UPPER(TRIM(CLEAN(SUBSTITUTE(H7,CHAR(160)," ")))))&gt;0,LEFT(UPPER(TRIM(H7)),10)&lt;&gt;"UNRESOLVED",ISERROR(MATCH(UPPER(TRIM(CLEAN(SUBSTITUTE(H7,CHAR(160)," ")))),Start!$H$6:$H$22,0))),"","Criterion/boundary missing; ")&amp;IF(AND(LEN(UPPER(TRIM(CLEAN(SUBSTITUTE(I7,CHAR(160)," ")))))&gt;0,LEFT(UPPER(TRIM(I7)),10)&lt;&gt;"UNRESOLVED",ISERROR(MATCH(UPPER(TRIM(CLEAN(SUBSTITUTE(I7,CHAR(160)," ")))),Start!$H$6:$H$22,0))),"","Examiner missing; ")&amp;IF(AND(LEN(UPPER(TRIM(CLEAN(SUBSTITUTE(J7,CHAR(160)," ")))))&gt;0,LEFT(UPPER(TRIM(J7)),10)&lt;&gt;"UNRESOLVED",ISERROR(MATCH(UPPER(TRIM(CLEAN(SUBSTITUTE(J7,CHAR(160)," ")))),Start!$H$6:$H$22,0))),"","Evidence references missing; ")&amp;IF(AND(LEN(UPPER(TRIM(CLEAN(SUBSTITUTE(M7,CHAR(160)," ")))))&gt;0,LEFT(UPPER(TRIM(M7)),10)&lt;&gt;"UNRESOLVED",ISERROR(MATCH(UPPER(TRIM(CLEAN(SUBSTITUTE(M7,CHAR(160)," ")))),Start!$H$6:$H$22,0))),"","Population/period missing; ")&amp;IF(AND(LEN(UPPER(TRIM(CLEAN(SUBSTITUTE(N7,CHAR(160)," ")))))&gt;0,LEFT(UPPER(TRIM(N7)),10)&lt;&gt;"UNRESOLVED",ISERROR(MATCH(UPPER(TRIM(CLEAN(SUBSTITUTE(N7,CHAR(160)," ")))),Start!$H$6:$H$22,0))),"","Sample IDs/count/rationale missing; ")&amp;IF(AND(LEN(UPPER(TRIM(CLEAN(SUBSTITUTE(O7,CHAR(160)," ")))))&gt;0,LEFT(UPPER(TRIM(O7)),10)&lt;&gt;"UNRESOLVED",ISERROR(MATCH(UPPER(TRIM(CLEAN(SUBSTITUTE(O7,CHAR(160)," ")))),Start!$H$6:$H$22,0))),"","Method missing; ")&amp;IF(AND(LEN(UPPER(TRIM(CLEAN(SUBSTITUTE(P7,CHAR(160)," ")))))&gt;0,LEFT(UPPER(TRIM(P7)),10)&lt;&gt;"UNRESOLVED",ISERROR(MATCH(UPPER(TRIM(CLEAN(SUBSTITUTE(P7,CHAR(160)," ")))),Start!$H$6:$H$22,0))),"","Observations missing; ")&amp;IF(AND(LEN(UPPER(TRIM(CLEAN(SUBSTITUTE(Q7,CHAR(160)," ")))))&gt;0,LEFT(UPPER(TRIM(Q7)),10)&lt;&gt;"UNRESOLVED",ISERROR(MATCH(UPPER(TRIM(CLEAN(SUBSTITUTE(Q7,CHAR(160)," ")))),Start!$H$6:$H$22,0))),"","Reviewer missing; ")&amp;IF(AND(ISNUMBER(R7),R7&gt;0,R7&lt;TODAY()+1),"","Execution date missing/invalid/future; ")&amp;IF(AND(ISNUMBER(S7),S7&gt;0,S7&lt;TODAY()+1),"","Review date missing/invalid/future; ")&amp;IF(AND(LEN(UPPER(TRIM(CLEAN(SUBSTITUTE(T7,CHAR(160)," ")))))&gt;0,LEFT(UPPER(TRIM(T7)),10)&lt;&gt;"UNRESOLVED",ISERROR(MATCH(UPPER(TRIM(CLEAN(SUBSTITUTE(T7,CHAR(160)," ")))),Start!$H$6:$H$22,0))),"","Review disposition missing; ")&amp;IF(AND(LEN(UPPER(TRIM(CLEAN(SUBSTITUTE(U7,CHAR(160)," ")))))&gt;0,LEFT(UPPER(TRIM(U7)),10)&lt;&gt;"UNRESOLVED",ISERROR(MATCH(UPPER(TRIM(CLEAN(SUBSTITUTE(U7,CHAR(160)," ")))),Start!$H$6:$H$22,0))),"","Permit or records-only basis missing; ")&amp;IF(AND(ISNUMBER(R7),ISNUMBER(S7),S7&lt;R7),"Review precedes execution; ","")&amp;IF(K7="Examined with limits",IF(AND(LEN(UPPER(TRIM(CLEAN(SUBSTITUTE(L7,CHAR(160)," ")))))&gt;0,LEFT(UPPER(TRIM(L7)),10)&lt;&gt;"UNRESOLVED",ISERROR(MATCH(UPPER(TRIM(CLEAN(SUBSTITUTE(L7,CHAR(160)," ")))),Start!$H$6:$H$22,0))),"","Limitation/next action missing; "),"")))),"Invalid status; use a listed value")</f>
        <v>Examination pending</v>
      </c>
    </row>
    <row r="8" ht="40" customHeight="1">
      <c r="A8" s="56" t="str">
        <v>W-C04</v>
      </c>
      <c r="B8" s="56" t="str">
        <v>Water and wastewater</v>
      </c>
      <c r="C8" s="56" t="str">
        <v>Accounts</v>
      </c>
      <c r="D8" s="56" t="str">
        <v>Review privileged service embedded vendor and emergency identities. Apply the sample to treatment, pumping, chemical dosing and remote telemetry.</v>
      </c>
      <c r="E8" s="56" t="str">
        <v>Account owner approval privilege review and exit sample</v>
      </c>
      <c r="F8" s="56" t="str">
        <v>Shared account constraints and compensating controls remain visible</v>
      </c>
      <c r="G8" s="56" t="str">
        <v>F01 / F03</v>
      </c>
      <c r="H8" s="53"/>
      <c r="I8" s="53"/>
      <c r="J8" s="53"/>
      <c r="K8" s="53" t="str">
        <v>Not examined</v>
      </c>
      <c r="L8" s="53"/>
      <c r="M8" s="53"/>
      <c r="N8" s="53"/>
      <c r="O8" s="53"/>
      <c r="P8" s="53"/>
      <c r="Q8" s="53"/>
      <c r="R8" s="54"/>
      <c r="S8" s="54"/>
      <c r="T8" s="53"/>
      <c r="U8" s="53"/>
      <c r="V8" s="55" t="str">
        <f>IF(OR(EXACT(K8,"Not examined"),EXACT(K8,"Examined with limits"),EXACT(K8,"Evidence supports criterion"),EXACT(K8,"Gap observed"),EXACT(K8,"Not authorized")),IF(K8="Not authorized",IF(LEN(IF(AND(LEN(UPPER(TRIM(CLEAN(SUBSTITUTE(L8,CHAR(160)," ")))))&gt;0,LEFT(UPPER(TRIM(L8)),10)&lt;&gt;"UNRESOLVED",ISERROR(MATCH(UPPER(TRIM(CLEAN(SUBSTITUTE(L8,CHAR(160)," ")))),Start!$H$6:$H$22,0))),"","Permission limitation/next action missing; ")&amp;"")=0,"Documentation recorded; review required",IF(AND(LEN(UPPER(TRIM(CLEAN(SUBSTITUTE(L8,CHAR(160)," ")))))&gt;0,LEFT(UPPER(TRIM(L8)),10)&lt;&gt;"UNRESOLVED",ISERROR(MATCH(UPPER(TRIM(CLEAN(SUBSTITUTE(L8,CHAR(160)," ")))),Start!$H$6:$H$22,0))),"","Permission limitation/next action missing; ")&amp;""),IF(K8="Not examined","Examination pending",IF(LEN(IF(AND(LEN(UPPER(TRIM(CLEAN(SUBSTITUTE(H8,CHAR(160)," ")))))&gt;0,LEFT(UPPER(TRIM(H8)),10)&lt;&gt;"UNRESOLVED",ISERROR(MATCH(UPPER(TRIM(CLEAN(SUBSTITUTE(H8,CHAR(160)," ")))),Start!$H$6:$H$22,0))),"","Criterion/boundary missing; ")&amp;IF(AND(LEN(UPPER(TRIM(CLEAN(SUBSTITUTE(I8,CHAR(160)," ")))))&gt;0,LEFT(UPPER(TRIM(I8)),10)&lt;&gt;"UNRESOLVED",ISERROR(MATCH(UPPER(TRIM(CLEAN(SUBSTITUTE(I8,CHAR(160)," ")))),Start!$H$6:$H$22,0))),"","Examiner missing; ")&amp;IF(AND(LEN(UPPER(TRIM(CLEAN(SUBSTITUTE(J8,CHAR(160)," ")))))&gt;0,LEFT(UPPER(TRIM(J8)),10)&lt;&gt;"UNRESOLVED",ISERROR(MATCH(UPPER(TRIM(CLEAN(SUBSTITUTE(J8,CHAR(160)," ")))),Start!$H$6:$H$22,0))),"","Evidence references missing; ")&amp;IF(AND(LEN(UPPER(TRIM(CLEAN(SUBSTITUTE(M8,CHAR(160)," ")))))&gt;0,LEFT(UPPER(TRIM(M8)),10)&lt;&gt;"UNRESOLVED",ISERROR(MATCH(UPPER(TRIM(CLEAN(SUBSTITUTE(M8,CHAR(160)," ")))),Start!$H$6:$H$22,0))),"","Population/period missing; ")&amp;IF(AND(LEN(UPPER(TRIM(CLEAN(SUBSTITUTE(N8,CHAR(160)," ")))))&gt;0,LEFT(UPPER(TRIM(N8)),10)&lt;&gt;"UNRESOLVED",ISERROR(MATCH(UPPER(TRIM(CLEAN(SUBSTITUTE(N8,CHAR(160)," ")))),Start!$H$6:$H$22,0))),"","Sample IDs/count/rationale missing; ")&amp;IF(AND(LEN(UPPER(TRIM(CLEAN(SUBSTITUTE(O8,CHAR(160)," ")))))&gt;0,LEFT(UPPER(TRIM(O8)),10)&lt;&gt;"UNRESOLVED",ISERROR(MATCH(UPPER(TRIM(CLEAN(SUBSTITUTE(O8,CHAR(160)," ")))),Start!$H$6:$H$22,0))),"","Method missing; ")&amp;IF(AND(LEN(UPPER(TRIM(CLEAN(SUBSTITUTE(P8,CHAR(160)," ")))))&gt;0,LEFT(UPPER(TRIM(P8)),10)&lt;&gt;"UNRESOLVED",ISERROR(MATCH(UPPER(TRIM(CLEAN(SUBSTITUTE(P8,CHAR(160)," ")))),Start!$H$6:$H$22,0))),"","Observations missing; ")&amp;IF(AND(LEN(UPPER(TRIM(CLEAN(SUBSTITUTE(Q8,CHAR(160)," ")))))&gt;0,LEFT(UPPER(TRIM(Q8)),10)&lt;&gt;"UNRESOLVED",ISERROR(MATCH(UPPER(TRIM(CLEAN(SUBSTITUTE(Q8,CHAR(160)," ")))),Start!$H$6:$H$22,0))),"","Reviewer missing; ")&amp;IF(AND(ISNUMBER(R8),R8&gt;0,R8&lt;TODAY()+1),"","Execution date missing/invalid/future; ")&amp;IF(AND(ISNUMBER(S8),S8&gt;0,S8&lt;TODAY()+1),"","Review date missing/invalid/future; ")&amp;IF(AND(LEN(UPPER(TRIM(CLEAN(SUBSTITUTE(T8,CHAR(160)," ")))))&gt;0,LEFT(UPPER(TRIM(T8)),10)&lt;&gt;"UNRESOLVED",ISERROR(MATCH(UPPER(TRIM(CLEAN(SUBSTITUTE(T8,CHAR(160)," ")))),Start!$H$6:$H$22,0))),"","Review disposition missing; ")&amp;IF(AND(LEN(UPPER(TRIM(CLEAN(SUBSTITUTE(U8,CHAR(160)," ")))))&gt;0,LEFT(UPPER(TRIM(U8)),10)&lt;&gt;"UNRESOLVED",ISERROR(MATCH(UPPER(TRIM(CLEAN(SUBSTITUTE(U8,CHAR(160)," ")))),Start!$H$6:$H$22,0))),"","Permit or records-only basis missing; ")&amp;IF(AND(ISNUMBER(R8),ISNUMBER(S8),S8&lt;R8),"Review precedes execution; ","")&amp;IF(K8="Examined with limits",IF(AND(LEN(UPPER(TRIM(CLEAN(SUBSTITUTE(L8,CHAR(160)," ")))))&gt;0,LEFT(UPPER(TRIM(L8)),10)&lt;&gt;"UNRESOLVED",ISERROR(MATCH(UPPER(TRIM(CLEAN(SUBSTITUTE(L8,CHAR(160)," ")))),Start!$H$6:$H$22,0))),"","Limitation/next action missing; "),""))=0,"Documentation recorded; review required",IF(AND(LEN(UPPER(TRIM(CLEAN(SUBSTITUTE(H8,CHAR(160)," ")))))&gt;0,LEFT(UPPER(TRIM(H8)),10)&lt;&gt;"UNRESOLVED",ISERROR(MATCH(UPPER(TRIM(CLEAN(SUBSTITUTE(H8,CHAR(160)," ")))),Start!$H$6:$H$22,0))),"","Criterion/boundary missing; ")&amp;IF(AND(LEN(UPPER(TRIM(CLEAN(SUBSTITUTE(I8,CHAR(160)," ")))))&gt;0,LEFT(UPPER(TRIM(I8)),10)&lt;&gt;"UNRESOLVED",ISERROR(MATCH(UPPER(TRIM(CLEAN(SUBSTITUTE(I8,CHAR(160)," ")))),Start!$H$6:$H$22,0))),"","Examiner missing; ")&amp;IF(AND(LEN(UPPER(TRIM(CLEAN(SUBSTITUTE(J8,CHAR(160)," ")))))&gt;0,LEFT(UPPER(TRIM(J8)),10)&lt;&gt;"UNRESOLVED",ISERROR(MATCH(UPPER(TRIM(CLEAN(SUBSTITUTE(J8,CHAR(160)," ")))),Start!$H$6:$H$22,0))),"","Evidence references missing; ")&amp;IF(AND(LEN(UPPER(TRIM(CLEAN(SUBSTITUTE(M8,CHAR(160)," ")))))&gt;0,LEFT(UPPER(TRIM(M8)),10)&lt;&gt;"UNRESOLVED",ISERROR(MATCH(UPPER(TRIM(CLEAN(SUBSTITUTE(M8,CHAR(160)," ")))),Start!$H$6:$H$22,0))),"","Population/period missing; ")&amp;IF(AND(LEN(UPPER(TRIM(CLEAN(SUBSTITUTE(N8,CHAR(160)," ")))))&gt;0,LEFT(UPPER(TRIM(N8)),10)&lt;&gt;"UNRESOLVED",ISERROR(MATCH(UPPER(TRIM(CLEAN(SUBSTITUTE(N8,CHAR(160)," ")))),Start!$H$6:$H$22,0))),"","Sample IDs/count/rationale missing; ")&amp;IF(AND(LEN(UPPER(TRIM(CLEAN(SUBSTITUTE(O8,CHAR(160)," ")))))&gt;0,LEFT(UPPER(TRIM(O8)),10)&lt;&gt;"UNRESOLVED",ISERROR(MATCH(UPPER(TRIM(CLEAN(SUBSTITUTE(O8,CHAR(160)," ")))),Start!$H$6:$H$22,0))),"","Method missing; ")&amp;IF(AND(LEN(UPPER(TRIM(CLEAN(SUBSTITUTE(P8,CHAR(160)," ")))))&gt;0,LEFT(UPPER(TRIM(P8)),10)&lt;&gt;"UNRESOLVED",ISERROR(MATCH(UPPER(TRIM(CLEAN(SUBSTITUTE(P8,CHAR(160)," ")))),Start!$H$6:$H$22,0))),"","Observations missing; ")&amp;IF(AND(LEN(UPPER(TRIM(CLEAN(SUBSTITUTE(Q8,CHAR(160)," ")))))&gt;0,LEFT(UPPER(TRIM(Q8)),10)&lt;&gt;"UNRESOLVED",ISERROR(MATCH(UPPER(TRIM(CLEAN(SUBSTITUTE(Q8,CHAR(160)," ")))),Start!$H$6:$H$22,0))),"","Reviewer missing; ")&amp;IF(AND(ISNUMBER(R8),R8&gt;0,R8&lt;TODAY()+1),"","Execution date missing/invalid/future; ")&amp;IF(AND(ISNUMBER(S8),S8&gt;0,S8&lt;TODAY()+1),"","Review date missing/invalid/future; ")&amp;IF(AND(LEN(UPPER(TRIM(CLEAN(SUBSTITUTE(T8,CHAR(160)," ")))))&gt;0,LEFT(UPPER(TRIM(T8)),10)&lt;&gt;"UNRESOLVED",ISERROR(MATCH(UPPER(TRIM(CLEAN(SUBSTITUTE(T8,CHAR(160)," ")))),Start!$H$6:$H$22,0))),"","Review disposition missing; ")&amp;IF(AND(LEN(UPPER(TRIM(CLEAN(SUBSTITUTE(U8,CHAR(160)," ")))))&gt;0,LEFT(UPPER(TRIM(U8)),10)&lt;&gt;"UNRESOLVED",ISERROR(MATCH(UPPER(TRIM(CLEAN(SUBSTITUTE(U8,CHAR(160)," ")))),Start!$H$6:$H$22,0))),"","Permit or records-only basis missing; ")&amp;IF(AND(ISNUMBER(R8),ISNUMBER(S8),S8&lt;R8),"Review precedes execution; ","")&amp;IF(K8="Examined with limits",IF(AND(LEN(UPPER(TRIM(CLEAN(SUBSTITUTE(L8,CHAR(160)," ")))))&gt;0,LEFT(UPPER(TRIM(L8)),10)&lt;&gt;"UNRESOLVED",ISERROR(MATCH(UPPER(TRIM(CLEAN(SUBSTITUTE(L8,CHAR(160)," ")))),Start!$H$6:$H$22,0))),"","Limitation/next action missing; "),"")))),"Invalid status; use a listed value")</f>
        <v>Examination pending</v>
      </c>
    </row>
    <row r="9" ht="40" customHeight="1">
      <c r="A9" s="52" t="str">
        <v>W-C05</v>
      </c>
      <c r="B9" s="52" t="str">
        <v>Water and wastewater</v>
      </c>
      <c r="C9" s="52" t="str">
        <v>Legacy and vulnerability</v>
      </c>
      <c r="D9" s="52" t="str">
        <v>Compare installed versions support advisories maintenance constraints and recovery options. Apply the sample to treatment, pumping, chemical dosing and remote telemetry.</v>
      </c>
      <c r="E9" s="52" t="str">
        <v>Version record vendor advisory and engineering decision</v>
      </c>
      <c r="F9" s="52" t="inlineStr">
        <is>
          <t xml:space="preserve">Suspected vulnerabilities stay labeled Suspected until validated</t>
        </is>
      </c>
      <c r="G9" s="52" t="str">
        <v>F01 / F03</v>
      </c>
      <c r="H9" s="53"/>
      <c r="I9" s="53"/>
      <c r="J9" s="53"/>
      <c r="K9" s="53" t="str">
        <v>Not examined</v>
      </c>
      <c r="L9" s="53"/>
      <c r="M9" s="53"/>
      <c r="N9" s="53"/>
      <c r="O9" s="53"/>
      <c r="P9" s="53"/>
      <c r="Q9" s="53"/>
      <c r="R9" s="54"/>
      <c r="S9" s="54"/>
      <c r="T9" s="53"/>
      <c r="U9" s="53"/>
      <c r="V9" s="55" t="str">
        <f>IF(OR(EXACT(K9,"Not examined"),EXACT(K9,"Examined with limits"),EXACT(K9,"Evidence supports criterion"),EXACT(K9,"Gap observed"),EXACT(K9,"Not authorized")),IF(K9="Not authorized",IF(LEN(IF(AND(LEN(UPPER(TRIM(CLEAN(SUBSTITUTE(L9,CHAR(160)," ")))))&gt;0,LEFT(UPPER(TRIM(L9)),10)&lt;&gt;"UNRESOLVED",ISERROR(MATCH(UPPER(TRIM(CLEAN(SUBSTITUTE(L9,CHAR(160)," ")))),Start!$H$6:$H$22,0))),"","Permission limitation/next action missing; ")&amp;"")=0,"Documentation recorded; review required",IF(AND(LEN(UPPER(TRIM(CLEAN(SUBSTITUTE(L9,CHAR(160)," ")))))&gt;0,LEFT(UPPER(TRIM(L9)),10)&lt;&gt;"UNRESOLVED",ISERROR(MATCH(UPPER(TRIM(CLEAN(SUBSTITUTE(L9,CHAR(160)," ")))),Start!$H$6:$H$22,0))),"","Permission limitation/next action missing; ")&amp;""),IF(K9="Not examined","Examination pending",IF(LEN(IF(AND(LEN(UPPER(TRIM(CLEAN(SUBSTITUTE(H9,CHAR(160)," ")))))&gt;0,LEFT(UPPER(TRIM(H9)),10)&lt;&gt;"UNRESOLVED",ISERROR(MATCH(UPPER(TRIM(CLEAN(SUBSTITUTE(H9,CHAR(160)," ")))),Start!$H$6:$H$22,0))),"","Criterion/boundary missing; ")&amp;IF(AND(LEN(UPPER(TRIM(CLEAN(SUBSTITUTE(I9,CHAR(160)," ")))))&gt;0,LEFT(UPPER(TRIM(I9)),10)&lt;&gt;"UNRESOLVED",ISERROR(MATCH(UPPER(TRIM(CLEAN(SUBSTITUTE(I9,CHAR(160)," ")))),Start!$H$6:$H$22,0))),"","Examiner missing; ")&amp;IF(AND(LEN(UPPER(TRIM(CLEAN(SUBSTITUTE(J9,CHAR(160)," ")))))&gt;0,LEFT(UPPER(TRIM(J9)),10)&lt;&gt;"UNRESOLVED",ISERROR(MATCH(UPPER(TRIM(CLEAN(SUBSTITUTE(J9,CHAR(160)," ")))),Start!$H$6:$H$22,0))),"","Evidence references missing; ")&amp;IF(AND(LEN(UPPER(TRIM(CLEAN(SUBSTITUTE(M9,CHAR(160)," ")))))&gt;0,LEFT(UPPER(TRIM(M9)),10)&lt;&gt;"UNRESOLVED",ISERROR(MATCH(UPPER(TRIM(CLEAN(SUBSTITUTE(M9,CHAR(160)," ")))),Start!$H$6:$H$22,0))),"","Population/period missing; ")&amp;IF(AND(LEN(UPPER(TRIM(CLEAN(SUBSTITUTE(N9,CHAR(160)," ")))))&gt;0,LEFT(UPPER(TRIM(N9)),10)&lt;&gt;"UNRESOLVED",ISERROR(MATCH(UPPER(TRIM(CLEAN(SUBSTITUTE(N9,CHAR(160)," ")))),Start!$H$6:$H$22,0))),"","Sample IDs/count/rationale missing; ")&amp;IF(AND(LEN(UPPER(TRIM(CLEAN(SUBSTITUTE(O9,CHAR(160)," ")))))&gt;0,LEFT(UPPER(TRIM(O9)),10)&lt;&gt;"UNRESOLVED",ISERROR(MATCH(UPPER(TRIM(CLEAN(SUBSTITUTE(O9,CHAR(160)," ")))),Start!$H$6:$H$22,0))),"","Method missing; ")&amp;IF(AND(LEN(UPPER(TRIM(CLEAN(SUBSTITUTE(P9,CHAR(160)," ")))))&gt;0,LEFT(UPPER(TRIM(P9)),10)&lt;&gt;"UNRESOLVED",ISERROR(MATCH(UPPER(TRIM(CLEAN(SUBSTITUTE(P9,CHAR(160)," ")))),Start!$H$6:$H$22,0))),"","Observations missing; ")&amp;IF(AND(LEN(UPPER(TRIM(CLEAN(SUBSTITUTE(Q9,CHAR(160)," ")))))&gt;0,LEFT(UPPER(TRIM(Q9)),10)&lt;&gt;"UNRESOLVED",ISERROR(MATCH(UPPER(TRIM(CLEAN(SUBSTITUTE(Q9,CHAR(160)," ")))),Start!$H$6:$H$22,0))),"","Reviewer missing; ")&amp;IF(AND(ISNUMBER(R9),R9&gt;0,R9&lt;TODAY()+1),"","Execution date missing/invalid/future; ")&amp;IF(AND(ISNUMBER(S9),S9&gt;0,S9&lt;TODAY()+1),"","Review date missing/invalid/future; ")&amp;IF(AND(LEN(UPPER(TRIM(CLEAN(SUBSTITUTE(T9,CHAR(160)," ")))))&gt;0,LEFT(UPPER(TRIM(T9)),10)&lt;&gt;"UNRESOLVED",ISERROR(MATCH(UPPER(TRIM(CLEAN(SUBSTITUTE(T9,CHAR(160)," ")))),Start!$H$6:$H$22,0))),"","Review disposition missing; ")&amp;IF(AND(LEN(UPPER(TRIM(CLEAN(SUBSTITUTE(U9,CHAR(160)," ")))))&gt;0,LEFT(UPPER(TRIM(U9)),10)&lt;&gt;"UNRESOLVED",ISERROR(MATCH(UPPER(TRIM(CLEAN(SUBSTITUTE(U9,CHAR(160)," ")))),Start!$H$6:$H$22,0))),"","Permit or records-only basis missing; ")&amp;IF(AND(ISNUMBER(R9),ISNUMBER(S9),S9&lt;R9),"Review precedes execution; ","")&amp;IF(K9="Examined with limits",IF(AND(LEN(UPPER(TRIM(CLEAN(SUBSTITUTE(L9,CHAR(160)," ")))))&gt;0,LEFT(UPPER(TRIM(L9)),10)&lt;&gt;"UNRESOLVED",ISERROR(MATCH(UPPER(TRIM(CLEAN(SUBSTITUTE(L9,CHAR(160)," ")))),Start!$H$6:$H$22,0))),"","Limitation/next action missing; "),""))=0,"Documentation recorded; review required",IF(AND(LEN(UPPER(TRIM(CLEAN(SUBSTITUTE(H9,CHAR(160)," ")))))&gt;0,LEFT(UPPER(TRIM(H9)),10)&lt;&gt;"UNRESOLVED",ISERROR(MATCH(UPPER(TRIM(CLEAN(SUBSTITUTE(H9,CHAR(160)," ")))),Start!$H$6:$H$22,0))),"","Criterion/boundary missing; ")&amp;IF(AND(LEN(UPPER(TRIM(CLEAN(SUBSTITUTE(I9,CHAR(160)," ")))))&gt;0,LEFT(UPPER(TRIM(I9)),10)&lt;&gt;"UNRESOLVED",ISERROR(MATCH(UPPER(TRIM(CLEAN(SUBSTITUTE(I9,CHAR(160)," ")))),Start!$H$6:$H$22,0))),"","Examiner missing; ")&amp;IF(AND(LEN(UPPER(TRIM(CLEAN(SUBSTITUTE(J9,CHAR(160)," ")))))&gt;0,LEFT(UPPER(TRIM(J9)),10)&lt;&gt;"UNRESOLVED",ISERROR(MATCH(UPPER(TRIM(CLEAN(SUBSTITUTE(J9,CHAR(160)," ")))),Start!$H$6:$H$22,0))),"","Evidence references missing; ")&amp;IF(AND(LEN(UPPER(TRIM(CLEAN(SUBSTITUTE(M9,CHAR(160)," ")))))&gt;0,LEFT(UPPER(TRIM(M9)),10)&lt;&gt;"UNRESOLVED",ISERROR(MATCH(UPPER(TRIM(CLEAN(SUBSTITUTE(M9,CHAR(160)," ")))),Start!$H$6:$H$22,0))),"","Population/period missing; ")&amp;IF(AND(LEN(UPPER(TRIM(CLEAN(SUBSTITUTE(N9,CHAR(160)," ")))))&gt;0,LEFT(UPPER(TRIM(N9)),10)&lt;&gt;"UNRESOLVED",ISERROR(MATCH(UPPER(TRIM(CLEAN(SUBSTITUTE(N9,CHAR(160)," ")))),Start!$H$6:$H$22,0))),"","Sample IDs/count/rationale missing; ")&amp;IF(AND(LEN(UPPER(TRIM(CLEAN(SUBSTITUTE(O9,CHAR(160)," ")))))&gt;0,LEFT(UPPER(TRIM(O9)),10)&lt;&gt;"UNRESOLVED",ISERROR(MATCH(UPPER(TRIM(CLEAN(SUBSTITUTE(O9,CHAR(160)," ")))),Start!$H$6:$H$22,0))),"","Method missing; ")&amp;IF(AND(LEN(UPPER(TRIM(CLEAN(SUBSTITUTE(P9,CHAR(160)," ")))))&gt;0,LEFT(UPPER(TRIM(P9)),10)&lt;&gt;"UNRESOLVED",ISERROR(MATCH(UPPER(TRIM(CLEAN(SUBSTITUTE(P9,CHAR(160)," ")))),Start!$H$6:$H$22,0))),"","Observations missing; ")&amp;IF(AND(LEN(UPPER(TRIM(CLEAN(SUBSTITUTE(Q9,CHAR(160)," ")))))&gt;0,LEFT(UPPER(TRIM(Q9)),10)&lt;&gt;"UNRESOLVED",ISERROR(MATCH(UPPER(TRIM(CLEAN(SUBSTITUTE(Q9,CHAR(160)," ")))),Start!$H$6:$H$22,0))),"","Reviewer missing; ")&amp;IF(AND(ISNUMBER(R9),R9&gt;0,R9&lt;TODAY()+1),"","Execution date missing/invalid/future; ")&amp;IF(AND(ISNUMBER(S9),S9&gt;0,S9&lt;TODAY()+1),"","Review date missing/invalid/future; ")&amp;IF(AND(LEN(UPPER(TRIM(CLEAN(SUBSTITUTE(T9,CHAR(160)," ")))))&gt;0,LEFT(UPPER(TRIM(T9)),10)&lt;&gt;"UNRESOLVED",ISERROR(MATCH(UPPER(TRIM(CLEAN(SUBSTITUTE(T9,CHAR(160)," ")))),Start!$H$6:$H$22,0))),"","Review disposition missing; ")&amp;IF(AND(LEN(UPPER(TRIM(CLEAN(SUBSTITUTE(U9,CHAR(160)," ")))))&gt;0,LEFT(UPPER(TRIM(U9)),10)&lt;&gt;"UNRESOLVED",ISERROR(MATCH(UPPER(TRIM(CLEAN(SUBSTITUTE(U9,CHAR(160)," ")))),Start!$H$6:$H$22,0))),"","Permit or records-only basis missing; ")&amp;IF(AND(ISNUMBER(R9),ISNUMBER(S9),S9&lt;R9),"Review precedes execution; ","")&amp;IF(K9="Examined with limits",IF(AND(LEN(UPPER(TRIM(CLEAN(SUBSTITUTE(L9,CHAR(160)," ")))))&gt;0,LEFT(UPPER(TRIM(L9)),10)&lt;&gt;"UNRESOLVED",ISERROR(MATCH(UPPER(TRIM(CLEAN(SUBSTITUTE(L9,CHAR(160)," ")))),Start!$H$6:$H$22,0))),"","Limitation/next action missing; "),"")))),"Invalid status; use a listed value")</f>
        <v>Examination pending</v>
      </c>
    </row>
    <row r="10" ht="55" customHeight="1">
      <c r="A10" s="56" t="str">
        <v>W-C06</v>
      </c>
      <c r="B10" s="56" t="str">
        <v>Water and wastewater</v>
      </c>
      <c r="C10" s="56" t="str">
        <v>Monitoring and time</v>
      </c>
      <c r="D10" s="56" t="str">
        <v>Trace an authorized event from origin to retention; preserve clock offset and missing sources. Apply the sample to treatment, pumping, chemical dosing and remote telemetry.</v>
      </c>
      <c r="E10" s="56" t="str">
        <v>Source event collector event retention and timezone</v>
      </c>
      <c r="F10" s="56" t="str">
        <v>Observation establishes what is visible and what remains unknown</v>
      </c>
      <c r="G10" s="56" t="str">
        <v>F01 / F03</v>
      </c>
      <c r="H10" s="53"/>
      <c r="I10" s="53"/>
      <c r="J10" s="53"/>
      <c r="K10" s="53" t="str">
        <v>Not examined</v>
      </c>
      <c r="L10" s="53"/>
      <c r="M10" s="53"/>
      <c r="N10" s="53"/>
      <c r="O10" s="53"/>
      <c r="P10" s="53"/>
      <c r="Q10" s="53"/>
      <c r="R10" s="54"/>
      <c r="S10" s="54"/>
      <c r="T10" s="53"/>
      <c r="U10" s="53"/>
      <c r="V10" s="55" t="str">
        <f>IF(OR(EXACT(K10,"Not examined"),EXACT(K10,"Examined with limits"),EXACT(K10,"Evidence supports criterion"),EXACT(K10,"Gap observed"),EXACT(K10,"Not authorized")),IF(K10="Not authorized",IF(LEN(IF(AND(LEN(UPPER(TRIM(CLEAN(SUBSTITUTE(L10,CHAR(160)," ")))))&gt;0,LEFT(UPPER(TRIM(L10)),10)&lt;&gt;"UNRESOLVED",ISERROR(MATCH(UPPER(TRIM(CLEAN(SUBSTITUTE(L10,CHAR(160)," ")))),Start!$H$6:$H$22,0))),"","Permission limitation/next action missing; ")&amp;"")=0,"Documentation recorded; review required",IF(AND(LEN(UPPER(TRIM(CLEAN(SUBSTITUTE(L10,CHAR(160)," ")))))&gt;0,LEFT(UPPER(TRIM(L10)),10)&lt;&gt;"UNRESOLVED",ISERROR(MATCH(UPPER(TRIM(CLEAN(SUBSTITUTE(L10,CHAR(160)," ")))),Start!$H$6:$H$22,0))),"","Permission limitation/next action missing; ")&amp;""),IF(K10="Not examined","Examination pending",IF(LEN(IF(AND(LEN(UPPER(TRIM(CLEAN(SUBSTITUTE(H10,CHAR(160)," ")))))&gt;0,LEFT(UPPER(TRIM(H10)),10)&lt;&gt;"UNRESOLVED",ISERROR(MATCH(UPPER(TRIM(CLEAN(SUBSTITUTE(H10,CHAR(160)," ")))),Start!$H$6:$H$22,0))),"","Criterion/boundary missing; ")&amp;IF(AND(LEN(UPPER(TRIM(CLEAN(SUBSTITUTE(I10,CHAR(160)," ")))))&gt;0,LEFT(UPPER(TRIM(I10)),10)&lt;&gt;"UNRESOLVED",ISERROR(MATCH(UPPER(TRIM(CLEAN(SUBSTITUTE(I10,CHAR(160)," ")))),Start!$H$6:$H$22,0))),"","Examiner missing; ")&amp;IF(AND(LEN(UPPER(TRIM(CLEAN(SUBSTITUTE(J10,CHAR(160)," ")))))&gt;0,LEFT(UPPER(TRIM(J10)),10)&lt;&gt;"UNRESOLVED",ISERROR(MATCH(UPPER(TRIM(CLEAN(SUBSTITUTE(J10,CHAR(160)," ")))),Start!$H$6:$H$22,0))),"","Evidence references missing; ")&amp;IF(AND(LEN(UPPER(TRIM(CLEAN(SUBSTITUTE(M10,CHAR(160)," ")))))&gt;0,LEFT(UPPER(TRIM(M10)),10)&lt;&gt;"UNRESOLVED",ISERROR(MATCH(UPPER(TRIM(CLEAN(SUBSTITUTE(M10,CHAR(160)," ")))),Start!$H$6:$H$22,0))),"","Population/period missing; ")&amp;IF(AND(LEN(UPPER(TRIM(CLEAN(SUBSTITUTE(N10,CHAR(160)," ")))))&gt;0,LEFT(UPPER(TRIM(N10)),10)&lt;&gt;"UNRESOLVED",ISERROR(MATCH(UPPER(TRIM(CLEAN(SUBSTITUTE(N10,CHAR(160)," ")))),Start!$H$6:$H$22,0))),"","Sample IDs/count/rationale missing; ")&amp;IF(AND(LEN(UPPER(TRIM(CLEAN(SUBSTITUTE(O10,CHAR(160)," ")))))&gt;0,LEFT(UPPER(TRIM(O10)),10)&lt;&gt;"UNRESOLVED",ISERROR(MATCH(UPPER(TRIM(CLEAN(SUBSTITUTE(O10,CHAR(160)," ")))),Start!$H$6:$H$22,0))),"","Method missing; ")&amp;IF(AND(LEN(UPPER(TRIM(CLEAN(SUBSTITUTE(P10,CHAR(160)," ")))))&gt;0,LEFT(UPPER(TRIM(P10)),10)&lt;&gt;"UNRESOLVED",ISERROR(MATCH(UPPER(TRIM(CLEAN(SUBSTITUTE(P10,CHAR(160)," ")))),Start!$H$6:$H$22,0))),"","Observations missing; ")&amp;IF(AND(LEN(UPPER(TRIM(CLEAN(SUBSTITUTE(Q10,CHAR(160)," ")))))&gt;0,LEFT(UPPER(TRIM(Q10)),10)&lt;&gt;"UNRESOLVED",ISERROR(MATCH(UPPER(TRIM(CLEAN(SUBSTITUTE(Q10,CHAR(160)," ")))),Start!$H$6:$H$22,0))),"","Reviewer missing; ")&amp;IF(AND(ISNUMBER(R10),R10&gt;0,R10&lt;TODAY()+1),"","Execution date missing/invalid/future; ")&amp;IF(AND(ISNUMBER(S10),S10&gt;0,S10&lt;TODAY()+1),"","Review date missing/invalid/future; ")&amp;IF(AND(LEN(UPPER(TRIM(CLEAN(SUBSTITUTE(T10,CHAR(160)," ")))))&gt;0,LEFT(UPPER(TRIM(T10)),10)&lt;&gt;"UNRESOLVED",ISERROR(MATCH(UPPER(TRIM(CLEAN(SUBSTITUTE(T10,CHAR(160)," ")))),Start!$H$6:$H$22,0))),"","Review disposition missing; ")&amp;IF(AND(LEN(UPPER(TRIM(CLEAN(SUBSTITUTE(U10,CHAR(160)," ")))))&gt;0,LEFT(UPPER(TRIM(U10)),10)&lt;&gt;"UNRESOLVED",ISERROR(MATCH(UPPER(TRIM(CLEAN(SUBSTITUTE(U10,CHAR(160)," ")))),Start!$H$6:$H$22,0))),"","Permit or records-only basis missing; ")&amp;IF(AND(ISNUMBER(R10),ISNUMBER(S10),S10&lt;R10),"Review precedes execution; ","")&amp;IF(K10="Examined with limits",IF(AND(LEN(UPPER(TRIM(CLEAN(SUBSTITUTE(L10,CHAR(160)," ")))))&gt;0,LEFT(UPPER(TRIM(L10)),10)&lt;&gt;"UNRESOLVED",ISERROR(MATCH(UPPER(TRIM(CLEAN(SUBSTITUTE(L10,CHAR(160)," ")))),Start!$H$6:$H$22,0))),"","Limitation/next action missing; "),""))=0,"Documentation recorded; review required",IF(AND(LEN(UPPER(TRIM(CLEAN(SUBSTITUTE(H10,CHAR(160)," ")))))&gt;0,LEFT(UPPER(TRIM(H10)),10)&lt;&gt;"UNRESOLVED",ISERROR(MATCH(UPPER(TRIM(CLEAN(SUBSTITUTE(H10,CHAR(160)," ")))),Start!$H$6:$H$22,0))),"","Criterion/boundary missing; ")&amp;IF(AND(LEN(UPPER(TRIM(CLEAN(SUBSTITUTE(I10,CHAR(160)," ")))))&gt;0,LEFT(UPPER(TRIM(I10)),10)&lt;&gt;"UNRESOLVED",ISERROR(MATCH(UPPER(TRIM(CLEAN(SUBSTITUTE(I10,CHAR(160)," ")))),Start!$H$6:$H$22,0))),"","Examiner missing; ")&amp;IF(AND(LEN(UPPER(TRIM(CLEAN(SUBSTITUTE(J10,CHAR(160)," ")))))&gt;0,LEFT(UPPER(TRIM(J10)),10)&lt;&gt;"UNRESOLVED",ISERROR(MATCH(UPPER(TRIM(CLEAN(SUBSTITUTE(J10,CHAR(160)," ")))),Start!$H$6:$H$22,0))),"","Evidence references missing; ")&amp;IF(AND(LEN(UPPER(TRIM(CLEAN(SUBSTITUTE(M10,CHAR(160)," ")))))&gt;0,LEFT(UPPER(TRIM(M10)),10)&lt;&gt;"UNRESOLVED",ISERROR(MATCH(UPPER(TRIM(CLEAN(SUBSTITUTE(M10,CHAR(160)," ")))),Start!$H$6:$H$22,0))),"","Population/period missing; ")&amp;IF(AND(LEN(UPPER(TRIM(CLEAN(SUBSTITUTE(N10,CHAR(160)," ")))))&gt;0,LEFT(UPPER(TRIM(N10)),10)&lt;&gt;"UNRESOLVED",ISERROR(MATCH(UPPER(TRIM(CLEAN(SUBSTITUTE(N10,CHAR(160)," ")))),Start!$H$6:$H$22,0))),"","Sample IDs/count/rationale missing; ")&amp;IF(AND(LEN(UPPER(TRIM(CLEAN(SUBSTITUTE(O10,CHAR(160)," ")))))&gt;0,LEFT(UPPER(TRIM(O10)),10)&lt;&gt;"UNRESOLVED",ISERROR(MATCH(UPPER(TRIM(CLEAN(SUBSTITUTE(O10,CHAR(160)," ")))),Start!$H$6:$H$22,0))),"","Method missing; ")&amp;IF(AND(LEN(UPPER(TRIM(CLEAN(SUBSTITUTE(P10,CHAR(160)," ")))))&gt;0,LEFT(UPPER(TRIM(P10)),10)&lt;&gt;"UNRESOLVED",ISERROR(MATCH(UPPER(TRIM(CLEAN(SUBSTITUTE(P10,CHAR(160)," ")))),Start!$H$6:$H$22,0))),"","Observations missing; ")&amp;IF(AND(LEN(UPPER(TRIM(CLEAN(SUBSTITUTE(Q10,CHAR(160)," ")))))&gt;0,LEFT(UPPER(TRIM(Q10)),10)&lt;&gt;"UNRESOLVED",ISERROR(MATCH(UPPER(TRIM(CLEAN(SUBSTITUTE(Q10,CHAR(160)," ")))),Start!$H$6:$H$22,0))),"","Reviewer missing; ")&amp;IF(AND(ISNUMBER(R10),R10&gt;0,R10&lt;TODAY()+1),"","Execution date missing/invalid/future; ")&amp;IF(AND(ISNUMBER(S10),S10&gt;0,S10&lt;TODAY()+1),"","Review date missing/invalid/future; ")&amp;IF(AND(LEN(UPPER(TRIM(CLEAN(SUBSTITUTE(T10,CHAR(160)," ")))))&gt;0,LEFT(UPPER(TRIM(T10)),10)&lt;&gt;"UNRESOLVED",ISERROR(MATCH(UPPER(TRIM(CLEAN(SUBSTITUTE(T10,CHAR(160)," ")))),Start!$H$6:$H$22,0))),"","Review disposition missing; ")&amp;IF(AND(LEN(UPPER(TRIM(CLEAN(SUBSTITUTE(U10,CHAR(160)," ")))))&gt;0,LEFT(UPPER(TRIM(U10)),10)&lt;&gt;"UNRESOLVED",ISERROR(MATCH(UPPER(TRIM(CLEAN(SUBSTITUTE(U10,CHAR(160)," ")))),Start!$H$6:$H$22,0))),"","Permit or records-only basis missing; ")&amp;IF(AND(ISNUMBER(R10),ISNUMBER(S10),S10&lt;R10),"Review precedes execution; ","")&amp;IF(K10="Examined with limits",IF(AND(LEN(UPPER(TRIM(CLEAN(SUBSTITUTE(L10,CHAR(160)," ")))))&gt;0,LEFT(UPPER(TRIM(L10)),10)&lt;&gt;"UNRESOLVED",ISERROR(MATCH(UPPER(TRIM(CLEAN(SUBSTITUTE(L10,CHAR(160)," ")))),Start!$H$6:$H$22,0))),"","Limitation/next action missing; "),"")))),"Invalid status; use a listed value")</f>
        <v>Examination pending</v>
      </c>
    </row>
    <row r="11" ht="55" customHeight="1">
      <c r="A11" s="52" t="str">
        <v>W-C07</v>
      </c>
      <c r="B11" s="52" t="str">
        <v>Water and wastewater</v>
      </c>
      <c r="C11" s="52" t="str">
        <v>Recovery</v>
      </c>
      <c r="D11" s="52" t="str">
        <v>Review logic configuration images licenses keys spares and restore evidence under operator supervision. Apply the sample to treatment, pumping, chemical dosing and remote telemetry.</v>
      </c>
      <c r="E11" s="52" t="str">
        <v>Backup inventory dependency chain and prior restore record</v>
      </c>
      <c r="F11" s="52" t="str">
        <v>Operations defines recovery objective and acceptance</v>
      </c>
      <c r="G11" s="52" t="str">
        <v>F01 / F03</v>
      </c>
      <c r="H11" s="53"/>
      <c r="I11" s="53"/>
      <c r="J11" s="53"/>
      <c r="K11" s="53" t="str">
        <v>Not examined</v>
      </c>
      <c r="L11" s="53"/>
      <c r="M11" s="53"/>
      <c r="N11" s="53"/>
      <c r="O11" s="53"/>
      <c r="P11" s="53"/>
      <c r="Q11" s="53"/>
      <c r="R11" s="54"/>
      <c r="S11" s="54"/>
      <c r="T11" s="53"/>
      <c r="U11" s="53"/>
      <c r="V11" s="55" t="str">
        <f>IF(OR(EXACT(K11,"Not examined"),EXACT(K11,"Examined with limits"),EXACT(K11,"Evidence supports criterion"),EXACT(K11,"Gap observed"),EXACT(K11,"Not authorized")),IF(K11="Not authorized",IF(LEN(IF(AND(LEN(UPPER(TRIM(CLEAN(SUBSTITUTE(L11,CHAR(160)," ")))))&gt;0,LEFT(UPPER(TRIM(L11)),10)&lt;&gt;"UNRESOLVED",ISERROR(MATCH(UPPER(TRIM(CLEAN(SUBSTITUTE(L11,CHAR(160)," ")))),Start!$H$6:$H$22,0))),"","Permission limitation/next action missing; ")&amp;"")=0,"Documentation recorded; review required",IF(AND(LEN(UPPER(TRIM(CLEAN(SUBSTITUTE(L11,CHAR(160)," ")))))&gt;0,LEFT(UPPER(TRIM(L11)),10)&lt;&gt;"UNRESOLVED",ISERROR(MATCH(UPPER(TRIM(CLEAN(SUBSTITUTE(L11,CHAR(160)," ")))),Start!$H$6:$H$22,0))),"","Permission limitation/next action missing; ")&amp;""),IF(K11="Not examined","Examination pending",IF(LEN(IF(AND(LEN(UPPER(TRIM(CLEAN(SUBSTITUTE(H11,CHAR(160)," ")))))&gt;0,LEFT(UPPER(TRIM(H11)),10)&lt;&gt;"UNRESOLVED",ISERROR(MATCH(UPPER(TRIM(CLEAN(SUBSTITUTE(H11,CHAR(160)," ")))),Start!$H$6:$H$22,0))),"","Criterion/boundary missing; ")&amp;IF(AND(LEN(UPPER(TRIM(CLEAN(SUBSTITUTE(I11,CHAR(160)," ")))))&gt;0,LEFT(UPPER(TRIM(I11)),10)&lt;&gt;"UNRESOLVED",ISERROR(MATCH(UPPER(TRIM(CLEAN(SUBSTITUTE(I11,CHAR(160)," ")))),Start!$H$6:$H$22,0))),"","Examiner missing; ")&amp;IF(AND(LEN(UPPER(TRIM(CLEAN(SUBSTITUTE(J11,CHAR(160)," ")))))&gt;0,LEFT(UPPER(TRIM(J11)),10)&lt;&gt;"UNRESOLVED",ISERROR(MATCH(UPPER(TRIM(CLEAN(SUBSTITUTE(J11,CHAR(160)," ")))),Start!$H$6:$H$22,0))),"","Evidence references missing; ")&amp;IF(AND(LEN(UPPER(TRIM(CLEAN(SUBSTITUTE(M11,CHAR(160)," ")))))&gt;0,LEFT(UPPER(TRIM(M11)),10)&lt;&gt;"UNRESOLVED",ISERROR(MATCH(UPPER(TRIM(CLEAN(SUBSTITUTE(M11,CHAR(160)," ")))),Start!$H$6:$H$22,0))),"","Population/period missing; ")&amp;IF(AND(LEN(UPPER(TRIM(CLEAN(SUBSTITUTE(N11,CHAR(160)," ")))))&gt;0,LEFT(UPPER(TRIM(N11)),10)&lt;&gt;"UNRESOLVED",ISERROR(MATCH(UPPER(TRIM(CLEAN(SUBSTITUTE(N11,CHAR(160)," ")))),Start!$H$6:$H$22,0))),"","Sample IDs/count/rationale missing; ")&amp;IF(AND(LEN(UPPER(TRIM(CLEAN(SUBSTITUTE(O11,CHAR(160)," ")))))&gt;0,LEFT(UPPER(TRIM(O11)),10)&lt;&gt;"UNRESOLVED",ISERROR(MATCH(UPPER(TRIM(CLEAN(SUBSTITUTE(O11,CHAR(160)," ")))),Start!$H$6:$H$22,0))),"","Method missing; ")&amp;IF(AND(LEN(UPPER(TRIM(CLEAN(SUBSTITUTE(P11,CHAR(160)," ")))))&gt;0,LEFT(UPPER(TRIM(P11)),10)&lt;&gt;"UNRESOLVED",ISERROR(MATCH(UPPER(TRIM(CLEAN(SUBSTITUTE(P11,CHAR(160)," ")))),Start!$H$6:$H$22,0))),"","Observations missing; ")&amp;IF(AND(LEN(UPPER(TRIM(CLEAN(SUBSTITUTE(Q11,CHAR(160)," ")))))&gt;0,LEFT(UPPER(TRIM(Q11)),10)&lt;&gt;"UNRESOLVED",ISERROR(MATCH(UPPER(TRIM(CLEAN(SUBSTITUTE(Q11,CHAR(160)," ")))),Start!$H$6:$H$22,0))),"","Reviewer missing; ")&amp;IF(AND(ISNUMBER(R11),R11&gt;0,R11&lt;TODAY()+1),"","Execution date missing/invalid/future; ")&amp;IF(AND(ISNUMBER(S11),S11&gt;0,S11&lt;TODAY()+1),"","Review date missing/invalid/future; ")&amp;IF(AND(LEN(UPPER(TRIM(CLEAN(SUBSTITUTE(T11,CHAR(160)," ")))))&gt;0,LEFT(UPPER(TRIM(T11)),10)&lt;&gt;"UNRESOLVED",ISERROR(MATCH(UPPER(TRIM(CLEAN(SUBSTITUTE(T11,CHAR(160)," ")))),Start!$H$6:$H$22,0))),"","Review disposition missing; ")&amp;IF(AND(LEN(UPPER(TRIM(CLEAN(SUBSTITUTE(U11,CHAR(160)," ")))))&gt;0,LEFT(UPPER(TRIM(U11)),10)&lt;&gt;"UNRESOLVED",ISERROR(MATCH(UPPER(TRIM(CLEAN(SUBSTITUTE(U11,CHAR(160)," ")))),Start!$H$6:$H$22,0))),"","Permit or records-only basis missing; ")&amp;IF(AND(ISNUMBER(R11),ISNUMBER(S11),S11&lt;R11),"Review precedes execution; ","")&amp;IF(K11="Examined with limits",IF(AND(LEN(UPPER(TRIM(CLEAN(SUBSTITUTE(L11,CHAR(160)," ")))))&gt;0,LEFT(UPPER(TRIM(L11)),10)&lt;&gt;"UNRESOLVED",ISERROR(MATCH(UPPER(TRIM(CLEAN(SUBSTITUTE(L11,CHAR(160)," ")))),Start!$H$6:$H$22,0))),"","Limitation/next action missing; "),""))=0,"Documentation recorded; review required",IF(AND(LEN(UPPER(TRIM(CLEAN(SUBSTITUTE(H11,CHAR(160)," ")))))&gt;0,LEFT(UPPER(TRIM(H11)),10)&lt;&gt;"UNRESOLVED",ISERROR(MATCH(UPPER(TRIM(CLEAN(SUBSTITUTE(H11,CHAR(160)," ")))),Start!$H$6:$H$22,0))),"","Criterion/boundary missing; ")&amp;IF(AND(LEN(UPPER(TRIM(CLEAN(SUBSTITUTE(I11,CHAR(160)," ")))))&gt;0,LEFT(UPPER(TRIM(I11)),10)&lt;&gt;"UNRESOLVED",ISERROR(MATCH(UPPER(TRIM(CLEAN(SUBSTITUTE(I11,CHAR(160)," ")))),Start!$H$6:$H$22,0))),"","Examiner missing; ")&amp;IF(AND(LEN(UPPER(TRIM(CLEAN(SUBSTITUTE(J11,CHAR(160)," ")))))&gt;0,LEFT(UPPER(TRIM(J11)),10)&lt;&gt;"UNRESOLVED",ISERROR(MATCH(UPPER(TRIM(CLEAN(SUBSTITUTE(J11,CHAR(160)," ")))),Start!$H$6:$H$22,0))),"","Evidence references missing; ")&amp;IF(AND(LEN(UPPER(TRIM(CLEAN(SUBSTITUTE(M11,CHAR(160)," ")))))&gt;0,LEFT(UPPER(TRIM(M11)),10)&lt;&gt;"UNRESOLVED",ISERROR(MATCH(UPPER(TRIM(CLEAN(SUBSTITUTE(M11,CHAR(160)," ")))),Start!$H$6:$H$22,0))),"","Population/period missing; ")&amp;IF(AND(LEN(UPPER(TRIM(CLEAN(SUBSTITUTE(N11,CHAR(160)," ")))))&gt;0,LEFT(UPPER(TRIM(N11)),10)&lt;&gt;"UNRESOLVED",ISERROR(MATCH(UPPER(TRIM(CLEAN(SUBSTITUTE(N11,CHAR(160)," ")))),Start!$H$6:$H$22,0))),"","Sample IDs/count/rationale missing; ")&amp;IF(AND(LEN(UPPER(TRIM(CLEAN(SUBSTITUTE(O11,CHAR(160)," ")))))&gt;0,LEFT(UPPER(TRIM(O11)),10)&lt;&gt;"UNRESOLVED",ISERROR(MATCH(UPPER(TRIM(CLEAN(SUBSTITUTE(O11,CHAR(160)," ")))),Start!$H$6:$H$22,0))),"","Method missing; ")&amp;IF(AND(LEN(UPPER(TRIM(CLEAN(SUBSTITUTE(P11,CHAR(160)," ")))))&gt;0,LEFT(UPPER(TRIM(P11)),10)&lt;&gt;"UNRESOLVED",ISERROR(MATCH(UPPER(TRIM(CLEAN(SUBSTITUTE(P11,CHAR(160)," ")))),Start!$H$6:$H$22,0))),"","Observations missing; ")&amp;IF(AND(LEN(UPPER(TRIM(CLEAN(SUBSTITUTE(Q11,CHAR(160)," ")))))&gt;0,LEFT(UPPER(TRIM(Q11)),10)&lt;&gt;"UNRESOLVED",ISERROR(MATCH(UPPER(TRIM(CLEAN(SUBSTITUTE(Q11,CHAR(160)," ")))),Start!$H$6:$H$22,0))),"","Reviewer missing; ")&amp;IF(AND(ISNUMBER(R11),R11&gt;0,R11&lt;TODAY()+1),"","Execution date missing/invalid/future; ")&amp;IF(AND(ISNUMBER(S11),S11&gt;0,S11&lt;TODAY()+1),"","Review date missing/invalid/future; ")&amp;IF(AND(LEN(UPPER(TRIM(CLEAN(SUBSTITUTE(T11,CHAR(160)," ")))))&gt;0,LEFT(UPPER(TRIM(T11)),10)&lt;&gt;"UNRESOLVED",ISERROR(MATCH(UPPER(TRIM(CLEAN(SUBSTITUTE(T11,CHAR(160)," ")))),Start!$H$6:$H$22,0))),"","Review disposition missing; ")&amp;IF(AND(LEN(UPPER(TRIM(CLEAN(SUBSTITUTE(U11,CHAR(160)," ")))))&gt;0,LEFT(UPPER(TRIM(U11)),10)&lt;&gt;"UNRESOLVED",ISERROR(MATCH(UPPER(TRIM(CLEAN(SUBSTITUTE(U11,CHAR(160)," ")))),Start!$H$6:$H$22,0))),"","Permit or records-only basis missing; ")&amp;IF(AND(ISNUMBER(R11),ISNUMBER(S11),S11&lt;R11),"Review precedes execution; ","")&amp;IF(K11="Examined with limits",IF(AND(LEN(UPPER(TRIM(CLEAN(SUBSTITUTE(L11,CHAR(160)," ")))))&gt;0,LEFT(UPPER(TRIM(L11)),10)&lt;&gt;"UNRESOLVED",ISERROR(MATCH(UPPER(TRIM(CLEAN(SUBSTITUTE(L11,CHAR(160)," ")))),Start!$H$6:$H$22,0))),"","Limitation/next action missing; "),"")))),"Invalid status; use a listed value")</f>
        <v>Examination pending</v>
      </c>
    </row>
    <row r="12" ht="40" customHeight="1">
      <c r="A12" s="56" t="str">
        <v>W-C08</v>
      </c>
      <c r="B12" s="56" t="str">
        <v>Water and wastewater</v>
      </c>
      <c r="C12" s="56" t="str">
        <v>Supplier</v>
      </c>
      <c r="D12" s="56" t="str">
        <v>Review remote service notification vulnerability evidence subcontractor and exit terms. Apply the sample to treatment, pumping, chemical dosing and remote telemetry.</v>
      </c>
      <c r="E12" s="56" t="str">
        <v>Executed agreement and contact/escalation record</v>
      </c>
      <c r="F12" s="56" t="inlineStr">
        <is>
          <t xml:space="preserve">Assign owners to dependencies; support service assumptions</t>
        </is>
      </c>
      <c r="G12" s="56" t="str">
        <v>F01 / F03</v>
      </c>
      <c r="H12" s="53"/>
      <c r="I12" s="53"/>
      <c r="J12" s="53"/>
      <c r="K12" s="53" t="str">
        <v>Not examined</v>
      </c>
      <c r="L12" s="53"/>
      <c r="M12" s="53"/>
      <c r="N12" s="53"/>
      <c r="O12" s="53"/>
      <c r="P12" s="53"/>
      <c r="Q12" s="53"/>
      <c r="R12" s="54"/>
      <c r="S12" s="54"/>
      <c r="T12" s="53"/>
      <c r="U12" s="53"/>
      <c r="V12" s="55" t="str">
        <f>IF(OR(EXACT(K12,"Not examined"),EXACT(K12,"Examined with limits"),EXACT(K12,"Evidence supports criterion"),EXACT(K12,"Gap observed"),EXACT(K12,"Not authorized")),IF(K12="Not authorized",IF(LEN(IF(AND(LEN(UPPER(TRIM(CLEAN(SUBSTITUTE(L12,CHAR(160)," ")))))&gt;0,LEFT(UPPER(TRIM(L12)),10)&lt;&gt;"UNRESOLVED",ISERROR(MATCH(UPPER(TRIM(CLEAN(SUBSTITUTE(L12,CHAR(160)," ")))),Start!$H$6:$H$22,0))),"","Permission limitation/next action missing; ")&amp;"")=0,"Documentation recorded; review required",IF(AND(LEN(UPPER(TRIM(CLEAN(SUBSTITUTE(L12,CHAR(160)," ")))))&gt;0,LEFT(UPPER(TRIM(L12)),10)&lt;&gt;"UNRESOLVED",ISERROR(MATCH(UPPER(TRIM(CLEAN(SUBSTITUTE(L12,CHAR(160)," ")))),Start!$H$6:$H$22,0))),"","Permission limitation/next action missing; ")&amp;""),IF(K12="Not examined","Examination pending",IF(LEN(IF(AND(LEN(UPPER(TRIM(CLEAN(SUBSTITUTE(H12,CHAR(160)," ")))))&gt;0,LEFT(UPPER(TRIM(H12)),10)&lt;&gt;"UNRESOLVED",ISERROR(MATCH(UPPER(TRIM(CLEAN(SUBSTITUTE(H12,CHAR(160)," ")))),Start!$H$6:$H$22,0))),"","Criterion/boundary missing; ")&amp;IF(AND(LEN(UPPER(TRIM(CLEAN(SUBSTITUTE(I12,CHAR(160)," ")))))&gt;0,LEFT(UPPER(TRIM(I12)),10)&lt;&gt;"UNRESOLVED",ISERROR(MATCH(UPPER(TRIM(CLEAN(SUBSTITUTE(I12,CHAR(160)," ")))),Start!$H$6:$H$22,0))),"","Examiner missing; ")&amp;IF(AND(LEN(UPPER(TRIM(CLEAN(SUBSTITUTE(J12,CHAR(160)," ")))))&gt;0,LEFT(UPPER(TRIM(J12)),10)&lt;&gt;"UNRESOLVED",ISERROR(MATCH(UPPER(TRIM(CLEAN(SUBSTITUTE(J12,CHAR(160)," ")))),Start!$H$6:$H$22,0))),"","Evidence references missing; ")&amp;IF(AND(LEN(UPPER(TRIM(CLEAN(SUBSTITUTE(M12,CHAR(160)," ")))))&gt;0,LEFT(UPPER(TRIM(M12)),10)&lt;&gt;"UNRESOLVED",ISERROR(MATCH(UPPER(TRIM(CLEAN(SUBSTITUTE(M12,CHAR(160)," ")))),Start!$H$6:$H$22,0))),"","Population/period missing; ")&amp;IF(AND(LEN(UPPER(TRIM(CLEAN(SUBSTITUTE(N12,CHAR(160)," ")))))&gt;0,LEFT(UPPER(TRIM(N12)),10)&lt;&gt;"UNRESOLVED",ISERROR(MATCH(UPPER(TRIM(CLEAN(SUBSTITUTE(N12,CHAR(160)," ")))),Start!$H$6:$H$22,0))),"","Sample IDs/count/rationale missing; ")&amp;IF(AND(LEN(UPPER(TRIM(CLEAN(SUBSTITUTE(O12,CHAR(160)," ")))))&gt;0,LEFT(UPPER(TRIM(O12)),10)&lt;&gt;"UNRESOLVED",ISERROR(MATCH(UPPER(TRIM(CLEAN(SUBSTITUTE(O12,CHAR(160)," ")))),Start!$H$6:$H$22,0))),"","Method missing; ")&amp;IF(AND(LEN(UPPER(TRIM(CLEAN(SUBSTITUTE(P12,CHAR(160)," ")))))&gt;0,LEFT(UPPER(TRIM(P12)),10)&lt;&gt;"UNRESOLVED",ISERROR(MATCH(UPPER(TRIM(CLEAN(SUBSTITUTE(P12,CHAR(160)," ")))),Start!$H$6:$H$22,0))),"","Observations missing; ")&amp;IF(AND(LEN(UPPER(TRIM(CLEAN(SUBSTITUTE(Q12,CHAR(160)," ")))))&gt;0,LEFT(UPPER(TRIM(Q12)),10)&lt;&gt;"UNRESOLVED",ISERROR(MATCH(UPPER(TRIM(CLEAN(SUBSTITUTE(Q12,CHAR(160)," ")))),Start!$H$6:$H$22,0))),"","Reviewer missing; ")&amp;IF(AND(ISNUMBER(R12),R12&gt;0,R12&lt;TODAY()+1),"","Execution date missing/invalid/future; ")&amp;IF(AND(ISNUMBER(S12),S12&gt;0,S12&lt;TODAY()+1),"","Review date missing/invalid/future; ")&amp;IF(AND(LEN(UPPER(TRIM(CLEAN(SUBSTITUTE(T12,CHAR(160)," ")))))&gt;0,LEFT(UPPER(TRIM(T12)),10)&lt;&gt;"UNRESOLVED",ISERROR(MATCH(UPPER(TRIM(CLEAN(SUBSTITUTE(T12,CHAR(160)," ")))),Start!$H$6:$H$22,0))),"","Review disposition missing; ")&amp;IF(AND(LEN(UPPER(TRIM(CLEAN(SUBSTITUTE(U12,CHAR(160)," ")))))&gt;0,LEFT(UPPER(TRIM(U12)),10)&lt;&gt;"UNRESOLVED",ISERROR(MATCH(UPPER(TRIM(CLEAN(SUBSTITUTE(U12,CHAR(160)," ")))),Start!$H$6:$H$22,0))),"","Permit or records-only basis missing; ")&amp;IF(AND(ISNUMBER(R12),ISNUMBER(S12),S12&lt;R12),"Review precedes execution; ","")&amp;IF(K12="Examined with limits",IF(AND(LEN(UPPER(TRIM(CLEAN(SUBSTITUTE(L12,CHAR(160)," ")))))&gt;0,LEFT(UPPER(TRIM(L12)),10)&lt;&gt;"UNRESOLVED",ISERROR(MATCH(UPPER(TRIM(CLEAN(SUBSTITUTE(L12,CHAR(160)," ")))),Start!$H$6:$H$22,0))),"","Limitation/next action missing; "),""))=0,"Documentation recorded; review required",IF(AND(LEN(UPPER(TRIM(CLEAN(SUBSTITUTE(H12,CHAR(160)," ")))))&gt;0,LEFT(UPPER(TRIM(H12)),10)&lt;&gt;"UNRESOLVED",ISERROR(MATCH(UPPER(TRIM(CLEAN(SUBSTITUTE(H12,CHAR(160)," ")))),Start!$H$6:$H$22,0))),"","Criterion/boundary missing; ")&amp;IF(AND(LEN(UPPER(TRIM(CLEAN(SUBSTITUTE(I12,CHAR(160)," ")))))&gt;0,LEFT(UPPER(TRIM(I12)),10)&lt;&gt;"UNRESOLVED",ISERROR(MATCH(UPPER(TRIM(CLEAN(SUBSTITUTE(I12,CHAR(160)," ")))),Start!$H$6:$H$22,0))),"","Examiner missing; ")&amp;IF(AND(LEN(UPPER(TRIM(CLEAN(SUBSTITUTE(J12,CHAR(160)," ")))))&gt;0,LEFT(UPPER(TRIM(J12)),10)&lt;&gt;"UNRESOLVED",ISERROR(MATCH(UPPER(TRIM(CLEAN(SUBSTITUTE(J12,CHAR(160)," ")))),Start!$H$6:$H$22,0))),"","Evidence references missing; ")&amp;IF(AND(LEN(UPPER(TRIM(CLEAN(SUBSTITUTE(M12,CHAR(160)," ")))))&gt;0,LEFT(UPPER(TRIM(M12)),10)&lt;&gt;"UNRESOLVED",ISERROR(MATCH(UPPER(TRIM(CLEAN(SUBSTITUTE(M12,CHAR(160)," ")))),Start!$H$6:$H$22,0))),"","Population/period missing; ")&amp;IF(AND(LEN(UPPER(TRIM(CLEAN(SUBSTITUTE(N12,CHAR(160)," ")))))&gt;0,LEFT(UPPER(TRIM(N12)),10)&lt;&gt;"UNRESOLVED",ISERROR(MATCH(UPPER(TRIM(CLEAN(SUBSTITUTE(N12,CHAR(160)," ")))),Start!$H$6:$H$22,0))),"","Sample IDs/count/rationale missing; ")&amp;IF(AND(LEN(UPPER(TRIM(CLEAN(SUBSTITUTE(O12,CHAR(160)," ")))))&gt;0,LEFT(UPPER(TRIM(O12)),10)&lt;&gt;"UNRESOLVED",ISERROR(MATCH(UPPER(TRIM(CLEAN(SUBSTITUTE(O12,CHAR(160)," ")))),Start!$H$6:$H$22,0))),"","Method missing; ")&amp;IF(AND(LEN(UPPER(TRIM(CLEAN(SUBSTITUTE(P12,CHAR(160)," ")))))&gt;0,LEFT(UPPER(TRIM(P12)),10)&lt;&gt;"UNRESOLVED",ISERROR(MATCH(UPPER(TRIM(CLEAN(SUBSTITUTE(P12,CHAR(160)," ")))),Start!$H$6:$H$22,0))),"","Observations missing; ")&amp;IF(AND(LEN(UPPER(TRIM(CLEAN(SUBSTITUTE(Q12,CHAR(160)," ")))))&gt;0,LEFT(UPPER(TRIM(Q12)),10)&lt;&gt;"UNRESOLVED",ISERROR(MATCH(UPPER(TRIM(CLEAN(SUBSTITUTE(Q12,CHAR(160)," ")))),Start!$H$6:$H$22,0))),"","Reviewer missing; ")&amp;IF(AND(ISNUMBER(R12),R12&gt;0,R12&lt;TODAY()+1),"","Execution date missing/invalid/future; ")&amp;IF(AND(ISNUMBER(S12),S12&gt;0,S12&lt;TODAY()+1),"","Review date missing/invalid/future; ")&amp;IF(AND(LEN(UPPER(TRIM(CLEAN(SUBSTITUTE(T12,CHAR(160)," ")))))&gt;0,LEFT(UPPER(TRIM(T12)),10)&lt;&gt;"UNRESOLVED",ISERROR(MATCH(UPPER(TRIM(CLEAN(SUBSTITUTE(T12,CHAR(160)," ")))),Start!$H$6:$H$22,0))),"","Review disposition missing; ")&amp;IF(AND(LEN(UPPER(TRIM(CLEAN(SUBSTITUTE(U12,CHAR(160)," ")))))&gt;0,LEFT(UPPER(TRIM(U12)),10)&lt;&gt;"UNRESOLVED",ISERROR(MATCH(UPPER(TRIM(CLEAN(SUBSTITUTE(U12,CHAR(160)," ")))),Start!$H$6:$H$22,0))),"","Permit or records-only basis missing; ")&amp;IF(AND(ISNUMBER(R12),ISNUMBER(S12),S12&lt;R12),"Review precedes execution; ","")&amp;IF(K12="Examined with limits",IF(AND(LEN(UPPER(TRIM(CLEAN(SUBSTITUTE(L12,CHAR(160)," ")))))&gt;0,LEFT(UPPER(TRIM(L12)),10)&lt;&gt;"UNRESOLVED",ISERROR(MATCH(UPPER(TRIM(CLEAN(SUBSTITUTE(L12,CHAR(160)," ")))),Start!$H$6:$H$22,0))),"","Limitation/next action missing; "),"")))),"Invalid status; use a listed value")</f>
        <v>Examination pending</v>
      </c>
    </row>
    <row r="13" ht="40" customHeight="1">
      <c r="A13" s="52" t="str">
        <v>W-C09</v>
      </c>
      <c r="B13" s="52" t="str">
        <v>Water and wastewater</v>
      </c>
      <c r="C13" s="52" t="str">
        <v>Change control</v>
      </c>
      <c r="D13" s="52" t="inlineStr">
        <is>
          <t xml:space="preserve">Trace a relevant approved change through testing authorization rollback and as built update. Apply the sample to treatment, pumping, chemical dosing and remote telemetry.</t>
        </is>
      </c>
      <c r="E13" s="52" t="str">
        <v>Change record baseline test result and engineering acceptance</v>
      </c>
      <c r="F13" s="52" t="str">
        <v>Assessment work does not bypass the operating change process</v>
      </c>
      <c r="G13" s="52" t="str">
        <v>F01 / F03</v>
      </c>
      <c r="H13" s="53"/>
      <c r="I13" s="53"/>
      <c r="J13" s="53"/>
      <c r="K13" s="53" t="str">
        <v>Not examined</v>
      </c>
      <c r="L13" s="53"/>
      <c r="M13" s="53"/>
      <c r="N13" s="53"/>
      <c r="O13" s="53"/>
      <c r="P13" s="53"/>
      <c r="Q13" s="53"/>
      <c r="R13" s="54"/>
      <c r="S13" s="54"/>
      <c r="T13" s="53"/>
      <c r="U13" s="53"/>
      <c r="V13" s="55" t="str">
        <f>IF(OR(EXACT(K13,"Not examined"),EXACT(K13,"Examined with limits"),EXACT(K13,"Evidence supports criterion"),EXACT(K13,"Gap observed"),EXACT(K13,"Not authorized")),IF(K13="Not authorized",IF(LEN(IF(AND(LEN(UPPER(TRIM(CLEAN(SUBSTITUTE(L13,CHAR(160)," ")))))&gt;0,LEFT(UPPER(TRIM(L13)),10)&lt;&gt;"UNRESOLVED",ISERROR(MATCH(UPPER(TRIM(CLEAN(SUBSTITUTE(L13,CHAR(160)," ")))),Start!$H$6:$H$22,0))),"","Permission limitation/next action missing; ")&amp;"")=0,"Documentation recorded; review required",IF(AND(LEN(UPPER(TRIM(CLEAN(SUBSTITUTE(L13,CHAR(160)," ")))))&gt;0,LEFT(UPPER(TRIM(L13)),10)&lt;&gt;"UNRESOLVED",ISERROR(MATCH(UPPER(TRIM(CLEAN(SUBSTITUTE(L13,CHAR(160)," ")))),Start!$H$6:$H$22,0))),"","Permission limitation/next action missing; ")&amp;""),IF(K13="Not examined","Examination pending",IF(LEN(IF(AND(LEN(UPPER(TRIM(CLEAN(SUBSTITUTE(H13,CHAR(160)," ")))))&gt;0,LEFT(UPPER(TRIM(H13)),10)&lt;&gt;"UNRESOLVED",ISERROR(MATCH(UPPER(TRIM(CLEAN(SUBSTITUTE(H13,CHAR(160)," ")))),Start!$H$6:$H$22,0))),"","Criterion/boundary missing; ")&amp;IF(AND(LEN(UPPER(TRIM(CLEAN(SUBSTITUTE(I13,CHAR(160)," ")))))&gt;0,LEFT(UPPER(TRIM(I13)),10)&lt;&gt;"UNRESOLVED",ISERROR(MATCH(UPPER(TRIM(CLEAN(SUBSTITUTE(I13,CHAR(160)," ")))),Start!$H$6:$H$22,0))),"","Examiner missing; ")&amp;IF(AND(LEN(UPPER(TRIM(CLEAN(SUBSTITUTE(J13,CHAR(160)," ")))))&gt;0,LEFT(UPPER(TRIM(J13)),10)&lt;&gt;"UNRESOLVED",ISERROR(MATCH(UPPER(TRIM(CLEAN(SUBSTITUTE(J13,CHAR(160)," ")))),Start!$H$6:$H$22,0))),"","Evidence references missing; ")&amp;IF(AND(LEN(UPPER(TRIM(CLEAN(SUBSTITUTE(M13,CHAR(160)," ")))))&gt;0,LEFT(UPPER(TRIM(M13)),10)&lt;&gt;"UNRESOLVED",ISERROR(MATCH(UPPER(TRIM(CLEAN(SUBSTITUTE(M13,CHAR(160)," ")))),Start!$H$6:$H$22,0))),"","Population/period missing; ")&amp;IF(AND(LEN(UPPER(TRIM(CLEAN(SUBSTITUTE(N13,CHAR(160)," ")))))&gt;0,LEFT(UPPER(TRIM(N13)),10)&lt;&gt;"UNRESOLVED",ISERROR(MATCH(UPPER(TRIM(CLEAN(SUBSTITUTE(N13,CHAR(160)," ")))),Start!$H$6:$H$22,0))),"","Sample IDs/count/rationale missing; ")&amp;IF(AND(LEN(UPPER(TRIM(CLEAN(SUBSTITUTE(O13,CHAR(160)," ")))))&gt;0,LEFT(UPPER(TRIM(O13)),10)&lt;&gt;"UNRESOLVED",ISERROR(MATCH(UPPER(TRIM(CLEAN(SUBSTITUTE(O13,CHAR(160)," ")))),Start!$H$6:$H$22,0))),"","Method missing; ")&amp;IF(AND(LEN(UPPER(TRIM(CLEAN(SUBSTITUTE(P13,CHAR(160)," ")))))&gt;0,LEFT(UPPER(TRIM(P13)),10)&lt;&gt;"UNRESOLVED",ISERROR(MATCH(UPPER(TRIM(CLEAN(SUBSTITUTE(P13,CHAR(160)," ")))),Start!$H$6:$H$22,0))),"","Observations missing; ")&amp;IF(AND(LEN(UPPER(TRIM(CLEAN(SUBSTITUTE(Q13,CHAR(160)," ")))))&gt;0,LEFT(UPPER(TRIM(Q13)),10)&lt;&gt;"UNRESOLVED",ISERROR(MATCH(UPPER(TRIM(CLEAN(SUBSTITUTE(Q13,CHAR(160)," ")))),Start!$H$6:$H$22,0))),"","Reviewer missing; ")&amp;IF(AND(ISNUMBER(R13),R13&gt;0,R13&lt;TODAY()+1),"","Execution date missing/invalid/future; ")&amp;IF(AND(ISNUMBER(S13),S13&gt;0,S13&lt;TODAY()+1),"","Review date missing/invalid/future; ")&amp;IF(AND(LEN(UPPER(TRIM(CLEAN(SUBSTITUTE(T13,CHAR(160)," ")))))&gt;0,LEFT(UPPER(TRIM(T13)),10)&lt;&gt;"UNRESOLVED",ISERROR(MATCH(UPPER(TRIM(CLEAN(SUBSTITUTE(T13,CHAR(160)," ")))),Start!$H$6:$H$22,0))),"","Review disposition missing; ")&amp;IF(AND(LEN(UPPER(TRIM(CLEAN(SUBSTITUTE(U13,CHAR(160)," ")))))&gt;0,LEFT(UPPER(TRIM(U13)),10)&lt;&gt;"UNRESOLVED",ISERROR(MATCH(UPPER(TRIM(CLEAN(SUBSTITUTE(U13,CHAR(160)," ")))),Start!$H$6:$H$22,0))),"","Permit or records-only basis missing; ")&amp;IF(AND(ISNUMBER(R13),ISNUMBER(S13),S13&lt;R13),"Review precedes execution; ","")&amp;IF(K13="Examined with limits",IF(AND(LEN(UPPER(TRIM(CLEAN(SUBSTITUTE(L13,CHAR(160)," ")))))&gt;0,LEFT(UPPER(TRIM(L13)),10)&lt;&gt;"UNRESOLVED",ISERROR(MATCH(UPPER(TRIM(CLEAN(SUBSTITUTE(L13,CHAR(160)," ")))),Start!$H$6:$H$22,0))),"","Limitation/next action missing; "),""))=0,"Documentation recorded; review required",IF(AND(LEN(UPPER(TRIM(CLEAN(SUBSTITUTE(H13,CHAR(160)," ")))))&gt;0,LEFT(UPPER(TRIM(H13)),10)&lt;&gt;"UNRESOLVED",ISERROR(MATCH(UPPER(TRIM(CLEAN(SUBSTITUTE(H13,CHAR(160)," ")))),Start!$H$6:$H$22,0))),"","Criterion/boundary missing; ")&amp;IF(AND(LEN(UPPER(TRIM(CLEAN(SUBSTITUTE(I13,CHAR(160)," ")))))&gt;0,LEFT(UPPER(TRIM(I13)),10)&lt;&gt;"UNRESOLVED",ISERROR(MATCH(UPPER(TRIM(CLEAN(SUBSTITUTE(I13,CHAR(160)," ")))),Start!$H$6:$H$22,0))),"","Examiner missing; ")&amp;IF(AND(LEN(UPPER(TRIM(CLEAN(SUBSTITUTE(J13,CHAR(160)," ")))))&gt;0,LEFT(UPPER(TRIM(J13)),10)&lt;&gt;"UNRESOLVED",ISERROR(MATCH(UPPER(TRIM(CLEAN(SUBSTITUTE(J13,CHAR(160)," ")))),Start!$H$6:$H$22,0))),"","Evidence references missing; ")&amp;IF(AND(LEN(UPPER(TRIM(CLEAN(SUBSTITUTE(M13,CHAR(160)," ")))))&gt;0,LEFT(UPPER(TRIM(M13)),10)&lt;&gt;"UNRESOLVED",ISERROR(MATCH(UPPER(TRIM(CLEAN(SUBSTITUTE(M13,CHAR(160)," ")))),Start!$H$6:$H$22,0))),"","Population/period missing; ")&amp;IF(AND(LEN(UPPER(TRIM(CLEAN(SUBSTITUTE(N13,CHAR(160)," ")))))&gt;0,LEFT(UPPER(TRIM(N13)),10)&lt;&gt;"UNRESOLVED",ISERROR(MATCH(UPPER(TRIM(CLEAN(SUBSTITUTE(N13,CHAR(160)," ")))),Start!$H$6:$H$22,0))),"","Sample IDs/count/rationale missing; ")&amp;IF(AND(LEN(UPPER(TRIM(CLEAN(SUBSTITUTE(O13,CHAR(160)," ")))))&gt;0,LEFT(UPPER(TRIM(O13)),10)&lt;&gt;"UNRESOLVED",ISERROR(MATCH(UPPER(TRIM(CLEAN(SUBSTITUTE(O13,CHAR(160)," ")))),Start!$H$6:$H$22,0))),"","Method missing; ")&amp;IF(AND(LEN(UPPER(TRIM(CLEAN(SUBSTITUTE(P13,CHAR(160)," ")))))&gt;0,LEFT(UPPER(TRIM(P13)),10)&lt;&gt;"UNRESOLVED",ISERROR(MATCH(UPPER(TRIM(CLEAN(SUBSTITUTE(P13,CHAR(160)," ")))),Start!$H$6:$H$22,0))),"","Observations missing; ")&amp;IF(AND(LEN(UPPER(TRIM(CLEAN(SUBSTITUTE(Q13,CHAR(160)," ")))))&gt;0,LEFT(UPPER(TRIM(Q13)),10)&lt;&gt;"UNRESOLVED",ISERROR(MATCH(UPPER(TRIM(CLEAN(SUBSTITUTE(Q13,CHAR(160)," ")))),Start!$H$6:$H$22,0))),"","Reviewer missing; ")&amp;IF(AND(ISNUMBER(R13),R13&gt;0,R13&lt;TODAY()+1),"","Execution date missing/invalid/future; ")&amp;IF(AND(ISNUMBER(S13),S13&gt;0,S13&lt;TODAY()+1),"","Review date missing/invalid/future; ")&amp;IF(AND(LEN(UPPER(TRIM(CLEAN(SUBSTITUTE(T13,CHAR(160)," ")))))&gt;0,LEFT(UPPER(TRIM(T13)),10)&lt;&gt;"UNRESOLVED",ISERROR(MATCH(UPPER(TRIM(CLEAN(SUBSTITUTE(T13,CHAR(160)," ")))),Start!$H$6:$H$22,0))),"","Review disposition missing; ")&amp;IF(AND(LEN(UPPER(TRIM(CLEAN(SUBSTITUTE(U13,CHAR(160)," ")))))&gt;0,LEFT(UPPER(TRIM(U13)),10)&lt;&gt;"UNRESOLVED",ISERROR(MATCH(UPPER(TRIM(CLEAN(SUBSTITUTE(U13,CHAR(160)," ")))),Start!$H$6:$H$22,0))),"","Permit or records-only basis missing; ")&amp;IF(AND(ISNUMBER(R13),ISNUMBER(S13),S13&lt;R13),"Review precedes execution; ","")&amp;IF(K13="Examined with limits",IF(AND(LEN(UPPER(TRIM(CLEAN(SUBSTITUTE(L13,CHAR(160)," ")))))&gt;0,LEFT(UPPER(TRIM(L13)),10)&lt;&gt;"UNRESOLVED",ISERROR(MATCH(UPPER(TRIM(CLEAN(SUBSTITUTE(L13,CHAR(160)," ")))),Start!$H$6:$H$22,0))),"","Limitation/next action missing; "),"")))),"Invalid status; use a listed value")</f>
        <v>Examination pending</v>
      </c>
    </row>
    <row r="14" ht="55" customHeight="1">
      <c r="A14" s="56" t="str">
        <v>W-C10</v>
      </c>
      <c r="B14" s="56" t="str">
        <v>Water and wastewater</v>
      </c>
      <c r="C14" s="56" t="str">
        <v>Incident coordination</v>
      </c>
      <c r="D14" s="56" t="str">
        <v>Walk operational safety technical response legal reporting and communications responsibilities. Apply the sample to treatment, pumping, chemical dosing and remote telemetry.</v>
      </c>
      <c r="E14" s="56" t="str">
        <v>Fictional exercise record current duty register and gaps</v>
      </c>
      <c r="F14" s="56" t="str">
        <v>No single assumed reporting clock or unverified recipient</v>
      </c>
      <c r="G14" s="56" t="str">
        <v>F01 / F03</v>
      </c>
      <c r="H14" s="53"/>
      <c r="I14" s="53"/>
      <c r="J14" s="53"/>
      <c r="K14" s="53" t="str">
        <v>Not examined</v>
      </c>
      <c r="L14" s="53"/>
      <c r="M14" s="53"/>
      <c r="N14" s="53"/>
      <c r="O14" s="53"/>
      <c r="P14" s="53"/>
      <c r="Q14" s="53"/>
      <c r="R14" s="54"/>
      <c r="S14" s="54"/>
      <c r="T14" s="53"/>
      <c r="U14" s="53"/>
      <c r="V14" s="55" t="str">
        <f>IF(OR(EXACT(K14,"Not examined"),EXACT(K14,"Examined with limits"),EXACT(K14,"Evidence supports criterion"),EXACT(K14,"Gap observed"),EXACT(K14,"Not authorized")),IF(K14="Not authorized",IF(LEN(IF(AND(LEN(UPPER(TRIM(CLEAN(SUBSTITUTE(L14,CHAR(160)," ")))))&gt;0,LEFT(UPPER(TRIM(L14)),10)&lt;&gt;"UNRESOLVED",ISERROR(MATCH(UPPER(TRIM(CLEAN(SUBSTITUTE(L14,CHAR(160)," ")))),Start!$H$6:$H$22,0))),"","Permission limitation/next action missing; ")&amp;"")=0,"Documentation recorded; review required",IF(AND(LEN(UPPER(TRIM(CLEAN(SUBSTITUTE(L14,CHAR(160)," ")))))&gt;0,LEFT(UPPER(TRIM(L14)),10)&lt;&gt;"UNRESOLVED",ISERROR(MATCH(UPPER(TRIM(CLEAN(SUBSTITUTE(L14,CHAR(160)," ")))),Start!$H$6:$H$22,0))),"","Permission limitation/next action missing; ")&amp;""),IF(K14="Not examined","Examination pending",IF(LEN(IF(AND(LEN(UPPER(TRIM(CLEAN(SUBSTITUTE(H14,CHAR(160)," ")))))&gt;0,LEFT(UPPER(TRIM(H14)),10)&lt;&gt;"UNRESOLVED",ISERROR(MATCH(UPPER(TRIM(CLEAN(SUBSTITUTE(H14,CHAR(160)," ")))),Start!$H$6:$H$22,0))),"","Criterion/boundary missing; ")&amp;IF(AND(LEN(UPPER(TRIM(CLEAN(SUBSTITUTE(I14,CHAR(160)," ")))))&gt;0,LEFT(UPPER(TRIM(I14)),10)&lt;&gt;"UNRESOLVED",ISERROR(MATCH(UPPER(TRIM(CLEAN(SUBSTITUTE(I14,CHAR(160)," ")))),Start!$H$6:$H$22,0))),"","Examiner missing; ")&amp;IF(AND(LEN(UPPER(TRIM(CLEAN(SUBSTITUTE(J14,CHAR(160)," ")))))&gt;0,LEFT(UPPER(TRIM(J14)),10)&lt;&gt;"UNRESOLVED",ISERROR(MATCH(UPPER(TRIM(CLEAN(SUBSTITUTE(J14,CHAR(160)," ")))),Start!$H$6:$H$22,0))),"","Evidence references missing; ")&amp;IF(AND(LEN(UPPER(TRIM(CLEAN(SUBSTITUTE(M14,CHAR(160)," ")))))&gt;0,LEFT(UPPER(TRIM(M14)),10)&lt;&gt;"UNRESOLVED",ISERROR(MATCH(UPPER(TRIM(CLEAN(SUBSTITUTE(M14,CHAR(160)," ")))),Start!$H$6:$H$22,0))),"","Population/period missing; ")&amp;IF(AND(LEN(UPPER(TRIM(CLEAN(SUBSTITUTE(N14,CHAR(160)," ")))))&gt;0,LEFT(UPPER(TRIM(N14)),10)&lt;&gt;"UNRESOLVED",ISERROR(MATCH(UPPER(TRIM(CLEAN(SUBSTITUTE(N14,CHAR(160)," ")))),Start!$H$6:$H$22,0))),"","Sample IDs/count/rationale missing; ")&amp;IF(AND(LEN(UPPER(TRIM(CLEAN(SUBSTITUTE(O14,CHAR(160)," ")))))&gt;0,LEFT(UPPER(TRIM(O14)),10)&lt;&gt;"UNRESOLVED",ISERROR(MATCH(UPPER(TRIM(CLEAN(SUBSTITUTE(O14,CHAR(160)," ")))),Start!$H$6:$H$22,0))),"","Method missing; ")&amp;IF(AND(LEN(UPPER(TRIM(CLEAN(SUBSTITUTE(P14,CHAR(160)," ")))))&gt;0,LEFT(UPPER(TRIM(P14)),10)&lt;&gt;"UNRESOLVED",ISERROR(MATCH(UPPER(TRIM(CLEAN(SUBSTITUTE(P14,CHAR(160)," ")))),Start!$H$6:$H$22,0))),"","Observations missing; ")&amp;IF(AND(LEN(UPPER(TRIM(CLEAN(SUBSTITUTE(Q14,CHAR(160)," ")))))&gt;0,LEFT(UPPER(TRIM(Q14)),10)&lt;&gt;"UNRESOLVED",ISERROR(MATCH(UPPER(TRIM(CLEAN(SUBSTITUTE(Q14,CHAR(160)," ")))),Start!$H$6:$H$22,0))),"","Reviewer missing; ")&amp;IF(AND(ISNUMBER(R14),R14&gt;0,R14&lt;TODAY()+1),"","Execution date missing/invalid/future; ")&amp;IF(AND(ISNUMBER(S14),S14&gt;0,S14&lt;TODAY()+1),"","Review date missing/invalid/future; ")&amp;IF(AND(LEN(UPPER(TRIM(CLEAN(SUBSTITUTE(T14,CHAR(160)," ")))))&gt;0,LEFT(UPPER(TRIM(T14)),10)&lt;&gt;"UNRESOLVED",ISERROR(MATCH(UPPER(TRIM(CLEAN(SUBSTITUTE(T14,CHAR(160)," ")))),Start!$H$6:$H$22,0))),"","Review disposition missing; ")&amp;IF(AND(LEN(UPPER(TRIM(CLEAN(SUBSTITUTE(U14,CHAR(160)," ")))))&gt;0,LEFT(UPPER(TRIM(U14)),10)&lt;&gt;"UNRESOLVED",ISERROR(MATCH(UPPER(TRIM(CLEAN(SUBSTITUTE(U14,CHAR(160)," ")))),Start!$H$6:$H$22,0))),"","Permit or records-only basis missing; ")&amp;IF(AND(ISNUMBER(R14),ISNUMBER(S14),S14&lt;R14),"Review precedes execution; ","")&amp;IF(K14="Examined with limits",IF(AND(LEN(UPPER(TRIM(CLEAN(SUBSTITUTE(L14,CHAR(160)," ")))))&gt;0,LEFT(UPPER(TRIM(L14)),10)&lt;&gt;"UNRESOLVED",ISERROR(MATCH(UPPER(TRIM(CLEAN(SUBSTITUTE(L14,CHAR(160)," ")))),Start!$H$6:$H$22,0))),"","Limitation/next action missing; "),""))=0,"Documentation recorded; review required",IF(AND(LEN(UPPER(TRIM(CLEAN(SUBSTITUTE(H14,CHAR(160)," ")))))&gt;0,LEFT(UPPER(TRIM(H14)),10)&lt;&gt;"UNRESOLVED",ISERROR(MATCH(UPPER(TRIM(CLEAN(SUBSTITUTE(H14,CHAR(160)," ")))),Start!$H$6:$H$22,0))),"","Criterion/boundary missing; ")&amp;IF(AND(LEN(UPPER(TRIM(CLEAN(SUBSTITUTE(I14,CHAR(160)," ")))))&gt;0,LEFT(UPPER(TRIM(I14)),10)&lt;&gt;"UNRESOLVED",ISERROR(MATCH(UPPER(TRIM(CLEAN(SUBSTITUTE(I14,CHAR(160)," ")))),Start!$H$6:$H$22,0))),"","Examiner missing; ")&amp;IF(AND(LEN(UPPER(TRIM(CLEAN(SUBSTITUTE(J14,CHAR(160)," ")))))&gt;0,LEFT(UPPER(TRIM(J14)),10)&lt;&gt;"UNRESOLVED",ISERROR(MATCH(UPPER(TRIM(CLEAN(SUBSTITUTE(J14,CHAR(160)," ")))),Start!$H$6:$H$22,0))),"","Evidence references missing; ")&amp;IF(AND(LEN(UPPER(TRIM(CLEAN(SUBSTITUTE(M14,CHAR(160)," ")))))&gt;0,LEFT(UPPER(TRIM(M14)),10)&lt;&gt;"UNRESOLVED",ISERROR(MATCH(UPPER(TRIM(CLEAN(SUBSTITUTE(M14,CHAR(160)," ")))),Start!$H$6:$H$22,0))),"","Population/period missing; ")&amp;IF(AND(LEN(UPPER(TRIM(CLEAN(SUBSTITUTE(N14,CHAR(160)," ")))))&gt;0,LEFT(UPPER(TRIM(N14)),10)&lt;&gt;"UNRESOLVED",ISERROR(MATCH(UPPER(TRIM(CLEAN(SUBSTITUTE(N14,CHAR(160)," ")))),Start!$H$6:$H$22,0))),"","Sample IDs/count/rationale missing; ")&amp;IF(AND(LEN(UPPER(TRIM(CLEAN(SUBSTITUTE(O14,CHAR(160)," ")))))&gt;0,LEFT(UPPER(TRIM(O14)),10)&lt;&gt;"UNRESOLVED",ISERROR(MATCH(UPPER(TRIM(CLEAN(SUBSTITUTE(O14,CHAR(160)," ")))),Start!$H$6:$H$22,0))),"","Method missing; ")&amp;IF(AND(LEN(UPPER(TRIM(CLEAN(SUBSTITUTE(P14,CHAR(160)," ")))))&gt;0,LEFT(UPPER(TRIM(P14)),10)&lt;&gt;"UNRESOLVED",ISERROR(MATCH(UPPER(TRIM(CLEAN(SUBSTITUTE(P14,CHAR(160)," ")))),Start!$H$6:$H$22,0))),"","Observations missing; ")&amp;IF(AND(LEN(UPPER(TRIM(CLEAN(SUBSTITUTE(Q14,CHAR(160)," ")))))&gt;0,LEFT(UPPER(TRIM(Q14)),10)&lt;&gt;"UNRESOLVED",ISERROR(MATCH(UPPER(TRIM(CLEAN(SUBSTITUTE(Q14,CHAR(160)," ")))),Start!$H$6:$H$22,0))),"","Reviewer missing; ")&amp;IF(AND(ISNUMBER(R14),R14&gt;0,R14&lt;TODAY()+1),"","Execution date missing/invalid/future; ")&amp;IF(AND(ISNUMBER(S14),S14&gt;0,S14&lt;TODAY()+1),"","Review date missing/invalid/future; ")&amp;IF(AND(LEN(UPPER(TRIM(CLEAN(SUBSTITUTE(T14,CHAR(160)," ")))))&gt;0,LEFT(UPPER(TRIM(T14)),10)&lt;&gt;"UNRESOLVED",ISERROR(MATCH(UPPER(TRIM(CLEAN(SUBSTITUTE(T14,CHAR(160)," ")))),Start!$H$6:$H$22,0))),"","Review disposition missing; ")&amp;IF(AND(LEN(UPPER(TRIM(CLEAN(SUBSTITUTE(U14,CHAR(160)," ")))))&gt;0,LEFT(UPPER(TRIM(U14)),10)&lt;&gt;"UNRESOLVED",ISERROR(MATCH(UPPER(TRIM(CLEAN(SUBSTITUTE(U14,CHAR(160)," ")))),Start!$H$6:$H$22,0))),"","Permit or records-only basis missing; ")&amp;IF(AND(ISNUMBER(R14),ISNUMBER(S14),S14&lt;R14),"Review precedes execution; ","")&amp;IF(K14="Examined with limits",IF(AND(LEN(UPPER(TRIM(CLEAN(SUBSTITUTE(L14,CHAR(160)," ")))))&gt;0,LEFT(UPPER(TRIM(L14)),10)&lt;&gt;"UNRESOLVED",ISERROR(MATCH(UPPER(TRIM(CLEAN(SUBSTITUTE(L14,CHAR(160)," ")))),Start!$H$6:$H$22,0))),"","Limitation/next action missing; "),"")))),"Invalid status; use a listed value")</f>
        <v>Examination pending</v>
      </c>
    </row>
    <row r="15" ht="55" customHeight="1">
      <c r="A15" s="52" t="str">
        <v>W-C11</v>
      </c>
      <c r="B15" s="52" t="str">
        <v>Water and wastewater</v>
      </c>
      <c r="C15" s="52" t="str">
        <v>Closure</v>
      </c>
      <c r="D15" s="52" t="str">
        <v>Compare corrected condition to original criterion with a separately approved verification method. Apply the sample to treatment, pumping, chemical dosing and remote telemetry.</v>
      </c>
      <c r="E15" s="52" t="str">
        <v>Implementation and retest records linked to finding</v>
      </c>
      <c r="F15" s="52" t="str">
        <v>Verified closure names result date reviewer and residual limit</v>
      </c>
      <c r="G15" s="52" t="str">
        <v>F01 / F03</v>
      </c>
      <c r="H15" s="53"/>
      <c r="I15" s="53"/>
      <c r="J15" s="53"/>
      <c r="K15" s="53" t="str">
        <v>Not examined</v>
      </c>
      <c r="L15" s="53"/>
      <c r="M15" s="53"/>
      <c r="N15" s="53"/>
      <c r="O15" s="53"/>
      <c r="P15" s="53"/>
      <c r="Q15" s="53"/>
      <c r="R15" s="54"/>
      <c r="S15" s="54"/>
      <c r="T15" s="53"/>
      <c r="U15" s="53"/>
      <c r="V15" s="55" t="str">
        <f>IF(OR(EXACT(K15,"Not examined"),EXACT(K15,"Examined with limits"),EXACT(K15,"Evidence supports criterion"),EXACT(K15,"Gap observed"),EXACT(K15,"Not authorized")),IF(K15="Not authorized",IF(LEN(IF(AND(LEN(UPPER(TRIM(CLEAN(SUBSTITUTE(L15,CHAR(160)," ")))))&gt;0,LEFT(UPPER(TRIM(L15)),10)&lt;&gt;"UNRESOLVED",ISERROR(MATCH(UPPER(TRIM(CLEAN(SUBSTITUTE(L15,CHAR(160)," ")))),Start!$H$6:$H$22,0))),"","Permission limitation/next action missing; ")&amp;"")=0,"Documentation recorded; review required",IF(AND(LEN(UPPER(TRIM(CLEAN(SUBSTITUTE(L15,CHAR(160)," ")))))&gt;0,LEFT(UPPER(TRIM(L15)),10)&lt;&gt;"UNRESOLVED",ISERROR(MATCH(UPPER(TRIM(CLEAN(SUBSTITUTE(L15,CHAR(160)," ")))),Start!$H$6:$H$22,0))),"","Permission limitation/next action missing; ")&amp;""),IF(K15="Not examined","Examination pending",IF(LEN(IF(AND(LEN(UPPER(TRIM(CLEAN(SUBSTITUTE(H15,CHAR(160)," ")))))&gt;0,LEFT(UPPER(TRIM(H15)),10)&lt;&gt;"UNRESOLVED",ISERROR(MATCH(UPPER(TRIM(CLEAN(SUBSTITUTE(H15,CHAR(160)," ")))),Start!$H$6:$H$22,0))),"","Criterion/boundary missing; ")&amp;IF(AND(LEN(UPPER(TRIM(CLEAN(SUBSTITUTE(I15,CHAR(160)," ")))))&gt;0,LEFT(UPPER(TRIM(I15)),10)&lt;&gt;"UNRESOLVED",ISERROR(MATCH(UPPER(TRIM(CLEAN(SUBSTITUTE(I15,CHAR(160)," ")))),Start!$H$6:$H$22,0))),"","Examiner missing; ")&amp;IF(AND(LEN(UPPER(TRIM(CLEAN(SUBSTITUTE(J15,CHAR(160)," ")))))&gt;0,LEFT(UPPER(TRIM(J15)),10)&lt;&gt;"UNRESOLVED",ISERROR(MATCH(UPPER(TRIM(CLEAN(SUBSTITUTE(J15,CHAR(160)," ")))),Start!$H$6:$H$22,0))),"","Evidence references missing; ")&amp;IF(AND(LEN(UPPER(TRIM(CLEAN(SUBSTITUTE(M15,CHAR(160)," ")))))&gt;0,LEFT(UPPER(TRIM(M15)),10)&lt;&gt;"UNRESOLVED",ISERROR(MATCH(UPPER(TRIM(CLEAN(SUBSTITUTE(M15,CHAR(160)," ")))),Start!$H$6:$H$22,0))),"","Population/period missing; ")&amp;IF(AND(LEN(UPPER(TRIM(CLEAN(SUBSTITUTE(N15,CHAR(160)," ")))))&gt;0,LEFT(UPPER(TRIM(N15)),10)&lt;&gt;"UNRESOLVED",ISERROR(MATCH(UPPER(TRIM(CLEAN(SUBSTITUTE(N15,CHAR(160)," ")))),Start!$H$6:$H$22,0))),"","Sample IDs/count/rationale missing; ")&amp;IF(AND(LEN(UPPER(TRIM(CLEAN(SUBSTITUTE(O15,CHAR(160)," ")))))&gt;0,LEFT(UPPER(TRIM(O15)),10)&lt;&gt;"UNRESOLVED",ISERROR(MATCH(UPPER(TRIM(CLEAN(SUBSTITUTE(O15,CHAR(160)," ")))),Start!$H$6:$H$22,0))),"","Method missing; ")&amp;IF(AND(LEN(UPPER(TRIM(CLEAN(SUBSTITUTE(P15,CHAR(160)," ")))))&gt;0,LEFT(UPPER(TRIM(P15)),10)&lt;&gt;"UNRESOLVED",ISERROR(MATCH(UPPER(TRIM(CLEAN(SUBSTITUTE(P15,CHAR(160)," ")))),Start!$H$6:$H$22,0))),"","Observations missing; ")&amp;IF(AND(LEN(UPPER(TRIM(CLEAN(SUBSTITUTE(Q15,CHAR(160)," ")))))&gt;0,LEFT(UPPER(TRIM(Q15)),10)&lt;&gt;"UNRESOLVED",ISERROR(MATCH(UPPER(TRIM(CLEAN(SUBSTITUTE(Q15,CHAR(160)," ")))),Start!$H$6:$H$22,0))),"","Reviewer missing; ")&amp;IF(AND(ISNUMBER(R15),R15&gt;0,R15&lt;TODAY()+1),"","Execution date missing/invalid/future; ")&amp;IF(AND(ISNUMBER(S15),S15&gt;0,S15&lt;TODAY()+1),"","Review date missing/invalid/future; ")&amp;IF(AND(LEN(UPPER(TRIM(CLEAN(SUBSTITUTE(T15,CHAR(160)," ")))))&gt;0,LEFT(UPPER(TRIM(T15)),10)&lt;&gt;"UNRESOLVED",ISERROR(MATCH(UPPER(TRIM(CLEAN(SUBSTITUTE(T15,CHAR(160)," ")))),Start!$H$6:$H$22,0))),"","Review disposition missing; ")&amp;IF(AND(LEN(UPPER(TRIM(CLEAN(SUBSTITUTE(U15,CHAR(160)," ")))))&gt;0,LEFT(UPPER(TRIM(U15)),10)&lt;&gt;"UNRESOLVED",ISERROR(MATCH(UPPER(TRIM(CLEAN(SUBSTITUTE(U15,CHAR(160)," ")))),Start!$H$6:$H$22,0))),"","Permit or records-only basis missing; ")&amp;IF(AND(ISNUMBER(R15),ISNUMBER(S15),S15&lt;R15),"Review precedes execution; ","")&amp;IF(K15="Examined with limits",IF(AND(LEN(UPPER(TRIM(CLEAN(SUBSTITUTE(L15,CHAR(160)," ")))))&gt;0,LEFT(UPPER(TRIM(L15)),10)&lt;&gt;"UNRESOLVED",ISERROR(MATCH(UPPER(TRIM(CLEAN(SUBSTITUTE(L15,CHAR(160)," ")))),Start!$H$6:$H$22,0))),"","Limitation/next action missing; "),""))=0,"Documentation recorded; review required",IF(AND(LEN(UPPER(TRIM(CLEAN(SUBSTITUTE(H15,CHAR(160)," ")))))&gt;0,LEFT(UPPER(TRIM(H15)),10)&lt;&gt;"UNRESOLVED",ISERROR(MATCH(UPPER(TRIM(CLEAN(SUBSTITUTE(H15,CHAR(160)," ")))),Start!$H$6:$H$22,0))),"","Criterion/boundary missing; ")&amp;IF(AND(LEN(UPPER(TRIM(CLEAN(SUBSTITUTE(I15,CHAR(160)," ")))))&gt;0,LEFT(UPPER(TRIM(I15)),10)&lt;&gt;"UNRESOLVED",ISERROR(MATCH(UPPER(TRIM(CLEAN(SUBSTITUTE(I15,CHAR(160)," ")))),Start!$H$6:$H$22,0))),"","Examiner missing; ")&amp;IF(AND(LEN(UPPER(TRIM(CLEAN(SUBSTITUTE(J15,CHAR(160)," ")))))&gt;0,LEFT(UPPER(TRIM(J15)),10)&lt;&gt;"UNRESOLVED",ISERROR(MATCH(UPPER(TRIM(CLEAN(SUBSTITUTE(J15,CHAR(160)," ")))),Start!$H$6:$H$22,0))),"","Evidence references missing; ")&amp;IF(AND(LEN(UPPER(TRIM(CLEAN(SUBSTITUTE(M15,CHAR(160)," ")))))&gt;0,LEFT(UPPER(TRIM(M15)),10)&lt;&gt;"UNRESOLVED",ISERROR(MATCH(UPPER(TRIM(CLEAN(SUBSTITUTE(M15,CHAR(160)," ")))),Start!$H$6:$H$22,0))),"","Population/period missing; ")&amp;IF(AND(LEN(UPPER(TRIM(CLEAN(SUBSTITUTE(N15,CHAR(160)," ")))))&gt;0,LEFT(UPPER(TRIM(N15)),10)&lt;&gt;"UNRESOLVED",ISERROR(MATCH(UPPER(TRIM(CLEAN(SUBSTITUTE(N15,CHAR(160)," ")))),Start!$H$6:$H$22,0))),"","Sample IDs/count/rationale missing; ")&amp;IF(AND(LEN(UPPER(TRIM(CLEAN(SUBSTITUTE(O15,CHAR(160)," ")))))&gt;0,LEFT(UPPER(TRIM(O15)),10)&lt;&gt;"UNRESOLVED",ISERROR(MATCH(UPPER(TRIM(CLEAN(SUBSTITUTE(O15,CHAR(160)," ")))),Start!$H$6:$H$22,0))),"","Method missing; ")&amp;IF(AND(LEN(UPPER(TRIM(CLEAN(SUBSTITUTE(P15,CHAR(160)," ")))))&gt;0,LEFT(UPPER(TRIM(P15)),10)&lt;&gt;"UNRESOLVED",ISERROR(MATCH(UPPER(TRIM(CLEAN(SUBSTITUTE(P15,CHAR(160)," ")))),Start!$H$6:$H$22,0))),"","Observations missing; ")&amp;IF(AND(LEN(UPPER(TRIM(CLEAN(SUBSTITUTE(Q15,CHAR(160)," ")))))&gt;0,LEFT(UPPER(TRIM(Q15)),10)&lt;&gt;"UNRESOLVED",ISERROR(MATCH(UPPER(TRIM(CLEAN(SUBSTITUTE(Q15,CHAR(160)," ")))),Start!$H$6:$H$22,0))),"","Reviewer missing; ")&amp;IF(AND(ISNUMBER(R15),R15&gt;0,R15&lt;TODAY()+1),"","Execution date missing/invalid/future; ")&amp;IF(AND(ISNUMBER(S15),S15&gt;0,S15&lt;TODAY()+1),"","Review date missing/invalid/future; ")&amp;IF(AND(LEN(UPPER(TRIM(CLEAN(SUBSTITUTE(T15,CHAR(160)," ")))))&gt;0,LEFT(UPPER(TRIM(T15)),10)&lt;&gt;"UNRESOLVED",ISERROR(MATCH(UPPER(TRIM(CLEAN(SUBSTITUTE(T15,CHAR(160)," ")))),Start!$H$6:$H$22,0))),"","Review disposition missing; ")&amp;IF(AND(LEN(UPPER(TRIM(CLEAN(SUBSTITUTE(U15,CHAR(160)," ")))))&gt;0,LEFT(UPPER(TRIM(U15)),10)&lt;&gt;"UNRESOLVED",ISERROR(MATCH(UPPER(TRIM(CLEAN(SUBSTITUTE(U15,CHAR(160)," ")))),Start!$H$6:$H$22,0))),"","Permit or records-only basis missing; ")&amp;IF(AND(ISNUMBER(R15),ISNUMBER(S15),S15&lt;R15),"Review precedes execution; ","")&amp;IF(K15="Examined with limits",IF(AND(LEN(UPPER(TRIM(CLEAN(SUBSTITUTE(L15,CHAR(160)," ")))))&gt;0,LEFT(UPPER(TRIM(L15)),10)&lt;&gt;"UNRESOLVED",ISERROR(MATCH(UPPER(TRIM(CLEAN(SUBSTITUTE(L15,CHAR(160)," ")))),Start!$H$6:$H$22,0))),"","Limitation/next action missing; "),"")))),"Invalid status; use a listed value")</f>
        <v>Examination pending</v>
      </c>
    </row>
    <row r="16" ht="55" customHeight="1">
      <c r="A16" s="56" t="str">
        <v>P-C01</v>
      </c>
      <c r="B16" s="56" t="str">
        <v>Power and energy</v>
      </c>
      <c r="C16" s="56" t="str">
        <v>Inventory</v>
      </c>
      <c r="D16" s="56" t="str">
        <v>Reconcile drawings configuration exports and observation; record source and unknowns. Apply the sample to generation, protection, substations, EMS/DMS and remote support.</v>
      </c>
      <c r="E16" s="56" t="str">
        <v>Inventory sample and process dependency evidence</v>
      </c>
      <c r="F16" s="56" t="str">
        <v>Owner validates scoped population and unresolved discrepancies</v>
      </c>
      <c r="G16" s="56" t="str">
        <v>F01 / F03</v>
      </c>
      <c r="H16" s="53"/>
      <c r="I16" s="53"/>
      <c r="J16" s="53"/>
      <c r="K16" s="53" t="str">
        <v>Not examined</v>
      </c>
      <c r="L16" s="53"/>
      <c r="M16" s="53"/>
      <c r="N16" s="53"/>
      <c r="O16" s="53"/>
      <c r="P16" s="53"/>
      <c r="Q16" s="53"/>
      <c r="R16" s="54"/>
      <c r="S16" s="54"/>
      <c r="T16" s="53"/>
      <c r="U16" s="53"/>
      <c r="V16" s="55" t="str">
        <f>IF(OR(EXACT(K16,"Not examined"),EXACT(K16,"Examined with limits"),EXACT(K16,"Evidence supports criterion"),EXACT(K16,"Gap observed"),EXACT(K16,"Not authorized")),IF(K16="Not authorized",IF(LEN(IF(AND(LEN(UPPER(TRIM(CLEAN(SUBSTITUTE(L16,CHAR(160)," ")))))&gt;0,LEFT(UPPER(TRIM(L16)),10)&lt;&gt;"UNRESOLVED",ISERROR(MATCH(UPPER(TRIM(CLEAN(SUBSTITUTE(L16,CHAR(160)," ")))),Start!$H$6:$H$22,0))),"","Permission limitation/next action missing; ")&amp;"")=0,"Documentation recorded; review required",IF(AND(LEN(UPPER(TRIM(CLEAN(SUBSTITUTE(L16,CHAR(160)," ")))))&gt;0,LEFT(UPPER(TRIM(L16)),10)&lt;&gt;"UNRESOLVED",ISERROR(MATCH(UPPER(TRIM(CLEAN(SUBSTITUTE(L16,CHAR(160)," ")))),Start!$H$6:$H$22,0))),"","Permission limitation/next action missing; ")&amp;""),IF(K16="Not examined","Examination pending",IF(LEN(IF(AND(LEN(UPPER(TRIM(CLEAN(SUBSTITUTE(H16,CHAR(160)," ")))))&gt;0,LEFT(UPPER(TRIM(H16)),10)&lt;&gt;"UNRESOLVED",ISERROR(MATCH(UPPER(TRIM(CLEAN(SUBSTITUTE(H16,CHAR(160)," ")))),Start!$H$6:$H$22,0))),"","Criterion/boundary missing; ")&amp;IF(AND(LEN(UPPER(TRIM(CLEAN(SUBSTITUTE(I16,CHAR(160)," ")))))&gt;0,LEFT(UPPER(TRIM(I16)),10)&lt;&gt;"UNRESOLVED",ISERROR(MATCH(UPPER(TRIM(CLEAN(SUBSTITUTE(I16,CHAR(160)," ")))),Start!$H$6:$H$22,0))),"","Examiner missing; ")&amp;IF(AND(LEN(UPPER(TRIM(CLEAN(SUBSTITUTE(J16,CHAR(160)," ")))))&gt;0,LEFT(UPPER(TRIM(J16)),10)&lt;&gt;"UNRESOLVED",ISERROR(MATCH(UPPER(TRIM(CLEAN(SUBSTITUTE(J16,CHAR(160)," ")))),Start!$H$6:$H$22,0))),"","Evidence references missing; ")&amp;IF(AND(LEN(UPPER(TRIM(CLEAN(SUBSTITUTE(M16,CHAR(160)," ")))))&gt;0,LEFT(UPPER(TRIM(M16)),10)&lt;&gt;"UNRESOLVED",ISERROR(MATCH(UPPER(TRIM(CLEAN(SUBSTITUTE(M16,CHAR(160)," ")))),Start!$H$6:$H$22,0))),"","Population/period missing; ")&amp;IF(AND(LEN(UPPER(TRIM(CLEAN(SUBSTITUTE(N16,CHAR(160)," ")))))&gt;0,LEFT(UPPER(TRIM(N16)),10)&lt;&gt;"UNRESOLVED",ISERROR(MATCH(UPPER(TRIM(CLEAN(SUBSTITUTE(N16,CHAR(160)," ")))),Start!$H$6:$H$22,0))),"","Sample IDs/count/rationale missing; ")&amp;IF(AND(LEN(UPPER(TRIM(CLEAN(SUBSTITUTE(O16,CHAR(160)," ")))))&gt;0,LEFT(UPPER(TRIM(O16)),10)&lt;&gt;"UNRESOLVED",ISERROR(MATCH(UPPER(TRIM(CLEAN(SUBSTITUTE(O16,CHAR(160)," ")))),Start!$H$6:$H$22,0))),"","Method missing; ")&amp;IF(AND(LEN(UPPER(TRIM(CLEAN(SUBSTITUTE(P16,CHAR(160)," ")))))&gt;0,LEFT(UPPER(TRIM(P16)),10)&lt;&gt;"UNRESOLVED",ISERROR(MATCH(UPPER(TRIM(CLEAN(SUBSTITUTE(P16,CHAR(160)," ")))),Start!$H$6:$H$22,0))),"","Observations missing; ")&amp;IF(AND(LEN(UPPER(TRIM(CLEAN(SUBSTITUTE(Q16,CHAR(160)," ")))))&gt;0,LEFT(UPPER(TRIM(Q16)),10)&lt;&gt;"UNRESOLVED",ISERROR(MATCH(UPPER(TRIM(CLEAN(SUBSTITUTE(Q16,CHAR(160)," ")))),Start!$H$6:$H$22,0))),"","Reviewer missing; ")&amp;IF(AND(ISNUMBER(R16),R16&gt;0,R16&lt;TODAY()+1),"","Execution date missing/invalid/future; ")&amp;IF(AND(ISNUMBER(S16),S16&gt;0,S16&lt;TODAY()+1),"","Review date missing/invalid/future; ")&amp;IF(AND(LEN(UPPER(TRIM(CLEAN(SUBSTITUTE(T16,CHAR(160)," ")))))&gt;0,LEFT(UPPER(TRIM(T16)),10)&lt;&gt;"UNRESOLVED",ISERROR(MATCH(UPPER(TRIM(CLEAN(SUBSTITUTE(T16,CHAR(160)," ")))),Start!$H$6:$H$22,0))),"","Review disposition missing; ")&amp;IF(AND(LEN(UPPER(TRIM(CLEAN(SUBSTITUTE(U16,CHAR(160)," ")))))&gt;0,LEFT(UPPER(TRIM(U16)),10)&lt;&gt;"UNRESOLVED",ISERROR(MATCH(UPPER(TRIM(CLEAN(SUBSTITUTE(U16,CHAR(160)," ")))),Start!$H$6:$H$22,0))),"","Permit or records-only basis missing; ")&amp;IF(AND(ISNUMBER(R16),ISNUMBER(S16),S16&lt;R16),"Review precedes execution; ","")&amp;IF(K16="Examined with limits",IF(AND(LEN(UPPER(TRIM(CLEAN(SUBSTITUTE(L16,CHAR(160)," ")))))&gt;0,LEFT(UPPER(TRIM(L16)),10)&lt;&gt;"UNRESOLVED",ISERROR(MATCH(UPPER(TRIM(CLEAN(SUBSTITUTE(L16,CHAR(160)," ")))),Start!$H$6:$H$22,0))),"","Limitation/next action missing; "),""))=0,"Documentation recorded; review required",IF(AND(LEN(UPPER(TRIM(CLEAN(SUBSTITUTE(H16,CHAR(160)," ")))))&gt;0,LEFT(UPPER(TRIM(H16)),10)&lt;&gt;"UNRESOLVED",ISERROR(MATCH(UPPER(TRIM(CLEAN(SUBSTITUTE(H16,CHAR(160)," ")))),Start!$H$6:$H$22,0))),"","Criterion/boundary missing; ")&amp;IF(AND(LEN(UPPER(TRIM(CLEAN(SUBSTITUTE(I16,CHAR(160)," ")))))&gt;0,LEFT(UPPER(TRIM(I16)),10)&lt;&gt;"UNRESOLVED",ISERROR(MATCH(UPPER(TRIM(CLEAN(SUBSTITUTE(I16,CHAR(160)," ")))),Start!$H$6:$H$22,0))),"","Examiner missing; ")&amp;IF(AND(LEN(UPPER(TRIM(CLEAN(SUBSTITUTE(J16,CHAR(160)," ")))))&gt;0,LEFT(UPPER(TRIM(J16)),10)&lt;&gt;"UNRESOLVED",ISERROR(MATCH(UPPER(TRIM(CLEAN(SUBSTITUTE(J16,CHAR(160)," ")))),Start!$H$6:$H$22,0))),"","Evidence references missing; ")&amp;IF(AND(LEN(UPPER(TRIM(CLEAN(SUBSTITUTE(M16,CHAR(160)," ")))))&gt;0,LEFT(UPPER(TRIM(M16)),10)&lt;&gt;"UNRESOLVED",ISERROR(MATCH(UPPER(TRIM(CLEAN(SUBSTITUTE(M16,CHAR(160)," ")))),Start!$H$6:$H$22,0))),"","Population/period missing; ")&amp;IF(AND(LEN(UPPER(TRIM(CLEAN(SUBSTITUTE(N16,CHAR(160)," ")))))&gt;0,LEFT(UPPER(TRIM(N16)),10)&lt;&gt;"UNRESOLVED",ISERROR(MATCH(UPPER(TRIM(CLEAN(SUBSTITUTE(N16,CHAR(160)," ")))),Start!$H$6:$H$22,0))),"","Sample IDs/count/rationale missing; ")&amp;IF(AND(LEN(UPPER(TRIM(CLEAN(SUBSTITUTE(O16,CHAR(160)," ")))))&gt;0,LEFT(UPPER(TRIM(O16)),10)&lt;&gt;"UNRESOLVED",ISERROR(MATCH(UPPER(TRIM(CLEAN(SUBSTITUTE(O16,CHAR(160)," ")))),Start!$H$6:$H$22,0))),"","Method missing; ")&amp;IF(AND(LEN(UPPER(TRIM(CLEAN(SUBSTITUTE(P16,CHAR(160)," ")))))&gt;0,LEFT(UPPER(TRIM(P16)),10)&lt;&gt;"UNRESOLVED",ISERROR(MATCH(UPPER(TRIM(CLEAN(SUBSTITUTE(P16,CHAR(160)," ")))),Start!$H$6:$H$22,0))),"","Observations missing; ")&amp;IF(AND(LEN(UPPER(TRIM(CLEAN(SUBSTITUTE(Q16,CHAR(160)," ")))))&gt;0,LEFT(UPPER(TRIM(Q16)),10)&lt;&gt;"UNRESOLVED",ISERROR(MATCH(UPPER(TRIM(CLEAN(SUBSTITUTE(Q16,CHAR(160)," ")))),Start!$H$6:$H$22,0))),"","Reviewer missing; ")&amp;IF(AND(ISNUMBER(R16),R16&gt;0,R16&lt;TODAY()+1),"","Execution date missing/invalid/future; ")&amp;IF(AND(ISNUMBER(S16),S16&gt;0,S16&lt;TODAY()+1),"","Review date missing/invalid/future; ")&amp;IF(AND(LEN(UPPER(TRIM(CLEAN(SUBSTITUTE(T16,CHAR(160)," ")))))&gt;0,LEFT(UPPER(TRIM(T16)),10)&lt;&gt;"UNRESOLVED",ISERROR(MATCH(UPPER(TRIM(CLEAN(SUBSTITUTE(T16,CHAR(160)," ")))),Start!$H$6:$H$22,0))),"","Review disposition missing; ")&amp;IF(AND(LEN(UPPER(TRIM(CLEAN(SUBSTITUTE(U16,CHAR(160)," ")))))&gt;0,LEFT(UPPER(TRIM(U16)),10)&lt;&gt;"UNRESOLVED",ISERROR(MATCH(UPPER(TRIM(CLEAN(SUBSTITUTE(U16,CHAR(160)," ")))),Start!$H$6:$H$22,0))),"","Permit or records-only basis missing; ")&amp;IF(AND(ISNUMBER(R16),ISNUMBER(S16),S16&lt;R16),"Review precedes execution; ","")&amp;IF(K16="Examined with limits",IF(AND(LEN(UPPER(TRIM(CLEAN(SUBSTITUTE(L16,CHAR(160)," ")))))&gt;0,LEFT(UPPER(TRIM(L16)),10)&lt;&gt;"UNRESOLVED",ISERROR(MATCH(UPPER(TRIM(CLEAN(SUBSTITUTE(L16,CHAR(160)," ")))),Start!$H$6:$H$22,0))),"","Limitation/next action missing; "),"")))),"Invalid status; use a listed value")</f>
        <v>Examination pending</v>
      </c>
    </row>
    <row r="17" ht="55" customHeight="1">
      <c r="A17" s="52" t="str">
        <v>P-C02</v>
      </c>
      <c r="B17" s="52" t="str">
        <v>Power and energy</v>
      </c>
      <c r="C17" s="52" t="str">
        <v>Network boundary</v>
      </c>
      <c r="D17" s="52" t="inlineStr">
        <is>
          <t xml:space="preserve">Review dated rules with source, destination, service, purpose and owner; test reachability. Apply the sample to generation, protection, substations, EMS/DMS and remote support.</t>
        </is>
      </c>
      <c r="E17" s="52" t="str">
        <v>Rule extracts path map and change approval</v>
      </c>
      <c r="F17" s="52" t="str">
        <v>Material paths and exceptions have named owners</v>
      </c>
      <c r="G17" s="52" t="str">
        <v>F01 / F03</v>
      </c>
      <c r="H17" s="53"/>
      <c r="I17" s="53"/>
      <c r="J17" s="53"/>
      <c r="K17" s="53" t="str">
        <v>Not examined</v>
      </c>
      <c r="L17" s="53"/>
      <c r="M17" s="53"/>
      <c r="N17" s="53"/>
      <c r="O17" s="53"/>
      <c r="P17" s="53"/>
      <c r="Q17" s="53"/>
      <c r="R17" s="54"/>
      <c r="S17" s="54"/>
      <c r="T17" s="53"/>
      <c r="U17" s="53"/>
      <c r="V17" s="55" t="str">
        <f>IF(OR(EXACT(K17,"Not examined"),EXACT(K17,"Examined with limits"),EXACT(K17,"Evidence supports criterion"),EXACT(K17,"Gap observed"),EXACT(K17,"Not authorized")),IF(K17="Not authorized",IF(LEN(IF(AND(LEN(UPPER(TRIM(CLEAN(SUBSTITUTE(L17,CHAR(160)," ")))))&gt;0,LEFT(UPPER(TRIM(L17)),10)&lt;&gt;"UNRESOLVED",ISERROR(MATCH(UPPER(TRIM(CLEAN(SUBSTITUTE(L17,CHAR(160)," ")))),Start!$H$6:$H$22,0))),"","Permission limitation/next action missing; ")&amp;"")=0,"Documentation recorded; review required",IF(AND(LEN(UPPER(TRIM(CLEAN(SUBSTITUTE(L17,CHAR(160)," ")))))&gt;0,LEFT(UPPER(TRIM(L17)),10)&lt;&gt;"UNRESOLVED",ISERROR(MATCH(UPPER(TRIM(CLEAN(SUBSTITUTE(L17,CHAR(160)," ")))),Start!$H$6:$H$22,0))),"","Permission limitation/next action missing; ")&amp;""),IF(K17="Not examined","Examination pending",IF(LEN(IF(AND(LEN(UPPER(TRIM(CLEAN(SUBSTITUTE(H17,CHAR(160)," ")))))&gt;0,LEFT(UPPER(TRIM(H17)),10)&lt;&gt;"UNRESOLVED",ISERROR(MATCH(UPPER(TRIM(CLEAN(SUBSTITUTE(H17,CHAR(160)," ")))),Start!$H$6:$H$22,0))),"","Criterion/boundary missing; ")&amp;IF(AND(LEN(UPPER(TRIM(CLEAN(SUBSTITUTE(I17,CHAR(160)," ")))))&gt;0,LEFT(UPPER(TRIM(I17)),10)&lt;&gt;"UNRESOLVED",ISERROR(MATCH(UPPER(TRIM(CLEAN(SUBSTITUTE(I17,CHAR(160)," ")))),Start!$H$6:$H$22,0))),"","Examiner missing; ")&amp;IF(AND(LEN(UPPER(TRIM(CLEAN(SUBSTITUTE(J17,CHAR(160)," ")))))&gt;0,LEFT(UPPER(TRIM(J17)),10)&lt;&gt;"UNRESOLVED",ISERROR(MATCH(UPPER(TRIM(CLEAN(SUBSTITUTE(J17,CHAR(160)," ")))),Start!$H$6:$H$22,0))),"","Evidence references missing; ")&amp;IF(AND(LEN(UPPER(TRIM(CLEAN(SUBSTITUTE(M17,CHAR(160)," ")))))&gt;0,LEFT(UPPER(TRIM(M17)),10)&lt;&gt;"UNRESOLVED",ISERROR(MATCH(UPPER(TRIM(CLEAN(SUBSTITUTE(M17,CHAR(160)," ")))),Start!$H$6:$H$22,0))),"","Population/period missing; ")&amp;IF(AND(LEN(UPPER(TRIM(CLEAN(SUBSTITUTE(N17,CHAR(160)," ")))))&gt;0,LEFT(UPPER(TRIM(N17)),10)&lt;&gt;"UNRESOLVED",ISERROR(MATCH(UPPER(TRIM(CLEAN(SUBSTITUTE(N17,CHAR(160)," ")))),Start!$H$6:$H$22,0))),"","Sample IDs/count/rationale missing; ")&amp;IF(AND(LEN(UPPER(TRIM(CLEAN(SUBSTITUTE(O17,CHAR(160)," ")))))&gt;0,LEFT(UPPER(TRIM(O17)),10)&lt;&gt;"UNRESOLVED",ISERROR(MATCH(UPPER(TRIM(CLEAN(SUBSTITUTE(O17,CHAR(160)," ")))),Start!$H$6:$H$22,0))),"","Method missing; ")&amp;IF(AND(LEN(UPPER(TRIM(CLEAN(SUBSTITUTE(P17,CHAR(160)," ")))))&gt;0,LEFT(UPPER(TRIM(P17)),10)&lt;&gt;"UNRESOLVED",ISERROR(MATCH(UPPER(TRIM(CLEAN(SUBSTITUTE(P17,CHAR(160)," ")))),Start!$H$6:$H$22,0))),"","Observations missing; ")&amp;IF(AND(LEN(UPPER(TRIM(CLEAN(SUBSTITUTE(Q17,CHAR(160)," ")))))&gt;0,LEFT(UPPER(TRIM(Q17)),10)&lt;&gt;"UNRESOLVED",ISERROR(MATCH(UPPER(TRIM(CLEAN(SUBSTITUTE(Q17,CHAR(160)," ")))),Start!$H$6:$H$22,0))),"","Reviewer missing; ")&amp;IF(AND(ISNUMBER(R17),R17&gt;0,R17&lt;TODAY()+1),"","Execution date missing/invalid/future; ")&amp;IF(AND(ISNUMBER(S17),S17&gt;0,S17&lt;TODAY()+1),"","Review date missing/invalid/future; ")&amp;IF(AND(LEN(UPPER(TRIM(CLEAN(SUBSTITUTE(T17,CHAR(160)," ")))))&gt;0,LEFT(UPPER(TRIM(T17)),10)&lt;&gt;"UNRESOLVED",ISERROR(MATCH(UPPER(TRIM(CLEAN(SUBSTITUTE(T17,CHAR(160)," ")))),Start!$H$6:$H$22,0))),"","Review disposition missing; ")&amp;IF(AND(LEN(UPPER(TRIM(CLEAN(SUBSTITUTE(U17,CHAR(160)," ")))))&gt;0,LEFT(UPPER(TRIM(U17)),10)&lt;&gt;"UNRESOLVED",ISERROR(MATCH(UPPER(TRIM(CLEAN(SUBSTITUTE(U17,CHAR(160)," ")))),Start!$H$6:$H$22,0))),"","Permit or records-only basis missing; ")&amp;IF(AND(ISNUMBER(R17),ISNUMBER(S17),S17&lt;R17),"Review precedes execution; ","")&amp;IF(K17="Examined with limits",IF(AND(LEN(UPPER(TRIM(CLEAN(SUBSTITUTE(L17,CHAR(160)," ")))))&gt;0,LEFT(UPPER(TRIM(L17)),10)&lt;&gt;"UNRESOLVED",ISERROR(MATCH(UPPER(TRIM(CLEAN(SUBSTITUTE(L17,CHAR(160)," ")))),Start!$H$6:$H$22,0))),"","Limitation/next action missing; "),""))=0,"Documentation recorded; review required",IF(AND(LEN(UPPER(TRIM(CLEAN(SUBSTITUTE(H17,CHAR(160)," ")))))&gt;0,LEFT(UPPER(TRIM(H17)),10)&lt;&gt;"UNRESOLVED",ISERROR(MATCH(UPPER(TRIM(CLEAN(SUBSTITUTE(H17,CHAR(160)," ")))),Start!$H$6:$H$22,0))),"","Criterion/boundary missing; ")&amp;IF(AND(LEN(UPPER(TRIM(CLEAN(SUBSTITUTE(I17,CHAR(160)," ")))))&gt;0,LEFT(UPPER(TRIM(I17)),10)&lt;&gt;"UNRESOLVED",ISERROR(MATCH(UPPER(TRIM(CLEAN(SUBSTITUTE(I17,CHAR(160)," ")))),Start!$H$6:$H$22,0))),"","Examiner missing; ")&amp;IF(AND(LEN(UPPER(TRIM(CLEAN(SUBSTITUTE(J17,CHAR(160)," ")))))&gt;0,LEFT(UPPER(TRIM(J17)),10)&lt;&gt;"UNRESOLVED",ISERROR(MATCH(UPPER(TRIM(CLEAN(SUBSTITUTE(J17,CHAR(160)," ")))),Start!$H$6:$H$22,0))),"","Evidence references missing; ")&amp;IF(AND(LEN(UPPER(TRIM(CLEAN(SUBSTITUTE(M17,CHAR(160)," ")))))&gt;0,LEFT(UPPER(TRIM(M17)),10)&lt;&gt;"UNRESOLVED",ISERROR(MATCH(UPPER(TRIM(CLEAN(SUBSTITUTE(M17,CHAR(160)," ")))),Start!$H$6:$H$22,0))),"","Population/period missing; ")&amp;IF(AND(LEN(UPPER(TRIM(CLEAN(SUBSTITUTE(N17,CHAR(160)," ")))))&gt;0,LEFT(UPPER(TRIM(N17)),10)&lt;&gt;"UNRESOLVED",ISERROR(MATCH(UPPER(TRIM(CLEAN(SUBSTITUTE(N17,CHAR(160)," ")))),Start!$H$6:$H$22,0))),"","Sample IDs/count/rationale missing; ")&amp;IF(AND(LEN(UPPER(TRIM(CLEAN(SUBSTITUTE(O17,CHAR(160)," ")))))&gt;0,LEFT(UPPER(TRIM(O17)),10)&lt;&gt;"UNRESOLVED",ISERROR(MATCH(UPPER(TRIM(CLEAN(SUBSTITUTE(O17,CHAR(160)," ")))),Start!$H$6:$H$22,0))),"","Method missing; ")&amp;IF(AND(LEN(UPPER(TRIM(CLEAN(SUBSTITUTE(P17,CHAR(160)," ")))))&gt;0,LEFT(UPPER(TRIM(P17)),10)&lt;&gt;"UNRESOLVED",ISERROR(MATCH(UPPER(TRIM(CLEAN(SUBSTITUTE(P17,CHAR(160)," ")))),Start!$H$6:$H$22,0))),"","Observations missing; ")&amp;IF(AND(LEN(UPPER(TRIM(CLEAN(SUBSTITUTE(Q17,CHAR(160)," ")))))&gt;0,LEFT(UPPER(TRIM(Q17)),10)&lt;&gt;"UNRESOLVED",ISERROR(MATCH(UPPER(TRIM(CLEAN(SUBSTITUTE(Q17,CHAR(160)," ")))),Start!$H$6:$H$22,0))),"","Reviewer missing; ")&amp;IF(AND(ISNUMBER(R17),R17&gt;0,R17&lt;TODAY()+1),"","Execution date missing/invalid/future; ")&amp;IF(AND(ISNUMBER(S17),S17&gt;0,S17&lt;TODAY()+1),"","Review date missing/invalid/future; ")&amp;IF(AND(LEN(UPPER(TRIM(CLEAN(SUBSTITUTE(T17,CHAR(160)," ")))))&gt;0,LEFT(UPPER(TRIM(T17)),10)&lt;&gt;"UNRESOLVED",ISERROR(MATCH(UPPER(TRIM(CLEAN(SUBSTITUTE(T17,CHAR(160)," ")))),Start!$H$6:$H$22,0))),"","Review disposition missing; ")&amp;IF(AND(LEN(UPPER(TRIM(CLEAN(SUBSTITUTE(U17,CHAR(160)," ")))))&gt;0,LEFT(UPPER(TRIM(U17)),10)&lt;&gt;"UNRESOLVED",ISERROR(MATCH(UPPER(TRIM(CLEAN(SUBSTITUTE(U17,CHAR(160)," ")))),Start!$H$6:$H$22,0))),"","Permit or records-only basis missing; ")&amp;IF(AND(ISNUMBER(R17),ISNUMBER(S17),S17&lt;R17),"Review precedes execution; ","")&amp;IF(K17="Examined with limits",IF(AND(LEN(UPPER(TRIM(CLEAN(SUBSTITUTE(L17,CHAR(160)," ")))))&gt;0,LEFT(UPPER(TRIM(L17)),10)&lt;&gt;"UNRESOLVED",ISERROR(MATCH(UPPER(TRIM(CLEAN(SUBSTITUTE(L17,CHAR(160)," ")))),Start!$H$6:$H$22,0))),"","Limitation/next action missing; "),"")))),"Invalid status; use a listed value")</f>
        <v>Examination pending</v>
      </c>
    </row>
    <row r="18" ht="55" customHeight="1">
      <c r="A18" s="56" t="str">
        <v>P-C03</v>
      </c>
      <c r="B18" s="56" t="str">
        <v>Power and energy</v>
      </c>
      <c r="C18" s="56" t="str">
        <v>Remote access</v>
      </c>
      <c r="D18" s="56" t="str">
        <v>Review approval authentication supervision revocation and emergency access using a real authorized sample. Apply the sample to generation, protection, substations, EMS/DMS and remote support.</v>
      </c>
      <c r="E18" s="56" t="str">
        <v>Approved and revoked access samples without secrets</v>
      </c>
      <c r="F18" s="56" t="str">
        <v>Evidence supports the stated access behavior and limits</v>
      </c>
      <c r="G18" s="56" t="str">
        <v>F01 / F03</v>
      </c>
      <c r="H18" s="53"/>
      <c r="I18" s="53"/>
      <c r="J18" s="53"/>
      <c r="K18" s="53" t="str">
        <v>Not examined</v>
      </c>
      <c r="L18" s="53"/>
      <c r="M18" s="53"/>
      <c r="N18" s="53"/>
      <c r="O18" s="53"/>
      <c r="P18" s="53"/>
      <c r="Q18" s="53"/>
      <c r="R18" s="54"/>
      <c r="S18" s="54"/>
      <c r="T18" s="53"/>
      <c r="U18" s="53"/>
      <c r="V18" s="55" t="str">
        <f>IF(OR(EXACT(K18,"Not examined"),EXACT(K18,"Examined with limits"),EXACT(K18,"Evidence supports criterion"),EXACT(K18,"Gap observed"),EXACT(K18,"Not authorized")),IF(K18="Not authorized",IF(LEN(IF(AND(LEN(UPPER(TRIM(CLEAN(SUBSTITUTE(L18,CHAR(160)," ")))))&gt;0,LEFT(UPPER(TRIM(L18)),10)&lt;&gt;"UNRESOLVED",ISERROR(MATCH(UPPER(TRIM(CLEAN(SUBSTITUTE(L18,CHAR(160)," ")))),Start!$H$6:$H$22,0))),"","Permission limitation/next action missing; ")&amp;"")=0,"Documentation recorded; review required",IF(AND(LEN(UPPER(TRIM(CLEAN(SUBSTITUTE(L18,CHAR(160)," ")))))&gt;0,LEFT(UPPER(TRIM(L18)),10)&lt;&gt;"UNRESOLVED",ISERROR(MATCH(UPPER(TRIM(CLEAN(SUBSTITUTE(L18,CHAR(160)," ")))),Start!$H$6:$H$22,0))),"","Permission limitation/next action missing; ")&amp;""),IF(K18="Not examined","Examination pending",IF(LEN(IF(AND(LEN(UPPER(TRIM(CLEAN(SUBSTITUTE(H18,CHAR(160)," ")))))&gt;0,LEFT(UPPER(TRIM(H18)),10)&lt;&gt;"UNRESOLVED",ISERROR(MATCH(UPPER(TRIM(CLEAN(SUBSTITUTE(H18,CHAR(160)," ")))),Start!$H$6:$H$22,0))),"","Criterion/boundary missing; ")&amp;IF(AND(LEN(UPPER(TRIM(CLEAN(SUBSTITUTE(I18,CHAR(160)," ")))))&gt;0,LEFT(UPPER(TRIM(I18)),10)&lt;&gt;"UNRESOLVED",ISERROR(MATCH(UPPER(TRIM(CLEAN(SUBSTITUTE(I18,CHAR(160)," ")))),Start!$H$6:$H$22,0))),"","Examiner missing; ")&amp;IF(AND(LEN(UPPER(TRIM(CLEAN(SUBSTITUTE(J18,CHAR(160)," ")))))&gt;0,LEFT(UPPER(TRIM(J18)),10)&lt;&gt;"UNRESOLVED",ISERROR(MATCH(UPPER(TRIM(CLEAN(SUBSTITUTE(J18,CHAR(160)," ")))),Start!$H$6:$H$22,0))),"","Evidence references missing; ")&amp;IF(AND(LEN(UPPER(TRIM(CLEAN(SUBSTITUTE(M18,CHAR(160)," ")))))&gt;0,LEFT(UPPER(TRIM(M18)),10)&lt;&gt;"UNRESOLVED",ISERROR(MATCH(UPPER(TRIM(CLEAN(SUBSTITUTE(M18,CHAR(160)," ")))),Start!$H$6:$H$22,0))),"","Population/period missing; ")&amp;IF(AND(LEN(UPPER(TRIM(CLEAN(SUBSTITUTE(N18,CHAR(160)," ")))))&gt;0,LEFT(UPPER(TRIM(N18)),10)&lt;&gt;"UNRESOLVED",ISERROR(MATCH(UPPER(TRIM(CLEAN(SUBSTITUTE(N18,CHAR(160)," ")))),Start!$H$6:$H$22,0))),"","Sample IDs/count/rationale missing; ")&amp;IF(AND(LEN(UPPER(TRIM(CLEAN(SUBSTITUTE(O18,CHAR(160)," ")))))&gt;0,LEFT(UPPER(TRIM(O18)),10)&lt;&gt;"UNRESOLVED",ISERROR(MATCH(UPPER(TRIM(CLEAN(SUBSTITUTE(O18,CHAR(160)," ")))),Start!$H$6:$H$22,0))),"","Method missing; ")&amp;IF(AND(LEN(UPPER(TRIM(CLEAN(SUBSTITUTE(P18,CHAR(160)," ")))))&gt;0,LEFT(UPPER(TRIM(P18)),10)&lt;&gt;"UNRESOLVED",ISERROR(MATCH(UPPER(TRIM(CLEAN(SUBSTITUTE(P18,CHAR(160)," ")))),Start!$H$6:$H$22,0))),"","Observations missing; ")&amp;IF(AND(LEN(UPPER(TRIM(CLEAN(SUBSTITUTE(Q18,CHAR(160)," ")))))&gt;0,LEFT(UPPER(TRIM(Q18)),10)&lt;&gt;"UNRESOLVED",ISERROR(MATCH(UPPER(TRIM(CLEAN(SUBSTITUTE(Q18,CHAR(160)," ")))),Start!$H$6:$H$22,0))),"","Reviewer missing; ")&amp;IF(AND(ISNUMBER(R18),R18&gt;0,R18&lt;TODAY()+1),"","Execution date missing/invalid/future; ")&amp;IF(AND(ISNUMBER(S18),S18&gt;0,S18&lt;TODAY()+1),"","Review date missing/invalid/future; ")&amp;IF(AND(LEN(UPPER(TRIM(CLEAN(SUBSTITUTE(T18,CHAR(160)," ")))))&gt;0,LEFT(UPPER(TRIM(T18)),10)&lt;&gt;"UNRESOLVED",ISERROR(MATCH(UPPER(TRIM(CLEAN(SUBSTITUTE(T18,CHAR(160)," ")))),Start!$H$6:$H$22,0))),"","Review disposition missing; ")&amp;IF(AND(LEN(UPPER(TRIM(CLEAN(SUBSTITUTE(U18,CHAR(160)," ")))))&gt;0,LEFT(UPPER(TRIM(U18)),10)&lt;&gt;"UNRESOLVED",ISERROR(MATCH(UPPER(TRIM(CLEAN(SUBSTITUTE(U18,CHAR(160)," ")))),Start!$H$6:$H$22,0))),"","Permit or records-only basis missing; ")&amp;IF(AND(ISNUMBER(R18),ISNUMBER(S18),S18&lt;R18),"Review precedes execution; ","")&amp;IF(K18="Examined with limits",IF(AND(LEN(UPPER(TRIM(CLEAN(SUBSTITUTE(L18,CHAR(160)," ")))))&gt;0,LEFT(UPPER(TRIM(L18)),10)&lt;&gt;"UNRESOLVED",ISERROR(MATCH(UPPER(TRIM(CLEAN(SUBSTITUTE(L18,CHAR(160)," ")))),Start!$H$6:$H$22,0))),"","Limitation/next action missing; "),""))=0,"Documentation recorded; review required",IF(AND(LEN(UPPER(TRIM(CLEAN(SUBSTITUTE(H18,CHAR(160)," ")))))&gt;0,LEFT(UPPER(TRIM(H18)),10)&lt;&gt;"UNRESOLVED",ISERROR(MATCH(UPPER(TRIM(CLEAN(SUBSTITUTE(H18,CHAR(160)," ")))),Start!$H$6:$H$22,0))),"","Criterion/boundary missing; ")&amp;IF(AND(LEN(UPPER(TRIM(CLEAN(SUBSTITUTE(I18,CHAR(160)," ")))))&gt;0,LEFT(UPPER(TRIM(I18)),10)&lt;&gt;"UNRESOLVED",ISERROR(MATCH(UPPER(TRIM(CLEAN(SUBSTITUTE(I18,CHAR(160)," ")))),Start!$H$6:$H$22,0))),"","Examiner missing; ")&amp;IF(AND(LEN(UPPER(TRIM(CLEAN(SUBSTITUTE(J18,CHAR(160)," ")))))&gt;0,LEFT(UPPER(TRIM(J18)),10)&lt;&gt;"UNRESOLVED",ISERROR(MATCH(UPPER(TRIM(CLEAN(SUBSTITUTE(J18,CHAR(160)," ")))),Start!$H$6:$H$22,0))),"","Evidence references missing; ")&amp;IF(AND(LEN(UPPER(TRIM(CLEAN(SUBSTITUTE(M18,CHAR(160)," ")))))&gt;0,LEFT(UPPER(TRIM(M18)),10)&lt;&gt;"UNRESOLVED",ISERROR(MATCH(UPPER(TRIM(CLEAN(SUBSTITUTE(M18,CHAR(160)," ")))),Start!$H$6:$H$22,0))),"","Population/period missing; ")&amp;IF(AND(LEN(UPPER(TRIM(CLEAN(SUBSTITUTE(N18,CHAR(160)," ")))))&gt;0,LEFT(UPPER(TRIM(N18)),10)&lt;&gt;"UNRESOLVED",ISERROR(MATCH(UPPER(TRIM(CLEAN(SUBSTITUTE(N18,CHAR(160)," ")))),Start!$H$6:$H$22,0))),"","Sample IDs/count/rationale missing; ")&amp;IF(AND(LEN(UPPER(TRIM(CLEAN(SUBSTITUTE(O18,CHAR(160)," ")))))&gt;0,LEFT(UPPER(TRIM(O18)),10)&lt;&gt;"UNRESOLVED",ISERROR(MATCH(UPPER(TRIM(CLEAN(SUBSTITUTE(O18,CHAR(160)," ")))),Start!$H$6:$H$22,0))),"","Method missing; ")&amp;IF(AND(LEN(UPPER(TRIM(CLEAN(SUBSTITUTE(P18,CHAR(160)," ")))))&gt;0,LEFT(UPPER(TRIM(P18)),10)&lt;&gt;"UNRESOLVED",ISERROR(MATCH(UPPER(TRIM(CLEAN(SUBSTITUTE(P18,CHAR(160)," ")))),Start!$H$6:$H$22,0))),"","Observations missing; ")&amp;IF(AND(LEN(UPPER(TRIM(CLEAN(SUBSTITUTE(Q18,CHAR(160)," ")))))&gt;0,LEFT(UPPER(TRIM(Q18)),10)&lt;&gt;"UNRESOLVED",ISERROR(MATCH(UPPER(TRIM(CLEAN(SUBSTITUTE(Q18,CHAR(160)," ")))),Start!$H$6:$H$22,0))),"","Reviewer missing; ")&amp;IF(AND(ISNUMBER(R18),R18&gt;0,R18&lt;TODAY()+1),"","Execution date missing/invalid/future; ")&amp;IF(AND(ISNUMBER(S18),S18&gt;0,S18&lt;TODAY()+1),"","Review date missing/invalid/future; ")&amp;IF(AND(LEN(UPPER(TRIM(CLEAN(SUBSTITUTE(T18,CHAR(160)," ")))))&gt;0,LEFT(UPPER(TRIM(T18)),10)&lt;&gt;"UNRESOLVED",ISERROR(MATCH(UPPER(TRIM(CLEAN(SUBSTITUTE(T18,CHAR(160)," ")))),Start!$H$6:$H$22,0))),"","Review disposition missing; ")&amp;IF(AND(LEN(UPPER(TRIM(CLEAN(SUBSTITUTE(U18,CHAR(160)," ")))))&gt;0,LEFT(UPPER(TRIM(U18)),10)&lt;&gt;"UNRESOLVED",ISERROR(MATCH(UPPER(TRIM(CLEAN(SUBSTITUTE(U18,CHAR(160)," ")))),Start!$H$6:$H$22,0))),"","Permit or records-only basis missing; ")&amp;IF(AND(ISNUMBER(R18),ISNUMBER(S18),S18&lt;R18),"Review precedes execution; ","")&amp;IF(K18="Examined with limits",IF(AND(LEN(UPPER(TRIM(CLEAN(SUBSTITUTE(L18,CHAR(160)," ")))))&gt;0,LEFT(UPPER(TRIM(L18)),10)&lt;&gt;"UNRESOLVED",ISERROR(MATCH(UPPER(TRIM(CLEAN(SUBSTITUTE(L18,CHAR(160)," ")))),Start!$H$6:$H$22,0))),"","Limitation/next action missing; "),"")))),"Invalid status; use a listed value")</f>
        <v>Examination pending</v>
      </c>
    </row>
    <row r="19" ht="40" customHeight="1">
      <c r="A19" s="52" t="str">
        <v>P-C04</v>
      </c>
      <c r="B19" s="52" t="str">
        <v>Power and energy</v>
      </c>
      <c r="C19" s="52" t="str">
        <v>Accounts</v>
      </c>
      <c r="D19" s="52" t="str">
        <v>Review privileged service embedded vendor and emergency identities. Apply the sample to generation, protection, substations, EMS/DMS and remote support.</v>
      </c>
      <c r="E19" s="52" t="str">
        <v>Account owner approval privilege review and exit sample</v>
      </c>
      <c r="F19" s="52" t="str">
        <v>Shared account constraints and compensating controls remain visible</v>
      </c>
      <c r="G19" s="52" t="str">
        <v>F01 / F03</v>
      </c>
      <c r="H19" s="53"/>
      <c r="I19" s="53"/>
      <c r="J19" s="53"/>
      <c r="K19" s="53" t="str">
        <v>Not examined</v>
      </c>
      <c r="L19" s="53"/>
      <c r="M19" s="53"/>
      <c r="N19" s="53"/>
      <c r="O19" s="53"/>
      <c r="P19" s="53"/>
      <c r="Q19" s="53"/>
      <c r="R19" s="54"/>
      <c r="S19" s="54"/>
      <c r="T19" s="53"/>
      <c r="U19" s="53"/>
      <c r="V19" s="55" t="str">
        <f>IF(OR(EXACT(K19,"Not examined"),EXACT(K19,"Examined with limits"),EXACT(K19,"Evidence supports criterion"),EXACT(K19,"Gap observed"),EXACT(K19,"Not authorized")),IF(K19="Not authorized",IF(LEN(IF(AND(LEN(UPPER(TRIM(CLEAN(SUBSTITUTE(L19,CHAR(160)," ")))))&gt;0,LEFT(UPPER(TRIM(L19)),10)&lt;&gt;"UNRESOLVED",ISERROR(MATCH(UPPER(TRIM(CLEAN(SUBSTITUTE(L19,CHAR(160)," ")))),Start!$H$6:$H$22,0))),"","Permission limitation/next action missing; ")&amp;"")=0,"Documentation recorded; review required",IF(AND(LEN(UPPER(TRIM(CLEAN(SUBSTITUTE(L19,CHAR(160)," ")))))&gt;0,LEFT(UPPER(TRIM(L19)),10)&lt;&gt;"UNRESOLVED",ISERROR(MATCH(UPPER(TRIM(CLEAN(SUBSTITUTE(L19,CHAR(160)," ")))),Start!$H$6:$H$22,0))),"","Permission limitation/next action missing; ")&amp;""),IF(K19="Not examined","Examination pending",IF(LEN(IF(AND(LEN(UPPER(TRIM(CLEAN(SUBSTITUTE(H19,CHAR(160)," ")))))&gt;0,LEFT(UPPER(TRIM(H19)),10)&lt;&gt;"UNRESOLVED",ISERROR(MATCH(UPPER(TRIM(CLEAN(SUBSTITUTE(H19,CHAR(160)," ")))),Start!$H$6:$H$22,0))),"","Criterion/boundary missing; ")&amp;IF(AND(LEN(UPPER(TRIM(CLEAN(SUBSTITUTE(I19,CHAR(160)," ")))))&gt;0,LEFT(UPPER(TRIM(I19)),10)&lt;&gt;"UNRESOLVED",ISERROR(MATCH(UPPER(TRIM(CLEAN(SUBSTITUTE(I19,CHAR(160)," ")))),Start!$H$6:$H$22,0))),"","Examiner missing; ")&amp;IF(AND(LEN(UPPER(TRIM(CLEAN(SUBSTITUTE(J19,CHAR(160)," ")))))&gt;0,LEFT(UPPER(TRIM(J19)),10)&lt;&gt;"UNRESOLVED",ISERROR(MATCH(UPPER(TRIM(CLEAN(SUBSTITUTE(J19,CHAR(160)," ")))),Start!$H$6:$H$22,0))),"","Evidence references missing; ")&amp;IF(AND(LEN(UPPER(TRIM(CLEAN(SUBSTITUTE(M19,CHAR(160)," ")))))&gt;0,LEFT(UPPER(TRIM(M19)),10)&lt;&gt;"UNRESOLVED",ISERROR(MATCH(UPPER(TRIM(CLEAN(SUBSTITUTE(M19,CHAR(160)," ")))),Start!$H$6:$H$22,0))),"","Population/period missing; ")&amp;IF(AND(LEN(UPPER(TRIM(CLEAN(SUBSTITUTE(N19,CHAR(160)," ")))))&gt;0,LEFT(UPPER(TRIM(N19)),10)&lt;&gt;"UNRESOLVED",ISERROR(MATCH(UPPER(TRIM(CLEAN(SUBSTITUTE(N19,CHAR(160)," ")))),Start!$H$6:$H$22,0))),"","Sample IDs/count/rationale missing; ")&amp;IF(AND(LEN(UPPER(TRIM(CLEAN(SUBSTITUTE(O19,CHAR(160)," ")))))&gt;0,LEFT(UPPER(TRIM(O19)),10)&lt;&gt;"UNRESOLVED",ISERROR(MATCH(UPPER(TRIM(CLEAN(SUBSTITUTE(O19,CHAR(160)," ")))),Start!$H$6:$H$22,0))),"","Method missing; ")&amp;IF(AND(LEN(UPPER(TRIM(CLEAN(SUBSTITUTE(P19,CHAR(160)," ")))))&gt;0,LEFT(UPPER(TRIM(P19)),10)&lt;&gt;"UNRESOLVED",ISERROR(MATCH(UPPER(TRIM(CLEAN(SUBSTITUTE(P19,CHAR(160)," ")))),Start!$H$6:$H$22,0))),"","Observations missing; ")&amp;IF(AND(LEN(UPPER(TRIM(CLEAN(SUBSTITUTE(Q19,CHAR(160)," ")))))&gt;0,LEFT(UPPER(TRIM(Q19)),10)&lt;&gt;"UNRESOLVED",ISERROR(MATCH(UPPER(TRIM(CLEAN(SUBSTITUTE(Q19,CHAR(160)," ")))),Start!$H$6:$H$22,0))),"","Reviewer missing; ")&amp;IF(AND(ISNUMBER(R19),R19&gt;0,R19&lt;TODAY()+1),"","Execution date missing/invalid/future; ")&amp;IF(AND(ISNUMBER(S19),S19&gt;0,S19&lt;TODAY()+1),"","Review date missing/invalid/future; ")&amp;IF(AND(LEN(UPPER(TRIM(CLEAN(SUBSTITUTE(T19,CHAR(160)," ")))))&gt;0,LEFT(UPPER(TRIM(T19)),10)&lt;&gt;"UNRESOLVED",ISERROR(MATCH(UPPER(TRIM(CLEAN(SUBSTITUTE(T19,CHAR(160)," ")))),Start!$H$6:$H$22,0))),"","Review disposition missing; ")&amp;IF(AND(LEN(UPPER(TRIM(CLEAN(SUBSTITUTE(U19,CHAR(160)," ")))))&gt;0,LEFT(UPPER(TRIM(U19)),10)&lt;&gt;"UNRESOLVED",ISERROR(MATCH(UPPER(TRIM(CLEAN(SUBSTITUTE(U19,CHAR(160)," ")))),Start!$H$6:$H$22,0))),"","Permit or records-only basis missing; ")&amp;IF(AND(ISNUMBER(R19),ISNUMBER(S19),S19&lt;R19),"Review precedes execution; ","")&amp;IF(K19="Examined with limits",IF(AND(LEN(UPPER(TRIM(CLEAN(SUBSTITUTE(L19,CHAR(160)," ")))))&gt;0,LEFT(UPPER(TRIM(L19)),10)&lt;&gt;"UNRESOLVED",ISERROR(MATCH(UPPER(TRIM(CLEAN(SUBSTITUTE(L19,CHAR(160)," ")))),Start!$H$6:$H$22,0))),"","Limitation/next action missing; "),""))=0,"Documentation recorded; review required",IF(AND(LEN(UPPER(TRIM(CLEAN(SUBSTITUTE(H19,CHAR(160)," ")))))&gt;0,LEFT(UPPER(TRIM(H19)),10)&lt;&gt;"UNRESOLVED",ISERROR(MATCH(UPPER(TRIM(CLEAN(SUBSTITUTE(H19,CHAR(160)," ")))),Start!$H$6:$H$22,0))),"","Criterion/boundary missing; ")&amp;IF(AND(LEN(UPPER(TRIM(CLEAN(SUBSTITUTE(I19,CHAR(160)," ")))))&gt;0,LEFT(UPPER(TRIM(I19)),10)&lt;&gt;"UNRESOLVED",ISERROR(MATCH(UPPER(TRIM(CLEAN(SUBSTITUTE(I19,CHAR(160)," ")))),Start!$H$6:$H$22,0))),"","Examiner missing; ")&amp;IF(AND(LEN(UPPER(TRIM(CLEAN(SUBSTITUTE(J19,CHAR(160)," ")))))&gt;0,LEFT(UPPER(TRIM(J19)),10)&lt;&gt;"UNRESOLVED",ISERROR(MATCH(UPPER(TRIM(CLEAN(SUBSTITUTE(J19,CHAR(160)," ")))),Start!$H$6:$H$22,0))),"","Evidence references missing; ")&amp;IF(AND(LEN(UPPER(TRIM(CLEAN(SUBSTITUTE(M19,CHAR(160)," ")))))&gt;0,LEFT(UPPER(TRIM(M19)),10)&lt;&gt;"UNRESOLVED",ISERROR(MATCH(UPPER(TRIM(CLEAN(SUBSTITUTE(M19,CHAR(160)," ")))),Start!$H$6:$H$22,0))),"","Population/period missing; ")&amp;IF(AND(LEN(UPPER(TRIM(CLEAN(SUBSTITUTE(N19,CHAR(160)," ")))))&gt;0,LEFT(UPPER(TRIM(N19)),10)&lt;&gt;"UNRESOLVED",ISERROR(MATCH(UPPER(TRIM(CLEAN(SUBSTITUTE(N19,CHAR(160)," ")))),Start!$H$6:$H$22,0))),"","Sample IDs/count/rationale missing; ")&amp;IF(AND(LEN(UPPER(TRIM(CLEAN(SUBSTITUTE(O19,CHAR(160)," ")))))&gt;0,LEFT(UPPER(TRIM(O19)),10)&lt;&gt;"UNRESOLVED",ISERROR(MATCH(UPPER(TRIM(CLEAN(SUBSTITUTE(O19,CHAR(160)," ")))),Start!$H$6:$H$22,0))),"","Method missing; ")&amp;IF(AND(LEN(UPPER(TRIM(CLEAN(SUBSTITUTE(P19,CHAR(160)," ")))))&gt;0,LEFT(UPPER(TRIM(P19)),10)&lt;&gt;"UNRESOLVED",ISERROR(MATCH(UPPER(TRIM(CLEAN(SUBSTITUTE(P19,CHAR(160)," ")))),Start!$H$6:$H$22,0))),"","Observations missing; ")&amp;IF(AND(LEN(UPPER(TRIM(CLEAN(SUBSTITUTE(Q19,CHAR(160)," ")))))&gt;0,LEFT(UPPER(TRIM(Q19)),10)&lt;&gt;"UNRESOLVED",ISERROR(MATCH(UPPER(TRIM(CLEAN(SUBSTITUTE(Q19,CHAR(160)," ")))),Start!$H$6:$H$22,0))),"","Reviewer missing; ")&amp;IF(AND(ISNUMBER(R19),R19&gt;0,R19&lt;TODAY()+1),"","Execution date missing/invalid/future; ")&amp;IF(AND(ISNUMBER(S19),S19&gt;0,S19&lt;TODAY()+1),"","Review date missing/invalid/future; ")&amp;IF(AND(LEN(UPPER(TRIM(CLEAN(SUBSTITUTE(T19,CHAR(160)," ")))))&gt;0,LEFT(UPPER(TRIM(T19)),10)&lt;&gt;"UNRESOLVED",ISERROR(MATCH(UPPER(TRIM(CLEAN(SUBSTITUTE(T19,CHAR(160)," ")))),Start!$H$6:$H$22,0))),"","Review disposition missing; ")&amp;IF(AND(LEN(UPPER(TRIM(CLEAN(SUBSTITUTE(U19,CHAR(160)," ")))))&gt;0,LEFT(UPPER(TRIM(U19)),10)&lt;&gt;"UNRESOLVED",ISERROR(MATCH(UPPER(TRIM(CLEAN(SUBSTITUTE(U19,CHAR(160)," ")))),Start!$H$6:$H$22,0))),"","Permit or records-only basis missing; ")&amp;IF(AND(ISNUMBER(R19),ISNUMBER(S19),S19&lt;R19),"Review precedes execution; ","")&amp;IF(K19="Examined with limits",IF(AND(LEN(UPPER(TRIM(CLEAN(SUBSTITUTE(L19,CHAR(160)," ")))))&gt;0,LEFT(UPPER(TRIM(L19)),10)&lt;&gt;"UNRESOLVED",ISERROR(MATCH(UPPER(TRIM(CLEAN(SUBSTITUTE(L19,CHAR(160)," ")))),Start!$H$6:$H$22,0))),"","Limitation/next action missing; "),"")))),"Invalid status; use a listed value")</f>
        <v>Examination pending</v>
      </c>
    </row>
    <row r="20" ht="55" customHeight="1">
      <c r="A20" s="56" t="str">
        <v>P-C05</v>
      </c>
      <c r="B20" s="56" t="str">
        <v>Power and energy</v>
      </c>
      <c r="C20" s="56" t="str">
        <v>Legacy and vulnerability</v>
      </c>
      <c r="D20" s="56" t="str">
        <v>Compare installed versions support advisories maintenance constraints and recovery options. Apply the sample to generation, protection, substations, EMS/DMS and remote support.</v>
      </c>
      <c r="E20" s="56" t="str">
        <v>Version record vendor advisory and engineering decision</v>
      </c>
      <c r="F20" s="56" t="inlineStr">
        <is>
          <t xml:space="preserve">Suspected vulnerabilities stay labeled Suspected until validated</t>
        </is>
      </c>
      <c r="G20" s="56" t="str">
        <v>F01 / F03</v>
      </c>
      <c r="H20" s="53"/>
      <c r="I20" s="53"/>
      <c r="J20" s="53"/>
      <c r="K20" s="53" t="str">
        <v>Not examined</v>
      </c>
      <c r="L20" s="53"/>
      <c r="M20" s="53"/>
      <c r="N20" s="53"/>
      <c r="O20" s="53"/>
      <c r="P20" s="53"/>
      <c r="Q20" s="53"/>
      <c r="R20" s="54"/>
      <c r="S20" s="54"/>
      <c r="T20" s="53"/>
      <c r="U20" s="53"/>
      <c r="V20" s="55" t="str">
        <f>IF(OR(EXACT(K20,"Not examined"),EXACT(K20,"Examined with limits"),EXACT(K20,"Evidence supports criterion"),EXACT(K20,"Gap observed"),EXACT(K20,"Not authorized")),IF(K20="Not authorized",IF(LEN(IF(AND(LEN(UPPER(TRIM(CLEAN(SUBSTITUTE(L20,CHAR(160)," ")))))&gt;0,LEFT(UPPER(TRIM(L20)),10)&lt;&gt;"UNRESOLVED",ISERROR(MATCH(UPPER(TRIM(CLEAN(SUBSTITUTE(L20,CHAR(160)," ")))),Start!$H$6:$H$22,0))),"","Permission limitation/next action missing; ")&amp;"")=0,"Documentation recorded; review required",IF(AND(LEN(UPPER(TRIM(CLEAN(SUBSTITUTE(L20,CHAR(160)," ")))))&gt;0,LEFT(UPPER(TRIM(L20)),10)&lt;&gt;"UNRESOLVED",ISERROR(MATCH(UPPER(TRIM(CLEAN(SUBSTITUTE(L20,CHAR(160)," ")))),Start!$H$6:$H$22,0))),"","Permission limitation/next action missing; ")&amp;""),IF(K20="Not examined","Examination pending",IF(LEN(IF(AND(LEN(UPPER(TRIM(CLEAN(SUBSTITUTE(H20,CHAR(160)," ")))))&gt;0,LEFT(UPPER(TRIM(H20)),10)&lt;&gt;"UNRESOLVED",ISERROR(MATCH(UPPER(TRIM(CLEAN(SUBSTITUTE(H20,CHAR(160)," ")))),Start!$H$6:$H$22,0))),"","Criterion/boundary missing; ")&amp;IF(AND(LEN(UPPER(TRIM(CLEAN(SUBSTITUTE(I20,CHAR(160)," ")))))&gt;0,LEFT(UPPER(TRIM(I20)),10)&lt;&gt;"UNRESOLVED",ISERROR(MATCH(UPPER(TRIM(CLEAN(SUBSTITUTE(I20,CHAR(160)," ")))),Start!$H$6:$H$22,0))),"","Examiner missing; ")&amp;IF(AND(LEN(UPPER(TRIM(CLEAN(SUBSTITUTE(J20,CHAR(160)," ")))))&gt;0,LEFT(UPPER(TRIM(J20)),10)&lt;&gt;"UNRESOLVED",ISERROR(MATCH(UPPER(TRIM(CLEAN(SUBSTITUTE(J20,CHAR(160)," ")))),Start!$H$6:$H$22,0))),"","Evidence references missing; ")&amp;IF(AND(LEN(UPPER(TRIM(CLEAN(SUBSTITUTE(M20,CHAR(160)," ")))))&gt;0,LEFT(UPPER(TRIM(M20)),10)&lt;&gt;"UNRESOLVED",ISERROR(MATCH(UPPER(TRIM(CLEAN(SUBSTITUTE(M20,CHAR(160)," ")))),Start!$H$6:$H$22,0))),"","Population/period missing; ")&amp;IF(AND(LEN(UPPER(TRIM(CLEAN(SUBSTITUTE(N20,CHAR(160)," ")))))&gt;0,LEFT(UPPER(TRIM(N20)),10)&lt;&gt;"UNRESOLVED",ISERROR(MATCH(UPPER(TRIM(CLEAN(SUBSTITUTE(N20,CHAR(160)," ")))),Start!$H$6:$H$22,0))),"","Sample IDs/count/rationale missing; ")&amp;IF(AND(LEN(UPPER(TRIM(CLEAN(SUBSTITUTE(O20,CHAR(160)," ")))))&gt;0,LEFT(UPPER(TRIM(O20)),10)&lt;&gt;"UNRESOLVED",ISERROR(MATCH(UPPER(TRIM(CLEAN(SUBSTITUTE(O20,CHAR(160)," ")))),Start!$H$6:$H$22,0))),"","Method missing; ")&amp;IF(AND(LEN(UPPER(TRIM(CLEAN(SUBSTITUTE(P20,CHAR(160)," ")))))&gt;0,LEFT(UPPER(TRIM(P20)),10)&lt;&gt;"UNRESOLVED",ISERROR(MATCH(UPPER(TRIM(CLEAN(SUBSTITUTE(P20,CHAR(160)," ")))),Start!$H$6:$H$22,0))),"","Observations missing; ")&amp;IF(AND(LEN(UPPER(TRIM(CLEAN(SUBSTITUTE(Q20,CHAR(160)," ")))))&gt;0,LEFT(UPPER(TRIM(Q20)),10)&lt;&gt;"UNRESOLVED",ISERROR(MATCH(UPPER(TRIM(CLEAN(SUBSTITUTE(Q20,CHAR(160)," ")))),Start!$H$6:$H$22,0))),"","Reviewer missing; ")&amp;IF(AND(ISNUMBER(R20),R20&gt;0,R20&lt;TODAY()+1),"","Execution date missing/invalid/future; ")&amp;IF(AND(ISNUMBER(S20),S20&gt;0,S20&lt;TODAY()+1),"","Review date missing/invalid/future; ")&amp;IF(AND(LEN(UPPER(TRIM(CLEAN(SUBSTITUTE(T20,CHAR(160)," ")))))&gt;0,LEFT(UPPER(TRIM(T20)),10)&lt;&gt;"UNRESOLVED",ISERROR(MATCH(UPPER(TRIM(CLEAN(SUBSTITUTE(T20,CHAR(160)," ")))),Start!$H$6:$H$22,0))),"","Review disposition missing; ")&amp;IF(AND(LEN(UPPER(TRIM(CLEAN(SUBSTITUTE(U20,CHAR(160)," ")))))&gt;0,LEFT(UPPER(TRIM(U20)),10)&lt;&gt;"UNRESOLVED",ISERROR(MATCH(UPPER(TRIM(CLEAN(SUBSTITUTE(U20,CHAR(160)," ")))),Start!$H$6:$H$22,0))),"","Permit or records-only basis missing; ")&amp;IF(AND(ISNUMBER(R20),ISNUMBER(S20),S20&lt;R20),"Review precedes execution; ","")&amp;IF(K20="Examined with limits",IF(AND(LEN(UPPER(TRIM(CLEAN(SUBSTITUTE(L20,CHAR(160)," ")))))&gt;0,LEFT(UPPER(TRIM(L20)),10)&lt;&gt;"UNRESOLVED",ISERROR(MATCH(UPPER(TRIM(CLEAN(SUBSTITUTE(L20,CHAR(160)," ")))),Start!$H$6:$H$22,0))),"","Limitation/next action missing; "),""))=0,"Documentation recorded; review required",IF(AND(LEN(UPPER(TRIM(CLEAN(SUBSTITUTE(H20,CHAR(160)," ")))))&gt;0,LEFT(UPPER(TRIM(H20)),10)&lt;&gt;"UNRESOLVED",ISERROR(MATCH(UPPER(TRIM(CLEAN(SUBSTITUTE(H20,CHAR(160)," ")))),Start!$H$6:$H$22,0))),"","Criterion/boundary missing; ")&amp;IF(AND(LEN(UPPER(TRIM(CLEAN(SUBSTITUTE(I20,CHAR(160)," ")))))&gt;0,LEFT(UPPER(TRIM(I20)),10)&lt;&gt;"UNRESOLVED",ISERROR(MATCH(UPPER(TRIM(CLEAN(SUBSTITUTE(I20,CHAR(160)," ")))),Start!$H$6:$H$22,0))),"","Examiner missing; ")&amp;IF(AND(LEN(UPPER(TRIM(CLEAN(SUBSTITUTE(J20,CHAR(160)," ")))))&gt;0,LEFT(UPPER(TRIM(J20)),10)&lt;&gt;"UNRESOLVED",ISERROR(MATCH(UPPER(TRIM(CLEAN(SUBSTITUTE(J20,CHAR(160)," ")))),Start!$H$6:$H$22,0))),"","Evidence references missing; ")&amp;IF(AND(LEN(UPPER(TRIM(CLEAN(SUBSTITUTE(M20,CHAR(160)," ")))))&gt;0,LEFT(UPPER(TRIM(M20)),10)&lt;&gt;"UNRESOLVED",ISERROR(MATCH(UPPER(TRIM(CLEAN(SUBSTITUTE(M20,CHAR(160)," ")))),Start!$H$6:$H$22,0))),"","Population/period missing; ")&amp;IF(AND(LEN(UPPER(TRIM(CLEAN(SUBSTITUTE(N20,CHAR(160)," ")))))&gt;0,LEFT(UPPER(TRIM(N20)),10)&lt;&gt;"UNRESOLVED",ISERROR(MATCH(UPPER(TRIM(CLEAN(SUBSTITUTE(N20,CHAR(160)," ")))),Start!$H$6:$H$22,0))),"","Sample IDs/count/rationale missing; ")&amp;IF(AND(LEN(UPPER(TRIM(CLEAN(SUBSTITUTE(O20,CHAR(160)," ")))))&gt;0,LEFT(UPPER(TRIM(O20)),10)&lt;&gt;"UNRESOLVED",ISERROR(MATCH(UPPER(TRIM(CLEAN(SUBSTITUTE(O20,CHAR(160)," ")))),Start!$H$6:$H$22,0))),"","Method missing; ")&amp;IF(AND(LEN(UPPER(TRIM(CLEAN(SUBSTITUTE(P20,CHAR(160)," ")))))&gt;0,LEFT(UPPER(TRIM(P20)),10)&lt;&gt;"UNRESOLVED",ISERROR(MATCH(UPPER(TRIM(CLEAN(SUBSTITUTE(P20,CHAR(160)," ")))),Start!$H$6:$H$22,0))),"","Observations missing; ")&amp;IF(AND(LEN(UPPER(TRIM(CLEAN(SUBSTITUTE(Q20,CHAR(160)," ")))))&gt;0,LEFT(UPPER(TRIM(Q20)),10)&lt;&gt;"UNRESOLVED",ISERROR(MATCH(UPPER(TRIM(CLEAN(SUBSTITUTE(Q20,CHAR(160)," ")))),Start!$H$6:$H$22,0))),"","Reviewer missing; ")&amp;IF(AND(ISNUMBER(R20),R20&gt;0,R20&lt;TODAY()+1),"","Execution date missing/invalid/future; ")&amp;IF(AND(ISNUMBER(S20),S20&gt;0,S20&lt;TODAY()+1),"","Review date missing/invalid/future; ")&amp;IF(AND(LEN(UPPER(TRIM(CLEAN(SUBSTITUTE(T20,CHAR(160)," ")))))&gt;0,LEFT(UPPER(TRIM(T20)),10)&lt;&gt;"UNRESOLVED",ISERROR(MATCH(UPPER(TRIM(CLEAN(SUBSTITUTE(T20,CHAR(160)," ")))),Start!$H$6:$H$22,0))),"","Review disposition missing; ")&amp;IF(AND(LEN(UPPER(TRIM(CLEAN(SUBSTITUTE(U20,CHAR(160)," ")))))&gt;0,LEFT(UPPER(TRIM(U20)),10)&lt;&gt;"UNRESOLVED",ISERROR(MATCH(UPPER(TRIM(CLEAN(SUBSTITUTE(U20,CHAR(160)," ")))),Start!$H$6:$H$22,0))),"","Permit or records-only basis missing; ")&amp;IF(AND(ISNUMBER(R20),ISNUMBER(S20),S20&lt;R20),"Review precedes execution; ","")&amp;IF(K20="Examined with limits",IF(AND(LEN(UPPER(TRIM(CLEAN(SUBSTITUTE(L20,CHAR(160)," ")))))&gt;0,LEFT(UPPER(TRIM(L20)),10)&lt;&gt;"UNRESOLVED",ISERROR(MATCH(UPPER(TRIM(CLEAN(SUBSTITUTE(L20,CHAR(160)," ")))),Start!$H$6:$H$22,0))),"","Limitation/next action missing; "),"")))),"Invalid status; use a listed value")</f>
        <v>Examination pending</v>
      </c>
    </row>
    <row r="21" ht="55" customHeight="1">
      <c r="A21" s="52" t="str">
        <v>P-C06</v>
      </c>
      <c r="B21" s="52" t="str">
        <v>Power and energy</v>
      </c>
      <c r="C21" s="52" t="str">
        <v>Monitoring and time</v>
      </c>
      <c r="D21" s="52" t="str">
        <v>Trace an authorized event from origin to retention; preserve clock offset and missing sources. Apply the sample to generation, protection, substations, EMS/DMS and remote support.</v>
      </c>
      <c r="E21" s="52" t="str">
        <v>Source event collector event retention and timezone</v>
      </c>
      <c r="F21" s="52" t="str">
        <v>Observation establishes what is visible and what remains unknown</v>
      </c>
      <c r="G21" s="52" t="str">
        <v>F01 / F03</v>
      </c>
      <c r="H21" s="53"/>
      <c r="I21" s="53"/>
      <c r="J21" s="53"/>
      <c r="K21" s="53" t="str">
        <v>Not examined</v>
      </c>
      <c r="L21" s="53"/>
      <c r="M21" s="53"/>
      <c r="N21" s="53"/>
      <c r="O21" s="53"/>
      <c r="P21" s="53"/>
      <c r="Q21" s="53"/>
      <c r="R21" s="54"/>
      <c r="S21" s="54"/>
      <c r="T21" s="53"/>
      <c r="U21" s="53"/>
      <c r="V21" s="55" t="str">
        <f>IF(OR(EXACT(K21,"Not examined"),EXACT(K21,"Examined with limits"),EXACT(K21,"Evidence supports criterion"),EXACT(K21,"Gap observed"),EXACT(K21,"Not authorized")),IF(K21="Not authorized",IF(LEN(IF(AND(LEN(UPPER(TRIM(CLEAN(SUBSTITUTE(L21,CHAR(160)," ")))))&gt;0,LEFT(UPPER(TRIM(L21)),10)&lt;&gt;"UNRESOLVED",ISERROR(MATCH(UPPER(TRIM(CLEAN(SUBSTITUTE(L21,CHAR(160)," ")))),Start!$H$6:$H$22,0))),"","Permission limitation/next action missing; ")&amp;"")=0,"Documentation recorded; review required",IF(AND(LEN(UPPER(TRIM(CLEAN(SUBSTITUTE(L21,CHAR(160)," ")))))&gt;0,LEFT(UPPER(TRIM(L21)),10)&lt;&gt;"UNRESOLVED",ISERROR(MATCH(UPPER(TRIM(CLEAN(SUBSTITUTE(L21,CHAR(160)," ")))),Start!$H$6:$H$22,0))),"","Permission limitation/next action missing; ")&amp;""),IF(K21="Not examined","Examination pending",IF(LEN(IF(AND(LEN(UPPER(TRIM(CLEAN(SUBSTITUTE(H21,CHAR(160)," ")))))&gt;0,LEFT(UPPER(TRIM(H21)),10)&lt;&gt;"UNRESOLVED",ISERROR(MATCH(UPPER(TRIM(CLEAN(SUBSTITUTE(H21,CHAR(160)," ")))),Start!$H$6:$H$22,0))),"","Criterion/boundary missing; ")&amp;IF(AND(LEN(UPPER(TRIM(CLEAN(SUBSTITUTE(I21,CHAR(160)," ")))))&gt;0,LEFT(UPPER(TRIM(I21)),10)&lt;&gt;"UNRESOLVED",ISERROR(MATCH(UPPER(TRIM(CLEAN(SUBSTITUTE(I21,CHAR(160)," ")))),Start!$H$6:$H$22,0))),"","Examiner missing; ")&amp;IF(AND(LEN(UPPER(TRIM(CLEAN(SUBSTITUTE(J21,CHAR(160)," ")))))&gt;0,LEFT(UPPER(TRIM(J21)),10)&lt;&gt;"UNRESOLVED",ISERROR(MATCH(UPPER(TRIM(CLEAN(SUBSTITUTE(J21,CHAR(160)," ")))),Start!$H$6:$H$22,0))),"","Evidence references missing; ")&amp;IF(AND(LEN(UPPER(TRIM(CLEAN(SUBSTITUTE(M21,CHAR(160)," ")))))&gt;0,LEFT(UPPER(TRIM(M21)),10)&lt;&gt;"UNRESOLVED",ISERROR(MATCH(UPPER(TRIM(CLEAN(SUBSTITUTE(M21,CHAR(160)," ")))),Start!$H$6:$H$22,0))),"","Population/period missing; ")&amp;IF(AND(LEN(UPPER(TRIM(CLEAN(SUBSTITUTE(N21,CHAR(160)," ")))))&gt;0,LEFT(UPPER(TRIM(N21)),10)&lt;&gt;"UNRESOLVED",ISERROR(MATCH(UPPER(TRIM(CLEAN(SUBSTITUTE(N21,CHAR(160)," ")))),Start!$H$6:$H$22,0))),"","Sample IDs/count/rationale missing; ")&amp;IF(AND(LEN(UPPER(TRIM(CLEAN(SUBSTITUTE(O21,CHAR(160)," ")))))&gt;0,LEFT(UPPER(TRIM(O21)),10)&lt;&gt;"UNRESOLVED",ISERROR(MATCH(UPPER(TRIM(CLEAN(SUBSTITUTE(O21,CHAR(160)," ")))),Start!$H$6:$H$22,0))),"","Method missing; ")&amp;IF(AND(LEN(UPPER(TRIM(CLEAN(SUBSTITUTE(P21,CHAR(160)," ")))))&gt;0,LEFT(UPPER(TRIM(P21)),10)&lt;&gt;"UNRESOLVED",ISERROR(MATCH(UPPER(TRIM(CLEAN(SUBSTITUTE(P21,CHAR(160)," ")))),Start!$H$6:$H$22,0))),"","Observations missing; ")&amp;IF(AND(LEN(UPPER(TRIM(CLEAN(SUBSTITUTE(Q21,CHAR(160)," ")))))&gt;0,LEFT(UPPER(TRIM(Q21)),10)&lt;&gt;"UNRESOLVED",ISERROR(MATCH(UPPER(TRIM(CLEAN(SUBSTITUTE(Q21,CHAR(160)," ")))),Start!$H$6:$H$22,0))),"","Reviewer missing; ")&amp;IF(AND(ISNUMBER(R21),R21&gt;0,R21&lt;TODAY()+1),"","Execution date missing/invalid/future; ")&amp;IF(AND(ISNUMBER(S21),S21&gt;0,S21&lt;TODAY()+1),"","Review date missing/invalid/future; ")&amp;IF(AND(LEN(UPPER(TRIM(CLEAN(SUBSTITUTE(T21,CHAR(160)," ")))))&gt;0,LEFT(UPPER(TRIM(T21)),10)&lt;&gt;"UNRESOLVED",ISERROR(MATCH(UPPER(TRIM(CLEAN(SUBSTITUTE(T21,CHAR(160)," ")))),Start!$H$6:$H$22,0))),"","Review disposition missing; ")&amp;IF(AND(LEN(UPPER(TRIM(CLEAN(SUBSTITUTE(U21,CHAR(160)," ")))))&gt;0,LEFT(UPPER(TRIM(U21)),10)&lt;&gt;"UNRESOLVED",ISERROR(MATCH(UPPER(TRIM(CLEAN(SUBSTITUTE(U21,CHAR(160)," ")))),Start!$H$6:$H$22,0))),"","Permit or records-only basis missing; ")&amp;IF(AND(ISNUMBER(R21),ISNUMBER(S21),S21&lt;R21),"Review precedes execution; ","")&amp;IF(K21="Examined with limits",IF(AND(LEN(UPPER(TRIM(CLEAN(SUBSTITUTE(L21,CHAR(160)," ")))))&gt;0,LEFT(UPPER(TRIM(L21)),10)&lt;&gt;"UNRESOLVED",ISERROR(MATCH(UPPER(TRIM(CLEAN(SUBSTITUTE(L21,CHAR(160)," ")))),Start!$H$6:$H$22,0))),"","Limitation/next action missing; "),""))=0,"Documentation recorded; review required",IF(AND(LEN(UPPER(TRIM(CLEAN(SUBSTITUTE(H21,CHAR(160)," ")))))&gt;0,LEFT(UPPER(TRIM(H21)),10)&lt;&gt;"UNRESOLVED",ISERROR(MATCH(UPPER(TRIM(CLEAN(SUBSTITUTE(H21,CHAR(160)," ")))),Start!$H$6:$H$22,0))),"","Criterion/boundary missing; ")&amp;IF(AND(LEN(UPPER(TRIM(CLEAN(SUBSTITUTE(I21,CHAR(160)," ")))))&gt;0,LEFT(UPPER(TRIM(I21)),10)&lt;&gt;"UNRESOLVED",ISERROR(MATCH(UPPER(TRIM(CLEAN(SUBSTITUTE(I21,CHAR(160)," ")))),Start!$H$6:$H$22,0))),"","Examiner missing; ")&amp;IF(AND(LEN(UPPER(TRIM(CLEAN(SUBSTITUTE(J21,CHAR(160)," ")))))&gt;0,LEFT(UPPER(TRIM(J21)),10)&lt;&gt;"UNRESOLVED",ISERROR(MATCH(UPPER(TRIM(CLEAN(SUBSTITUTE(J21,CHAR(160)," ")))),Start!$H$6:$H$22,0))),"","Evidence references missing; ")&amp;IF(AND(LEN(UPPER(TRIM(CLEAN(SUBSTITUTE(M21,CHAR(160)," ")))))&gt;0,LEFT(UPPER(TRIM(M21)),10)&lt;&gt;"UNRESOLVED",ISERROR(MATCH(UPPER(TRIM(CLEAN(SUBSTITUTE(M21,CHAR(160)," ")))),Start!$H$6:$H$22,0))),"","Population/period missing; ")&amp;IF(AND(LEN(UPPER(TRIM(CLEAN(SUBSTITUTE(N21,CHAR(160)," ")))))&gt;0,LEFT(UPPER(TRIM(N21)),10)&lt;&gt;"UNRESOLVED",ISERROR(MATCH(UPPER(TRIM(CLEAN(SUBSTITUTE(N21,CHAR(160)," ")))),Start!$H$6:$H$22,0))),"","Sample IDs/count/rationale missing; ")&amp;IF(AND(LEN(UPPER(TRIM(CLEAN(SUBSTITUTE(O21,CHAR(160)," ")))))&gt;0,LEFT(UPPER(TRIM(O21)),10)&lt;&gt;"UNRESOLVED",ISERROR(MATCH(UPPER(TRIM(CLEAN(SUBSTITUTE(O21,CHAR(160)," ")))),Start!$H$6:$H$22,0))),"","Method missing; ")&amp;IF(AND(LEN(UPPER(TRIM(CLEAN(SUBSTITUTE(P21,CHAR(160)," ")))))&gt;0,LEFT(UPPER(TRIM(P21)),10)&lt;&gt;"UNRESOLVED",ISERROR(MATCH(UPPER(TRIM(CLEAN(SUBSTITUTE(P21,CHAR(160)," ")))),Start!$H$6:$H$22,0))),"","Observations missing; ")&amp;IF(AND(LEN(UPPER(TRIM(CLEAN(SUBSTITUTE(Q21,CHAR(160)," ")))))&gt;0,LEFT(UPPER(TRIM(Q21)),10)&lt;&gt;"UNRESOLVED",ISERROR(MATCH(UPPER(TRIM(CLEAN(SUBSTITUTE(Q21,CHAR(160)," ")))),Start!$H$6:$H$22,0))),"","Reviewer missing; ")&amp;IF(AND(ISNUMBER(R21),R21&gt;0,R21&lt;TODAY()+1),"","Execution date missing/invalid/future; ")&amp;IF(AND(ISNUMBER(S21),S21&gt;0,S21&lt;TODAY()+1),"","Review date missing/invalid/future; ")&amp;IF(AND(LEN(UPPER(TRIM(CLEAN(SUBSTITUTE(T21,CHAR(160)," ")))))&gt;0,LEFT(UPPER(TRIM(T21)),10)&lt;&gt;"UNRESOLVED",ISERROR(MATCH(UPPER(TRIM(CLEAN(SUBSTITUTE(T21,CHAR(160)," ")))),Start!$H$6:$H$22,0))),"","Review disposition missing; ")&amp;IF(AND(LEN(UPPER(TRIM(CLEAN(SUBSTITUTE(U21,CHAR(160)," ")))))&gt;0,LEFT(UPPER(TRIM(U21)),10)&lt;&gt;"UNRESOLVED",ISERROR(MATCH(UPPER(TRIM(CLEAN(SUBSTITUTE(U21,CHAR(160)," ")))),Start!$H$6:$H$22,0))),"","Permit or records-only basis missing; ")&amp;IF(AND(ISNUMBER(R21),ISNUMBER(S21),S21&lt;R21),"Review precedes execution; ","")&amp;IF(K21="Examined with limits",IF(AND(LEN(UPPER(TRIM(CLEAN(SUBSTITUTE(L21,CHAR(160)," ")))))&gt;0,LEFT(UPPER(TRIM(L21)),10)&lt;&gt;"UNRESOLVED",ISERROR(MATCH(UPPER(TRIM(CLEAN(SUBSTITUTE(L21,CHAR(160)," ")))),Start!$H$6:$H$22,0))),"","Limitation/next action missing; "),"")))),"Invalid status; use a listed value")</f>
        <v>Examination pending</v>
      </c>
    </row>
    <row r="22" ht="55" customHeight="1">
      <c r="A22" s="56" t="str">
        <v>P-C07</v>
      </c>
      <c r="B22" s="56" t="str">
        <v>Power and energy</v>
      </c>
      <c r="C22" s="56" t="str">
        <v>Recovery</v>
      </c>
      <c r="D22" s="56" t="str">
        <v>Review logic configuration images licenses keys spares and restore evidence under operator supervision. Apply the sample to generation, protection, substations, EMS/DMS and remote support.</v>
      </c>
      <c r="E22" s="56" t="str">
        <v>Backup inventory dependency chain and prior restore record</v>
      </c>
      <c r="F22" s="56" t="str">
        <v>Operations defines recovery objective and acceptance</v>
      </c>
      <c r="G22" s="56" t="str">
        <v>F01 / F03</v>
      </c>
      <c r="H22" s="53"/>
      <c r="I22" s="53"/>
      <c r="J22" s="53"/>
      <c r="K22" s="53" t="str">
        <v>Not examined</v>
      </c>
      <c r="L22" s="53"/>
      <c r="M22" s="53"/>
      <c r="N22" s="53"/>
      <c r="O22" s="53"/>
      <c r="P22" s="53"/>
      <c r="Q22" s="53"/>
      <c r="R22" s="54"/>
      <c r="S22" s="54"/>
      <c r="T22" s="53"/>
      <c r="U22" s="53"/>
      <c r="V22" s="55" t="str">
        <f>IF(OR(EXACT(K22,"Not examined"),EXACT(K22,"Examined with limits"),EXACT(K22,"Evidence supports criterion"),EXACT(K22,"Gap observed"),EXACT(K22,"Not authorized")),IF(K22="Not authorized",IF(LEN(IF(AND(LEN(UPPER(TRIM(CLEAN(SUBSTITUTE(L22,CHAR(160)," ")))))&gt;0,LEFT(UPPER(TRIM(L22)),10)&lt;&gt;"UNRESOLVED",ISERROR(MATCH(UPPER(TRIM(CLEAN(SUBSTITUTE(L22,CHAR(160)," ")))),Start!$H$6:$H$22,0))),"","Permission limitation/next action missing; ")&amp;"")=0,"Documentation recorded; review required",IF(AND(LEN(UPPER(TRIM(CLEAN(SUBSTITUTE(L22,CHAR(160)," ")))))&gt;0,LEFT(UPPER(TRIM(L22)),10)&lt;&gt;"UNRESOLVED",ISERROR(MATCH(UPPER(TRIM(CLEAN(SUBSTITUTE(L22,CHAR(160)," ")))),Start!$H$6:$H$22,0))),"","Permission limitation/next action missing; ")&amp;""),IF(K22="Not examined","Examination pending",IF(LEN(IF(AND(LEN(UPPER(TRIM(CLEAN(SUBSTITUTE(H22,CHAR(160)," ")))))&gt;0,LEFT(UPPER(TRIM(H22)),10)&lt;&gt;"UNRESOLVED",ISERROR(MATCH(UPPER(TRIM(CLEAN(SUBSTITUTE(H22,CHAR(160)," ")))),Start!$H$6:$H$22,0))),"","Criterion/boundary missing; ")&amp;IF(AND(LEN(UPPER(TRIM(CLEAN(SUBSTITUTE(I22,CHAR(160)," ")))))&gt;0,LEFT(UPPER(TRIM(I22)),10)&lt;&gt;"UNRESOLVED",ISERROR(MATCH(UPPER(TRIM(CLEAN(SUBSTITUTE(I22,CHAR(160)," ")))),Start!$H$6:$H$22,0))),"","Examiner missing; ")&amp;IF(AND(LEN(UPPER(TRIM(CLEAN(SUBSTITUTE(J22,CHAR(160)," ")))))&gt;0,LEFT(UPPER(TRIM(J22)),10)&lt;&gt;"UNRESOLVED",ISERROR(MATCH(UPPER(TRIM(CLEAN(SUBSTITUTE(J22,CHAR(160)," ")))),Start!$H$6:$H$22,0))),"","Evidence references missing; ")&amp;IF(AND(LEN(UPPER(TRIM(CLEAN(SUBSTITUTE(M22,CHAR(160)," ")))))&gt;0,LEFT(UPPER(TRIM(M22)),10)&lt;&gt;"UNRESOLVED",ISERROR(MATCH(UPPER(TRIM(CLEAN(SUBSTITUTE(M22,CHAR(160)," ")))),Start!$H$6:$H$22,0))),"","Population/period missing; ")&amp;IF(AND(LEN(UPPER(TRIM(CLEAN(SUBSTITUTE(N22,CHAR(160)," ")))))&gt;0,LEFT(UPPER(TRIM(N22)),10)&lt;&gt;"UNRESOLVED",ISERROR(MATCH(UPPER(TRIM(CLEAN(SUBSTITUTE(N22,CHAR(160)," ")))),Start!$H$6:$H$22,0))),"","Sample IDs/count/rationale missing; ")&amp;IF(AND(LEN(UPPER(TRIM(CLEAN(SUBSTITUTE(O22,CHAR(160)," ")))))&gt;0,LEFT(UPPER(TRIM(O22)),10)&lt;&gt;"UNRESOLVED",ISERROR(MATCH(UPPER(TRIM(CLEAN(SUBSTITUTE(O22,CHAR(160)," ")))),Start!$H$6:$H$22,0))),"","Method missing; ")&amp;IF(AND(LEN(UPPER(TRIM(CLEAN(SUBSTITUTE(P22,CHAR(160)," ")))))&gt;0,LEFT(UPPER(TRIM(P22)),10)&lt;&gt;"UNRESOLVED",ISERROR(MATCH(UPPER(TRIM(CLEAN(SUBSTITUTE(P22,CHAR(160)," ")))),Start!$H$6:$H$22,0))),"","Observations missing; ")&amp;IF(AND(LEN(UPPER(TRIM(CLEAN(SUBSTITUTE(Q22,CHAR(160)," ")))))&gt;0,LEFT(UPPER(TRIM(Q22)),10)&lt;&gt;"UNRESOLVED",ISERROR(MATCH(UPPER(TRIM(CLEAN(SUBSTITUTE(Q22,CHAR(160)," ")))),Start!$H$6:$H$22,0))),"","Reviewer missing; ")&amp;IF(AND(ISNUMBER(R22),R22&gt;0,R22&lt;TODAY()+1),"","Execution date missing/invalid/future; ")&amp;IF(AND(ISNUMBER(S22),S22&gt;0,S22&lt;TODAY()+1),"","Review date missing/invalid/future; ")&amp;IF(AND(LEN(UPPER(TRIM(CLEAN(SUBSTITUTE(T22,CHAR(160)," ")))))&gt;0,LEFT(UPPER(TRIM(T22)),10)&lt;&gt;"UNRESOLVED",ISERROR(MATCH(UPPER(TRIM(CLEAN(SUBSTITUTE(T22,CHAR(160)," ")))),Start!$H$6:$H$22,0))),"","Review disposition missing; ")&amp;IF(AND(LEN(UPPER(TRIM(CLEAN(SUBSTITUTE(U22,CHAR(160)," ")))))&gt;0,LEFT(UPPER(TRIM(U22)),10)&lt;&gt;"UNRESOLVED",ISERROR(MATCH(UPPER(TRIM(CLEAN(SUBSTITUTE(U22,CHAR(160)," ")))),Start!$H$6:$H$22,0))),"","Permit or records-only basis missing; ")&amp;IF(AND(ISNUMBER(R22),ISNUMBER(S22),S22&lt;R22),"Review precedes execution; ","")&amp;IF(K22="Examined with limits",IF(AND(LEN(UPPER(TRIM(CLEAN(SUBSTITUTE(L22,CHAR(160)," ")))))&gt;0,LEFT(UPPER(TRIM(L22)),10)&lt;&gt;"UNRESOLVED",ISERROR(MATCH(UPPER(TRIM(CLEAN(SUBSTITUTE(L22,CHAR(160)," ")))),Start!$H$6:$H$22,0))),"","Limitation/next action missing; "),""))=0,"Documentation recorded; review required",IF(AND(LEN(UPPER(TRIM(CLEAN(SUBSTITUTE(H22,CHAR(160)," ")))))&gt;0,LEFT(UPPER(TRIM(H22)),10)&lt;&gt;"UNRESOLVED",ISERROR(MATCH(UPPER(TRIM(CLEAN(SUBSTITUTE(H22,CHAR(160)," ")))),Start!$H$6:$H$22,0))),"","Criterion/boundary missing; ")&amp;IF(AND(LEN(UPPER(TRIM(CLEAN(SUBSTITUTE(I22,CHAR(160)," ")))))&gt;0,LEFT(UPPER(TRIM(I22)),10)&lt;&gt;"UNRESOLVED",ISERROR(MATCH(UPPER(TRIM(CLEAN(SUBSTITUTE(I22,CHAR(160)," ")))),Start!$H$6:$H$22,0))),"","Examiner missing; ")&amp;IF(AND(LEN(UPPER(TRIM(CLEAN(SUBSTITUTE(J22,CHAR(160)," ")))))&gt;0,LEFT(UPPER(TRIM(J22)),10)&lt;&gt;"UNRESOLVED",ISERROR(MATCH(UPPER(TRIM(CLEAN(SUBSTITUTE(J22,CHAR(160)," ")))),Start!$H$6:$H$22,0))),"","Evidence references missing; ")&amp;IF(AND(LEN(UPPER(TRIM(CLEAN(SUBSTITUTE(M22,CHAR(160)," ")))))&gt;0,LEFT(UPPER(TRIM(M22)),10)&lt;&gt;"UNRESOLVED",ISERROR(MATCH(UPPER(TRIM(CLEAN(SUBSTITUTE(M22,CHAR(160)," ")))),Start!$H$6:$H$22,0))),"","Population/period missing; ")&amp;IF(AND(LEN(UPPER(TRIM(CLEAN(SUBSTITUTE(N22,CHAR(160)," ")))))&gt;0,LEFT(UPPER(TRIM(N22)),10)&lt;&gt;"UNRESOLVED",ISERROR(MATCH(UPPER(TRIM(CLEAN(SUBSTITUTE(N22,CHAR(160)," ")))),Start!$H$6:$H$22,0))),"","Sample IDs/count/rationale missing; ")&amp;IF(AND(LEN(UPPER(TRIM(CLEAN(SUBSTITUTE(O22,CHAR(160)," ")))))&gt;0,LEFT(UPPER(TRIM(O22)),10)&lt;&gt;"UNRESOLVED",ISERROR(MATCH(UPPER(TRIM(CLEAN(SUBSTITUTE(O22,CHAR(160)," ")))),Start!$H$6:$H$22,0))),"","Method missing; ")&amp;IF(AND(LEN(UPPER(TRIM(CLEAN(SUBSTITUTE(P22,CHAR(160)," ")))))&gt;0,LEFT(UPPER(TRIM(P22)),10)&lt;&gt;"UNRESOLVED",ISERROR(MATCH(UPPER(TRIM(CLEAN(SUBSTITUTE(P22,CHAR(160)," ")))),Start!$H$6:$H$22,0))),"","Observations missing; ")&amp;IF(AND(LEN(UPPER(TRIM(CLEAN(SUBSTITUTE(Q22,CHAR(160)," ")))))&gt;0,LEFT(UPPER(TRIM(Q22)),10)&lt;&gt;"UNRESOLVED",ISERROR(MATCH(UPPER(TRIM(CLEAN(SUBSTITUTE(Q22,CHAR(160)," ")))),Start!$H$6:$H$22,0))),"","Reviewer missing; ")&amp;IF(AND(ISNUMBER(R22),R22&gt;0,R22&lt;TODAY()+1),"","Execution date missing/invalid/future; ")&amp;IF(AND(ISNUMBER(S22),S22&gt;0,S22&lt;TODAY()+1),"","Review date missing/invalid/future; ")&amp;IF(AND(LEN(UPPER(TRIM(CLEAN(SUBSTITUTE(T22,CHAR(160)," ")))))&gt;0,LEFT(UPPER(TRIM(T22)),10)&lt;&gt;"UNRESOLVED",ISERROR(MATCH(UPPER(TRIM(CLEAN(SUBSTITUTE(T22,CHAR(160)," ")))),Start!$H$6:$H$22,0))),"","Review disposition missing; ")&amp;IF(AND(LEN(UPPER(TRIM(CLEAN(SUBSTITUTE(U22,CHAR(160)," ")))))&gt;0,LEFT(UPPER(TRIM(U22)),10)&lt;&gt;"UNRESOLVED",ISERROR(MATCH(UPPER(TRIM(CLEAN(SUBSTITUTE(U22,CHAR(160)," ")))),Start!$H$6:$H$22,0))),"","Permit or records-only basis missing; ")&amp;IF(AND(ISNUMBER(R22),ISNUMBER(S22),S22&lt;R22),"Review precedes execution; ","")&amp;IF(K22="Examined with limits",IF(AND(LEN(UPPER(TRIM(CLEAN(SUBSTITUTE(L22,CHAR(160)," ")))))&gt;0,LEFT(UPPER(TRIM(L22)),10)&lt;&gt;"UNRESOLVED",ISERROR(MATCH(UPPER(TRIM(CLEAN(SUBSTITUTE(L22,CHAR(160)," ")))),Start!$H$6:$H$22,0))),"","Limitation/next action missing; "),"")))),"Invalid status; use a listed value")</f>
        <v>Examination pending</v>
      </c>
    </row>
    <row r="23" ht="55" customHeight="1">
      <c r="A23" s="52" t="str">
        <v>P-C08</v>
      </c>
      <c r="B23" s="52" t="str">
        <v>Power and energy</v>
      </c>
      <c r="C23" s="52" t="str">
        <v>Supplier</v>
      </c>
      <c r="D23" s="52" t="str">
        <v>Review remote service notification vulnerability evidence subcontractor and exit terms. Apply the sample to generation, protection, substations, EMS/DMS and remote support.</v>
      </c>
      <c r="E23" s="52" t="str">
        <v>Executed agreement and contact/escalation record</v>
      </c>
      <c r="F23" s="52" t="inlineStr">
        <is>
          <t xml:space="preserve">Assign owners to dependencies; support service assumptions</t>
        </is>
      </c>
      <c r="G23" s="52" t="str">
        <v>F01 / F03</v>
      </c>
      <c r="H23" s="53"/>
      <c r="I23" s="53"/>
      <c r="J23" s="53"/>
      <c r="K23" s="53" t="str">
        <v>Not examined</v>
      </c>
      <c r="L23" s="53"/>
      <c r="M23" s="53"/>
      <c r="N23" s="53"/>
      <c r="O23" s="53"/>
      <c r="P23" s="53"/>
      <c r="Q23" s="53"/>
      <c r="R23" s="54"/>
      <c r="S23" s="54"/>
      <c r="T23" s="53"/>
      <c r="U23" s="53"/>
      <c r="V23" s="55" t="str">
        <f>IF(OR(EXACT(K23,"Not examined"),EXACT(K23,"Examined with limits"),EXACT(K23,"Evidence supports criterion"),EXACT(K23,"Gap observed"),EXACT(K23,"Not authorized")),IF(K23="Not authorized",IF(LEN(IF(AND(LEN(UPPER(TRIM(CLEAN(SUBSTITUTE(L23,CHAR(160)," ")))))&gt;0,LEFT(UPPER(TRIM(L23)),10)&lt;&gt;"UNRESOLVED",ISERROR(MATCH(UPPER(TRIM(CLEAN(SUBSTITUTE(L23,CHAR(160)," ")))),Start!$H$6:$H$22,0))),"","Permission limitation/next action missing; ")&amp;"")=0,"Documentation recorded; review required",IF(AND(LEN(UPPER(TRIM(CLEAN(SUBSTITUTE(L23,CHAR(160)," ")))))&gt;0,LEFT(UPPER(TRIM(L23)),10)&lt;&gt;"UNRESOLVED",ISERROR(MATCH(UPPER(TRIM(CLEAN(SUBSTITUTE(L23,CHAR(160)," ")))),Start!$H$6:$H$22,0))),"","Permission limitation/next action missing; ")&amp;""),IF(K23="Not examined","Examination pending",IF(LEN(IF(AND(LEN(UPPER(TRIM(CLEAN(SUBSTITUTE(H23,CHAR(160)," ")))))&gt;0,LEFT(UPPER(TRIM(H23)),10)&lt;&gt;"UNRESOLVED",ISERROR(MATCH(UPPER(TRIM(CLEAN(SUBSTITUTE(H23,CHAR(160)," ")))),Start!$H$6:$H$22,0))),"","Criterion/boundary missing; ")&amp;IF(AND(LEN(UPPER(TRIM(CLEAN(SUBSTITUTE(I23,CHAR(160)," ")))))&gt;0,LEFT(UPPER(TRIM(I23)),10)&lt;&gt;"UNRESOLVED",ISERROR(MATCH(UPPER(TRIM(CLEAN(SUBSTITUTE(I23,CHAR(160)," ")))),Start!$H$6:$H$22,0))),"","Examiner missing; ")&amp;IF(AND(LEN(UPPER(TRIM(CLEAN(SUBSTITUTE(J23,CHAR(160)," ")))))&gt;0,LEFT(UPPER(TRIM(J23)),10)&lt;&gt;"UNRESOLVED",ISERROR(MATCH(UPPER(TRIM(CLEAN(SUBSTITUTE(J23,CHAR(160)," ")))),Start!$H$6:$H$22,0))),"","Evidence references missing; ")&amp;IF(AND(LEN(UPPER(TRIM(CLEAN(SUBSTITUTE(M23,CHAR(160)," ")))))&gt;0,LEFT(UPPER(TRIM(M23)),10)&lt;&gt;"UNRESOLVED",ISERROR(MATCH(UPPER(TRIM(CLEAN(SUBSTITUTE(M23,CHAR(160)," ")))),Start!$H$6:$H$22,0))),"","Population/period missing; ")&amp;IF(AND(LEN(UPPER(TRIM(CLEAN(SUBSTITUTE(N23,CHAR(160)," ")))))&gt;0,LEFT(UPPER(TRIM(N23)),10)&lt;&gt;"UNRESOLVED",ISERROR(MATCH(UPPER(TRIM(CLEAN(SUBSTITUTE(N23,CHAR(160)," ")))),Start!$H$6:$H$22,0))),"","Sample IDs/count/rationale missing; ")&amp;IF(AND(LEN(UPPER(TRIM(CLEAN(SUBSTITUTE(O23,CHAR(160)," ")))))&gt;0,LEFT(UPPER(TRIM(O23)),10)&lt;&gt;"UNRESOLVED",ISERROR(MATCH(UPPER(TRIM(CLEAN(SUBSTITUTE(O23,CHAR(160)," ")))),Start!$H$6:$H$22,0))),"","Method missing; ")&amp;IF(AND(LEN(UPPER(TRIM(CLEAN(SUBSTITUTE(P23,CHAR(160)," ")))))&gt;0,LEFT(UPPER(TRIM(P23)),10)&lt;&gt;"UNRESOLVED",ISERROR(MATCH(UPPER(TRIM(CLEAN(SUBSTITUTE(P23,CHAR(160)," ")))),Start!$H$6:$H$22,0))),"","Observations missing; ")&amp;IF(AND(LEN(UPPER(TRIM(CLEAN(SUBSTITUTE(Q23,CHAR(160)," ")))))&gt;0,LEFT(UPPER(TRIM(Q23)),10)&lt;&gt;"UNRESOLVED",ISERROR(MATCH(UPPER(TRIM(CLEAN(SUBSTITUTE(Q23,CHAR(160)," ")))),Start!$H$6:$H$22,0))),"","Reviewer missing; ")&amp;IF(AND(ISNUMBER(R23),R23&gt;0,R23&lt;TODAY()+1),"","Execution date missing/invalid/future; ")&amp;IF(AND(ISNUMBER(S23),S23&gt;0,S23&lt;TODAY()+1),"","Review date missing/invalid/future; ")&amp;IF(AND(LEN(UPPER(TRIM(CLEAN(SUBSTITUTE(T23,CHAR(160)," ")))))&gt;0,LEFT(UPPER(TRIM(T23)),10)&lt;&gt;"UNRESOLVED",ISERROR(MATCH(UPPER(TRIM(CLEAN(SUBSTITUTE(T23,CHAR(160)," ")))),Start!$H$6:$H$22,0))),"","Review disposition missing; ")&amp;IF(AND(LEN(UPPER(TRIM(CLEAN(SUBSTITUTE(U23,CHAR(160)," ")))))&gt;0,LEFT(UPPER(TRIM(U23)),10)&lt;&gt;"UNRESOLVED",ISERROR(MATCH(UPPER(TRIM(CLEAN(SUBSTITUTE(U23,CHAR(160)," ")))),Start!$H$6:$H$22,0))),"","Permit or records-only basis missing; ")&amp;IF(AND(ISNUMBER(R23),ISNUMBER(S23),S23&lt;R23),"Review precedes execution; ","")&amp;IF(K23="Examined with limits",IF(AND(LEN(UPPER(TRIM(CLEAN(SUBSTITUTE(L23,CHAR(160)," ")))))&gt;0,LEFT(UPPER(TRIM(L23)),10)&lt;&gt;"UNRESOLVED",ISERROR(MATCH(UPPER(TRIM(CLEAN(SUBSTITUTE(L23,CHAR(160)," ")))),Start!$H$6:$H$22,0))),"","Limitation/next action missing; "),""))=0,"Documentation recorded; review required",IF(AND(LEN(UPPER(TRIM(CLEAN(SUBSTITUTE(H23,CHAR(160)," ")))))&gt;0,LEFT(UPPER(TRIM(H23)),10)&lt;&gt;"UNRESOLVED",ISERROR(MATCH(UPPER(TRIM(CLEAN(SUBSTITUTE(H23,CHAR(160)," ")))),Start!$H$6:$H$22,0))),"","Criterion/boundary missing; ")&amp;IF(AND(LEN(UPPER(TRIM(CLEAN(SUBSTITUTE(I23,CHAR(160)," ")))))&gt;0,LEFT(UPPER(TRIM(I23)),10)&lt;&gt;"UNRESOLVED",ISERROR(MATCH(UPPER(TRIM(CLEAN(SUBSTITUTE(I23,CHAR(160)," ")))),Start!$H$6:$H$22,0))),"","Examiner missing; ")&amp;IF(AND(LEN(UPPER(TRIM(CLEAN(SUBSTITUTE(J23,CHAR(160)," ")))))&gt;0,LEFT(UPPER(TRIM(J23)),10)&lt;&gt;"UNRESOLVED",ISERROR(MATCH(UPPER(TRIM(CLEAN(SUBSTITUTE(J23,CHAR(160)," ")))),Start!$H$6:$H$22,0))),"","Evidence references missing; ")&amp;IF(AND(LEN(UPPER(TRIM(CLEAN(SUBSTITUTE(M23,CHAR(160)," ")))))&gt;0,LEFT(UPPER(TRIM(M23)),10)&lt;&gt;"UNRESOLVED",ISERROR(MATCH(UPPER(TRIM(CLEAN(SUBSTITUTE(M23,CHAR(160)," ")))),Start!$H$6:$H$22,0))),"","Population/period missing; ")&amp;IF(AND(LEN(UPPER(TRIM(CLEAN(SUBSTITUTE(N23,CHAR(160)," ")))))&gt;0,LEFT(UPPER(TRIM(N23)),10)&lt;&gt;"UNRESOLVED",ISERROR(MATCH(UPPER(TRIM(CLEAN(SUBSTITUTE(N23,CHAR(160)," ")))),Start!$H$6:$H$22,0))),"","Sample IDs/count/rationale missing; ")&amp;IF(AND(LEN(UPPER(TRIM(CLEAN(SUBSTITUTE(O23,CHAR(160)," ")))))&gt;0,LEFT(UPPER(TRIM(O23)),10)&lt;&gt;"UNRESOLVED",ISERROR(MATCH(UPPER(TRIM(CLEAN(SUBSTITUTE(O23,CHAR(160)," ")))),Start!$H$6:$H$22,0))),"","Method missing; ")&amp;IF(AND(LEN(UPPER(TRIM(CLEAN(SUBSTITUTE(P23,CHAR(160)," ")))))&gt;0,LEFT(UPPER(TRIM(P23)),10)&lt;&gt;"UNRESOLVED",ISERROR(MATCH(UPPER(TRIM(CLEAN(SUBSTITUTE(P23,CHAR(160)," ")))),Start!$H$6:$H$22,0))),"","Observations missing; ")&amp;IF(AND(LEN(UPPER(TRIM(CLEAN(SUBSTITUTE(Q23,CHAR(160)," ")))))&gt;0,LEFT(UPPER(TRIM(Q23)),10)&lt;&gt;"UNRESOLVED",ISERROR(MATCH(UPPER(TRIM(CLEAN(SUBSTITUTE(Q23,CHAR(160)," ")))),Start!$H$6:$H$22,0))),"","Reviewer missing; ")&amp;IF(AND(ISNUMBER(R23),R23&gt;0,R23&lt;TODAY()+1),"","Execution date missing/invalid/future; ")&amp;IF(AND(ISNUMBER(S23),S23&gt;0,S23&lt;TODAY()+1),"","Review date missing/invalid/future; ")&amp;IF(AND(LEN(UPPER(TRIM(CLEAN(SUBSTITUTE(T23,CHAR(160)," ")))))&gt;0,LEFT(UPPER(TRIM(T23)),10)&lt;&gt;"UNRESOLVED",ISERROR(MATCH(UPPER(TRIM(CLEAN(SUBSTITUTE(T23,CHAR(160)," ")))),Start!$H$6:$H$22,0))),"","Review disposition missing; ")&amp;IF(AND(LEN(UPPER(TRIM(CLEAN(SUBSTITUTE(U23,CHAR(160)," ")))))&gt;0,LEFT(UPPER(TRIM(U23)),10)&lt;&gt;"UNRESOLVED",ISERROR(MATCH(UPPER(TRIM(CLEAN(SUBSTITUTE(U23,CHAR(160)," ")))),Start!$H$6:$H$22,0))),"","Permit or records-only basis missing; ")&amp;IF(AND(ISNUMBER(R23),ISNUMBER(S23),S23&lt;R23),"Review precedes execution; ","")&amp;IF(K23="Examined with limits",IF(AND(LEN(UPPER(TRIM(CLEAN(SUBSTITUTE(L23,CHAR(160)," ")))))&gt;0,LEFT(UPPER(TRIM(L23)),10)&lt;&gt;"UNRESOLVED",ISERROR(MATCH(UPPER(TRIM(CLEAN(SUBSTITUTE(L23,CHAR(160)," ")))),Start!$H$6:$H$22,0))),"","Limitation/next action missing; "),"")))),"Invalid status; use a listed value")</f>
        <v>Examination pending</v>
      </c>
    </row>
    <row r="24" ht="55" customHeight="1">
      <c r="A24" s="56" t="str">
        <v>P-C09</v>
      </c>
      <c r="B24" s="56" t="str">
        <v>Power and energy</v>
      </c>
      <c r="C24" s="56" t="str">
        <v>Change control</v>
      </c>
      <c r="D24" s="56" t="inlineStr">
        <is>
          <t xml:space="preserve">Trace a relevant approved change through testing authorization rollback and as built update. Apply the sample to generation, protection, substations, EMS/DMS and remote support.</t>
        </is>
      </c>
      <c r="E24" s="56" t="str">
        <v>Change record baseline test result and engineering acceptance</v>
      </c>
      <c r="F24" s="56" t="str">
        <v>Assessment work does not bypass the operating change process</v>
      </c>
      <c r="G24" s="56" t="str">
        <v>F01 / F03</v>
      </c>
      <c r="H24" s="53"/>
      <c r="I24" s="53"/>
      <c r="J24" s="53"/>
      <c r="K24" s="53" t="str">
        <v>Not examined</v>
      </c>
      <c r="L24" s="53"/>
      <c r="M24" s="53"/>
      <c r="N24" s="53"/>
      <c r="O24" s="53"/>
      <c r="P24" s="53"/>
      <c r="Q24" s="53"/>
      <c r="R24" s="54"/>
      <c r="S24" s="54"/>
      <c r="T24" s="53"/>
      <c r="U24" s="53"/>
      <c r="V24" s="55" t="str">
        <f>IF(OR(EXACT(K24,"Not examined"),EXACT(K24,"Examined with limits"),EXACT(K24,"Evidence supports criterion"),EXACT(K24,"Gap observed"),EXACT(K24,"Not authorized")),IF(K24="Not authorized",IF(LEN(IF(AND(LEN(UPPER(TRIM(CLEAN(SUBSTITUTE(L24,CHAR(160)," ")))))&gt;0,LEFT(UPPER(TRIM(L24)),10)&lt;&gt;"UNRESOLVED",ISERROR(MATCH(UPPER(TRIM(CLEAN(SUBSTITUTE(L24,CHAR(160)," ")))),Start!$H$6:$H$22,0))),"","Permission limitation/next action missing; ")&amp;"")=0,"Documentation recorded; review required",IF(AND(LEN(UPPER(TRIM(CLEAN(SUBSTITUTE(L24,CHAR(160)," ")))))&gt;0,LEFT(UPPER(TRIM(L24)),10)&lt;&gt;"UNRESOLVED",ISERROR(MATCH(UPPER(TRIM(CLEAN(SUBSTITUTE(L24,CHAR(160)," ")))),Start!$H$6:$H$22,0))),"","Permission limitation/next action missing; ")&amp;""),IF(K24="Not examined","Examination pending",IF(LEN(IF(AND(LEN(UPPER(TRIM(CLEAN(SUBSTITUTE(H24,CHAR(160)," ")))))&gt;0,LEFT(UPPER(TRIM(H24)),10)&lt;&gt;"UNRESOLVED",ISERROR(MATCH(UPPER(TRIM(CLEAN(SUBSTITUTE(H24,CHAR(160)," ")))),Start!$H$6:$H$22,0))),"","Criterion/boundary missing; ")&amp;IF(AND(LEN(UPPER(TRIM(CLEAN(SUBSTITUTE(I24,CHAR(160)," ")))))&gt;0,LEFT(UPPER(TRIM(I24)),10)&lt;&gt;"UNRESOLVED",ISERROR(MATCH(UPPER(TRIM(CLEAN(SUBSTITUTE(I24,CHAR(160)," ")))),Start!$H$6:$H$22,0))),"","Examiner missing; ")&amp;IF(AND(LEN(UPPER(TRIM(CLEAN(SUBSTITUTE(J24,CHAR(160)," ")))))&gt;0,LEFT(UPPER(TRIM(J24)),10)&lt;&gt;"UNRESOLVED",ISERROR(MATCH(UPPER(TRIM(CLEAN(SUBSTITUTE(J24,CHAR(160)," ")))),Start!$H$6:$H$22,0))),"","Evidence references missing; ")&amp;IF(AND(LEN(UPPER(TRIM(CLEAN(SUBSTITUTE(M24,CHAR(160)," ")))))&gt;0,LEFT(UPPER(TRIM(M24)),10)&lt;&gt;"UNRESOLVED",ISERROR(MATCH(UPPER(TRIM(CLEAN(SUBSTITUTE(M24,CHAR(160)," ")))),Start!$H$6:$H$22,0))),"","Population/period missing; ")&amp;IF(AND(LEN(UPPER(TRIM(CLEAN(SUBSTITUTE(N24,CHAR(160)," ")))))&gt;0,LEFT(UPPER(TRIM(N24)),10)&lt;&gt;"UNRESOLVED",ISERROR(MATCH(UPPER(TRIM(CLEAN(SUBSTITUTE(N24,CHAR(160)," ")))),Start!$H$6:$H$22,0))),"","Sample IDs/count/rationale missing; ")&amp;IF(AND(LEN(UPPER(TRIM(CLEAN(SUBSTITUTE(O24,CHAR(160)," ")))))&gt;0,LEFT(UPPER(TRIM(O24)),10)&lt;&gt;"UNRESOLVED",ISERROR(MATCH(UPPER(TRIM(CLEAN(SUBSTITUTE(O24,CHAR(160)," ")))),Start!$H$6:$H$22,0))),"","Method missing; ")&amp;IF(AND(LEN(UPPER(TRIM(CLEAN(SUBSTITUTE(P24,CHAR(160)," ")))))&gt;0,LEFT(UPPER(TRIM(P24)),10)&lt;&gt;"UNRESOLVED",ISERROR(MATCH(UPPER(TRIM(CLEAN(SUBSTITUTE(P24,CHAR(160)," ")))),Start!$H$6:$H$22,0))),"","Observations missing; ")&amp;IF(AND(LEN(UPPER(TRIM(CLEAN(SUBSTITUTE(Q24,CHAR(160)," ")))))&gt;0,LEFT(UPPER(TRIM(Q24)),10)&lt;&gt;"UNRESOLVED",ISERROR(MATCH(UPPER(TRIM(CLEAN(SUBSTITUTE(Q24,CHAR(160)," ")))),Start!$H$6:$H$22,0))),"","Reviewer missing; ")&amp;IF(AND(ISNUMBER(R24),R24&gt;0,R24&lt;TODAY()+1),"","Execution date missing/invalid/future; ")&amp;IF(AND(ISNUMBER(S24),S24&gt;0,S24&lt;TODAY()+1),"","Review date missing/invalid/future; ")&amp;IF(AND(LEN(UPPER(TRIM(CLEAN(SUBSTITUTE(T24,CHAR(160)," ")))))&gt;0,LEFT(UPPER(TRIM(T24)),10)&lt;&gt;"UNRESOLVED",ISERROR(MATCH(UPPER(TRIM(CLEAN(SUBSTITUTE(T24,CHAR(160)," ")))),Start!$H$6:$H$22,0))),"","Review disposition missing; ")&amp;IF(AND(LEN(UPPER(TRIM(CLEAN(SUBSTITUTE(U24,CHAR(160)," ")))))&gt;0,LEFT(UPPER(TRIM(U24)),10)&lt;&gt;"UNRESOLVED",ISERROR(MATCH(UPPER(TRIM(CLEAN(SUBSTITUTE(U24,CHAR(160)," ")))),Start!$H$6:$H$22,0))),"","Permit or records-only basis missing; ")&amp;IF(AND(ISNUMBER(R24),ISNUMBER(S24),S24&lt;R24),"Review precedes execution; ","")&amp;IF(K24="Examined with limits",IF(AND(LEN(UPPER(TRIM(CLEAN(SUBSTITUTE(L24,CHAR(160)," ")))))&gt;0,LEFT(UPPER(TRIM(L24)),10)&lt;&gt;"UNRESOLVED",ISERROR(MATCH(UPPER(TRIM(CLEAN(SUBSTITUTE(L24,CHAR(160)," ")))),Start!$H$6:$H$22,0))),"","Limitation/next action missing; "),""))=0,"Documentation recorded; review required",IF(AND(LEN(UPPER(TRIM(CLEAN(SUBSTITUTE(H24,CHAR(160)," ")))))&gt;0,LEFT(UPPER(TRIM(H24)),10)&lt;&gt;"UNRESOLVED",ISERROR(MATCH(UPPER(TRIM(CLEAN(SUBSTITUTE(H24,CHAR(160)," ")))),Start!$H$6:$H$22,0))),"","Criterion/boundary missing; ")&amp;IF(AND(LEN(UPPER(TRIM(CLEAN(SUBSTITUTE(I24,CHAR(160)," ")))))&gt;0,LEFT(UPPER(TRIM(I24)),10)&lt;&gt;"UNRESOLVED",ISERROR(MATCH(UPPER(TRIM(CLEAN(SUBSTITUTE(I24,CHAR(160)," ")))),Start!$H$6:$H$22,0))),"","Examiner missing; ")&amp;IF(AND(LEN(UPPER(TRIM(CLEAN(SUBSTITUTE(J24,CHAR(160)," ")))))&gt;0,LEFT(UPPER(TRIM(J24)),10)&lt;&gt;"UNRESOLVED",ISERROR(MATCH(UPPER(TRIM(CLEAN(SUBSTITUTE(J24,CHAR(160)," ")))),Start!$H$6:$H$22,0))),"","Evidence references missing; ")&amp;IF(AND(LEN(UPPER(TRIM(CLEAN(SUBSTITUTE(M24,CHAR(160)," ")))))&gt;0,LEFT(UPPER(TRIM(M24)),10)&lt;&gt;"UNRESOLVED",ISERROR(MATCH(UPPER(TRIM(CLEAN(SUBSTITUTE(M24,CHAR(160)," ")))),Start!$H$6:$H$22,0))),"","Population/period missing; ")&amp;IF(AND(LEN(UPPER(TRIM(CLEAN(SUBSTITUTE(N24,CHAR(160)," ")))))&gt;0,LEFT(UPPER(TRIM(N24)),10)&lt;&gt;"UNRESOLVED",ISERROR(MATCH(UPPER(TRIM(CLEAN(SUBSTITUTE(N24,CHAR(160)," ")))),Start!$H$6:$H$22,0))),"","Sample IDs/count/rationale missing; ")&amp;IF(AND(LEN(UPPER(TRIM(CLEAN(SUBSTITUTE(O24,CHAR(160)," ")))))&gt;0,LEFT(UPPER(TRIM(O24)),10)&lt;&gt;"UNRESOLVED",ISERROR(MATCH(UPPER(TRIM(CLEAN(SUBSTITUTE(O24,CHAR(160)," ")))),Start!$H$6:$H$22,0))),"","Method missing; ")&amp;IF(AND(LEN(UPPER(TRIM(CLEAN(SUBSTITUTE(P24,CHAR(160)," ")))))&gt;0,LEFT(UPPER(TRIM(P24)),10)&lt;&gt;"UNRESOLVED",ISERROR(MATCH(UPPER(TRIM(CLEAN(SUBSTITUTE(P24,CHAR(160)," ")))),Start!$H$6:$H$22,0))),"","Observations missing; ")&amp;IF(AND(LEN(UPPER(TRIM(CLEAN(SUBSTITUTE(Q24,CHAR(160)," ")))))&gt;0,LEFT(UPPER(TRIM(Q24)),10)&lt;&gt;"UNRESOLVED",ISERROR(MATCH(UPPER(TRIM(CLEAN(SUBSTITUTE(Q24,CHAR(160)," ")))),Start!$H$6:$H$22,0))),"","Reviewer missing; ")&amp;IF(AND(ISNUMBER(R24),R24&gt;0,R24&lt;TODAY()+1),"","Execution date missing/invalid/future; ")&amp;IF(AND(ISNUMBER(S24),S24&gt;0,S24&lt;TODAY()+1),"","Review date missing/invalid/future; ")&amp;IF(AND(LEN(UPPER(TRIM(CLEAN(SUBSTITUTE(T24,CHAR(160)," ")))))&gt;0,LEFT(UPPER(TRIM(T24)),10)&lt;&gt;"UNRESOLVED",ISERROR(MATCH(UPPER(TRIM(CLEAN(SUBSTITUTE(T24,CHAR(160)," ")))),Start!$H$6:$H$22,0))),"","Review disposition missing; ")&amp;IF(AND(LEN(UPPER(TRIM(CLEAN(SUBSTITUTE(U24,CHAR(160)," ")))))&gt;0,LEFT(UPPER(TRIM(U24)),10)&lt;&gt;"UNRESOLVED",ISERROR(MATCH(UPPER(TRIM(CLEAN(SUBSTITUTE(U24,CHAR(160)," ")))),Start!$H$6:$H$22,0))),"","Permit or records-only basis missing; ")&amp;IF(AND(ISNUMBER(R24),ISNUMBER(S24),S24&lt;R24),"Review precedes execution; ","")&amp;IF(K24="Examined with limits",IF(AND(LEN(UPPER(TRIM(CLEAN(SUBSTITUTE(L24,CHAR(160)," ")))))&gt;0,LEFT(UPPER(TRIM(L24)),10)&lt;&gt;"UNRESOLVED",ISERROR(MATCH(UPPER(TRIM(CLEAN(SUBSTITUTE(L24,CHAR(160)," ")))),Start!$H$6:$H$22,0))),"","Limitation/next action missing; "),"")))),"Invalid status; use a listed value")</f>
        <v>Examination pending</v>
      </c>
    </row>
    <row r="25" ht="55" customHeight="1">
      <c r="A25" s="52" t="str">
        <v>P-C10</v>
      </c>
      <c r="B25" s="52" t="str">
        <v>Power and energy</v>
      </c>
      <c r="C25" s="52" t="str">
        <v>Incident coordination</v>
      </c>
      <c r="D25" s="52" t="str">
        <v>Walk operational safety technical response legal reporting and communications responsibilities. Apply the sample to generation, protection, substations, EMS/DMS and remote support.</v>
      </c>
      <c r="E25" s="52" t="str">
        <v>Fictional exercise record current duty register and gaps</v>
      </c>
      <c r="F25" s="52" t="str">
        <v>No single assumed reporting clock or unverified recipient</v>
      </c>
      <c r="G25" s="52" t="str">
        <v>F01 / F03</v>
      </c>
      <c r="H25" s="53"/>
      <c r="I25" s="53"/>
      <c r="J25" s="53"/>
      <c r="K25" s="53" t="str">
        <v>Not examined</v>
      </c>
      <c r="L25" s="53"/>
      <c r="M25" s="53"/>
      <c r="N25" s="53"/>
      <c r="O25" s="53"/>
      <c r="P25" s="53"/>
      <c r="Q25" s="53"/>
      <c r="R25" s="54"/>
      <c r="S25" s="54"/>
      <c r="T25" s="53"/>
      <c r="U25" s="53"/>
      <c r="V25" s="55" t="str">
        <f>IF(OR(EXACT(K25,"Not examined"),EXACT(K25,"Examined with limits"),EXACT(K25,"Evidence supports criterion"),EXACT(K25,"Gap observed"),EXACT(K25,"Not authorized")),IF(K25="Not authorized",IF(LEN(IF(AND(LEN(UPPER(TRIM(CLEAN(SUBSTITUTE(L25,CHAR(160)," ")))))&gt;0,LEFT(UPPER(TRIM(L25)),10)&lt;&gt;"UNRESOLVED",ISERROR(MATCH(UPPER(TRIM(CLEAN(SUBSTITUTE(L25,CHAR(160)," ")))),Start!$H$6:$H$22,0))),"","Permission limitation/next action missing; ")&amp;"")=0,"Documentation recorded; review required",IF(AND(LEN(UPPER(TRIM(CLEAN(SUBSTITUTE(L25,CHAR(160)," ")))))&gt;0,LEFT(UPPER(TRIM(L25)),10)&lt;&gt;"UNRESOLVED",ISERROR(MATCH(UPPER(TRIM(CLEAN(SUBSTITUTE(L25,CHAR(160)," ")))),Start!$H$6:$H$22,0))),"","Permission limitation/next action missing; ")&amp;""),IF(K25="Not examined","Examination pending",IF(LEN(IF(AND(LEN(UPPER(TRIM(CLEAN(SUBSTITUTE(H25,CHAR(160)," ")))))&gt;0,LEFT(UPPER(TRIM(H25)),10)&lt;&gt;"UNRESOLVED",ISERROR(MATCH(UPPER(TRIM(CLEAN(SUBSTITUTE(H25,CHAR(160)," ")))),Start!$H$6:$H$22,0))),"","Criterion/boundary missing; ")&amp;IF(AND(LEN(UPPER(TRIM(CLEAN(SUBSTITUTE(I25,CHAR(160)," ")))))&gt;0,LEFT(UPPER(TRIM(I25)),10)&lt;&gt;"UNRESOLVED",ISERROR(MATCH(UPPER(TRIM(CLEAN(SUBSTITUTE(I25,CHAR(160)," ")))),Start!$H$6:$H$22,0))),"","Examiner missing; ")&amp;IF(AND(LEN(UPPER(TRIM(CLEAN(SUBSTITUTE(J25,CHAR(160)," ")))))&gt;0,LEFT(UPPER(TRIM(J25)),10)&lt;&gt;"UNRESOLVED",ISERROR(MATCH(UPPER(TRIM(CLEAN(SUBSTITUTE(J25,CHAR(160)," ")))),Start!$H$6:$H$22,0))),"","Evidence references missing; ")&amp;IF(AND(LEN(UPPER(TRIM(CLEAN(SUBSTITUTE(M25,CHAR(160)," ")))))&gt;0,LEFT(UPPER(TRIM(M25)),10)&lt;&gt;"UNRESOLVED",ISERROR(MATCH(UPPER(TRIM(CLEAN(SUBSTITUTE(M25,CHAR(160)," ")))),Start!$H$6:$H$22,0))),"","Population/period missing; ")&amp;IF(AND(LEN(UPPER(TRIM(CLEAN(SUBSTITUTE(N25,CHAR(160)," ")))))&gt;0,LEFT(UPPER(TRIM(N25)),10)&lt;&gt;"UNRESOLVED",ISERROR(MATCH(UPPER(TRIM(CLEAN(SUBSTITUTE(N25,CHAR(160)," ")))),Start!$H$6:$H$22,0))),"","Sample IDs/count/rationale missing; ")&amp;IF(AND(LEN(UPPER(TRIM(CLEAN(SUBSTITUTE(O25,CHAR(160)," ")))))&gt;0,LEFT(UPPER(TRIM(O25)),10)&lt;&gt;"UNRESOLVED",ISERROR(MATCH(UPPER(TRIM(CLEAN(SUBSTITUTE(O25,CHAR(160)," ")))),Start!$H$6:$H$22,0))),"","Method missing; ")&amp;IF(AND(LEN(UPPER(TRIM(CLEAN(SUBSTITUTE(P25,CHAR(160)," ")))))&gt;0,LEFT(UPPER(TRIM(P25)),10)&lt;&gt;"UNRESOLVED",ISERROR(MATCH(UPPER(TRIM(CLEAN(SUBSTITUTE(P25,CHAR(160)," ")))),Start!$H$6:$H$22,0))),"","Observations missing; ")&amp;IF(AND(LEN(UPPER(TRIM(CLEAN(SUBSTITUTE(Q25,CHAR(160)," ")))))&gt;0,LEFT(UPPER(TRIM(Q25)),10)&lt;&gt;"UNRESOLVED",ISERROR(MATCH(UPPER(TRIM(CLEAN(SUBSTITUTE(Q25,CHAR(160)," ")))),Start!$H$6:$H$22,0))),"","Reviewer missing; ")&amp;IF(AND(ISNUMBER(R25),R25&gt;0,R25&lt;TODAY()+1),"","Execution date missing/invalid/future; ")&amp;IF(AND(ISNUMBER(S25),S25&gt;0,S25&lt;TODAY()+1),"","Review date missing/invalid/future; ")&amp;IF(AND(LEN(UPPER(TRIM(CLEAN(SUBSTITUTE(T25,CHAR(160)," ")))))&gt;0,LEFT(UPPER(TRIM(T25)),10)&lt;&gt;"UNRESOLVED",ISERROR(MATCH(UPPER(TRIM(CLEAN(SUBSTITUTE(T25,CHAR(160)," ")))),Start!$H$6:$H$22,0))),"","Review disposition missing; ")&amp;IF(AND(LEN(UPPER(TRIM(CLEAN(SUBSTITUTE(U25,CHAR(160)," ")))))&gt;0,LEFT(UPPER(TRIM(U25)),10)&lt;&gt;"UNRESOLVED",ISERROR(MATCH(UPPER(TRIM(CLEAN(SUBSTITUTE(U25,CHAR(160)," ")))),Start!$H$6:$H$22,0))),"","Permit or records-only basis missing; ")&amp;IF(AND(ISNUMBER(R25),ISNUMBER(S25),S25&lt;R25),"Review precedes execution; ","")&amp;IF(K25="Examined with limits",IF(AND(LEN(UPPER(TRIM(CLEAN(SUBSTITUTE(L25,CHAR(160)," ")))))&gt;0,LEFT(UPPER(TRIM(L25)),10)&lt;&gt;"UNRESOLVED",ISERROR(MATCH(UPPER(TRIM(CLEAN(SUBSTITUTE(L25,CHAR(160)," ")))),Start!$H$6:$H$22,0))),"","Limitation/next action missing; "),""))=0,"Documentation recorded; review required",IF(AND(LEN(UPPER(TRIM(CLEAN(SUBSTITUTE(H25,CHAR(160)," ")))))&gt;0,LEFT(UPPER(TRIM(H25)),10)&lt;&gt;"UNRESOLVED",ISERROR(MATCH(UPPER(TRIM(CLEAN(SUBSTITUTE(H25,CHAR(160)," ")))),Start!$H$6:$H$22,0))),"","Criterion/boundary missing; ")&amp;IF(AND(LEN(UPPER(TRIM(CLEAN(SUBSTITUTE(I25,CHAR(160)," ")))))&gt;0,LEFT(UPPER(TRIM(I25)),10)&lt;&gt;"UNRESOLVED",ISERROR(MATCH(UPPER(TRIM(CLEAN(SUBSTITUTE(I25,CHAR(160)," ")))),Start!$H$6:$H$22,0))),"","Examiner missing; ")&amp;IF(AND(LEN(UPPER(TRIM(CLEAN(SUBSTITUTE(J25,CHAR(160)," ")))))&gt;0,LEFT(UPPER(TRIM(J25)),10)&lt;&gt;"UNRESOLVED",ISERROR(MATCH(UPPER(TRIM(CLEAN(SUBSTITUTE(J25,CHAR(160)," ")))),Start!$H$6:$H$22,0))),"","Evidence references missing; ")&amp;IF(AND(LEN(UPPER(TRIM(CLEAN(SUBSTITUTE(M25,CHAR(160)," ")))))&gt;0,LEFT(UPPER(TRIM(M25)),10)&lt;&gt;"UNRESOLVED",ISERROR(MATCH(UPPER(TRIM(CLEAN(SUBSTITUTE(M25,CHAR(160)," ")))),Start!$H$6:$H$22,0))),"","Population/period missing; ")&amp;IF(AND(LEN(UPPER(TRIM(CLEAN(SUBSTITUTE(N25,CHAR(160)," ")))))&gt;0,LEFT(UPPER(TRIM(N25)),10)&lt;&gt;"UNRESOLVED",ISERROR(MATCH(UPPER(TRIM(CLEAN(SUBSTITUTE(N25,CHAR(160)," ")))),Start!$H$6:$H$22,0))),"","Sample IDs/count/rationale missing; ")&amp;IF(AND(LEN(UPPER(TRIM(CLEAN(SUBSTITUTE(O25,CHAR(160)," ")))))&gt;0,LEFT(UPPER(TRIM(O25)),10)&lt;&gt;"UNRESOLVED",ISERROR(MATCH(UPPER(TRIM(CLEAN(SUBSTITUTE(O25,CHAR(160)," ")))),Start!$H$6:$H$22,0))),"","Method missing; ")&amp;IF(AND(LEN(UPPER(TRIM(CLEAN(SUBSTITUTE(P25,CHAR(160)," ")))))&gt;0,LEFT(UPPER(TRIM(P25)),10)&lt;&gt;"UNRESOLVED",ISERROR(MATCH(UPPER(TRIM(CLEAN(SUBSTITUTE(P25,CHAR(160)," ")))),Start!$H$6:$H$22,0))),"","Observations missing; ")&amp;IF(AND(LEN(UPPER(TRIM(CLEAN(SUBSTITUTE(Q25,CHAR(160)," ")))))&gt;0,LEFT(UPPER(TRIM(Q25)),10)&lt;&gt;"UNRESOLVED",ISERROR(MATCH(UPPER(TRIM(CLEAN(SUBSTITUTE(Q25,CHAR(160)," ")))),Start!$H$6:$H$22,0))),"","Reviewer missing; ")&amp;IF(AND(ISNUMBER(R25),R25&gt;0,R25&lt;TODAY()+1),"","Execution date missing/invalid/future; ")&amp;IF(AND(ISNUMBER(S25),S25&gt;0,S25&lt;TODAY()+1),"","Review date missing/invalid/future; ")&amp;IF(AND(LEN(UPPER(TRIM(CLEAN(SUBSTITUTE(T25,CHAR(160)," ")))))&gt;0,LEFT(UPPER(TRIM(T25)),10)&lt;&gt;"UNRESOLVED",ISERROR(MATCH(UPPER(TRIM(CLEAN(SUBSTITUTE(T25,CHAR(160)," ")))),Start!$H$6:$H$22,0))),"","Review disposition missing; ")&amp;IF(AND(LEN(UPPER(TRIM(CLEAN(SUBSTITUTE(U25,CHAR(160)," ")))))&gt;0,LEFT(UPPER(TRIM(U25)),10)&lt;&gt;"UNRESOLVED",ISERROR(MATCH(UPPER(TRIM(CLEAN(SUBSTITUTE(U25,CHAR(160)," ")))),Start!$H$6:$H$22,0))),"","Permit or records-only basis missing; ")&amp;IF(AND(ISNUMBER(R25),ISNUMBER(S25),S25&lt;R25),"Review precedes execution; ","")&amp;IF(K25="Examined with limits",IF(AND(LEN(UPPER(TRIM(CLEAN(SUBSTITUTE(L25,CHAR(160)," ")))))&gt;0,LEFT(UPPER(TRIM(L25)),10)&lt;&gt;"UNRESOLVED",ISERROR(MATCH(UPPER(TRIM(CLEAN(SUBSTITUTE(L25,CHAR(160)," ")))),Start!$H$6:$H$22,0))),"","Limitation/next action missing; "),"")))),"Invalid status; use a listed value")</f>
        <v>Examination pending</v>
      </c>
    </row>
    <row r="26" ht="55" customHeight="1">
      <c r="A26" s="56" t="str">
        <v>P-C11</v>
      </c>
      <c r="B26" s="56" t="str">
        <v>Power and energy</v>
      </c>
      <c r="C26" s="56" t="str">
        <v>Closure</v>
      </c>
      <c r="D26" s="56" t="str">
        <v>Compare corrected condition to original criterion with a separately approved verification method. Apply the sample to generation, protection, substations, EMS/DMS and remote support.</v>
      </c>
      <c r="E26" s="56" t="str">
        <v>Implementation and retest records linked to finding</v>
      </c>
      <c r="F26" s="56" t="str">
        <v>Verified closure names result date reviewer and residual limit</v>
      </c>
      <c r="G26" s="56" t="str">
        <v>F01 / F03</v>
      </c>
      <c r="H26" s="53"/>
      <c r="I26" s="53"/>
      <c r="J26" s="53"/>
      <c r="K26" s="53" t="str">
        <v>Not examined</v>
      </c>
      <c r="L26" s="53"/>
      <c r="M26" s="53"/>
      <c r="N26" s="53"/>
      <c r="O26" s="53"/>
      <c r="P26" s="53"/>
      <c r="Q26" s="53"/>
      <c r="R26" s="54"/>
      <c r="S26" s="54"/>
      <c r="T26" s="53"/>
      <c r="U26" s="53"/>
      <c r="V26" s="55" t="str">
        <f>IF(OR(EXACT(K26,"Not examined"),EXACT(K26,"Examined with limits"),EXACT(K26,"Evidence supports criterion"),EXACT(K26,"Gap observed"),EXACT(K26,"Not authorized")),IF(K26="Not authorized",IF(LEN(IF(AND(LEN(UPPER(TRIM(CLEAN(SUBSTITUTE(L26,CHAR(160)," ")))))&gt;0,LEFT(UPPER(TRIM(L26)),10)&lt;&gt;"UNRESOLVED",ISERROR(MATCH(UPPER(TRIM(CLEAN(SUBSTITUTE(L26,CHAR(160)," ")))),Start!$H$6:$H$22,0))),"","Permission limitation/next action missing; ")&amp;"")=0,"Documentation recorded; review required",IF(AND(LEN(UPPER(TRIM(CLEAN(SUBSTITUTE(L26,CHAR(160)," ")))))&gt;0,LEFT(UPPER(TRIM(L26)),10)&lt;&gt;"UNRESOLVED",ISERROR(MATCH(UPPER(TRIM(CLEAN(SUBSTITUTE(L26,CHAR(160)," ")))),Start!$H$6:$H$22,0))),"","Permission limitation/next action missing; ")&amp;""),IF(K26="Not examined","Examination pending",IF(LEN(IF(AND(LEN(UPPER(TRIM(CLEAN(SUBSTITUTE(H26,CHAR(160)," ")))))&gt;0,LEFT(UPPER(TRIM(H26)),10)&lt;&gt;"UNRESOLVED",ISERROR(MATCH(UPPER(TRIM(CLEAN(SUBSTITUTE(H26,CHAR(160)," ")))),Start!$H$6:$H$22,0))),"","Criterion/boundary missing; ")&amp;IF(AND(LEN(UPPER(TRIM(CLEAN(SUBSTITUTE(I26,CHAR(160)," ")))))&gt;0,LEFT(UPPER(TRIM(I26)),10)&lt;&gt;"UNRESOLVED",ISERROR(MATCH(UPPER(TRIM(CLEAN(SUBSTITUTE(I26,CHAR(160)," ")))),Start!$H$6:$H$22,0))),"","Examiner missing; ")&amp;IF(AND(LEN(UPPER(TRIM(CLEAN(SUBSTITUTE(J26,CHAR(160)," ")))))&gt;0,LEFT(UPPER(TRIM(J26)),10)&lt;&gt;"UNRESOLVED",ISERROR(MATCH(UPPER(TRIM(CLEAN(SUBSTITUTE(J26,CHAR(160)," ")))),Start!$H$6:$H$22,0))),"","Evidence references missing; ")&amp;IF(AND(LEN(UPPER(TRIM(CLEAN(SUBSTITUTE(M26,CHAR(160)," ")))))&gt;0,LEFT(UPPER(TRIM(M26)),10)&lt;&gt;"UNRESOLVED",ISERROR(MATCH(UPPER(TRIM(CLEAN(SUBSTITUTE(M26,CHAR(160)," ")))),Start!$H$6:$H$22,0))),"","Population/period missing; ")&amp;IF(AND(LEN(UPPER(TRIM(CLEAN(SUBSTITUTE(N26,CHAR(160)," ")))))&gt;0,LEFT(UPPER(TRIM(N26)),10)&lt;&gt;"UNRESOLVED",ISERROR(MATCH(UPPER(TRIM(CLEAN(SUBSTITUTE(N26,CHAR(160)," ")))),Start!$H$6:$H$22,0))),"","Sample IDs/count/rationale missing; ")&amp;IF(AND(LEN(UPPER(TRIM(CLEAN(SUBSTITUTE(O26,CHAR(160)," ")))))&gt;0,LEFT(UPPER(TRIM(O26)),10)&lt;&gt;"UNRESOLVED",ISERROR(MATCH(UPPER(TRIM(CLEAN(SUBSTITUTE(O26,CHAR(160)," ")))),Start!$H$6:$H$22,0))),"","Method missing; ")&amp;IF(AND(LEN(UPPER(TRIM(CLEAN(SUBSTITUTE(P26,CHAR(160)," ")))))&gt;0,LEFT(UPPER(TRIM(P26)),10)&lt;&gt;"UNRESOLVED",ISERROR(MATCH(UPPER(TRIM(CLEAN(SUBSTITUTE(P26,CHAR(160)," ")))),Start!$H$6:$H$22,0))),"","Observations missing; ")&amp;IF(AND(LEN(UPPER(TRIM(CLEAN(SUBSTITUTE(Q26,CHAR(160)," ")))))&gt;0,LEFT(UPPER(TRIM(Q26)),10)&lt;&gt;"UNRESOLVED",ISERROR(MATCH(UPPER(TRIM(CLEAN(SUBSTITUTE(Q26,CHAR(160)," ")))),Start!$H$6:$H$22,0))),"","Reviewer missing; ")&amp;IF(AND(ISNUMBER(R26),R26&gt;0,R26&lt;TODAY()+1),"","Execution date missing/invalid/future; ")&amp;IF(AND(ISNUMBER(S26),S26&gt;0,S26&lt;TODAY()+1),"","Review date missing/invalid/future; ")&amp;IF(AND(LEN(UPPER(TRIM(CLEAN(SUBSTITUTE(T26,CHAR(160)," ")))))&gt;0,LEFT(UPPER(TRIM(T26)),10)&lt;&gt;"UNRESOLVED",ISERROR(MATCH(UPPER(TRIM(CLEAN(SUBSTITUTE(T26,CHAR(160)," ")))),Start!$H$6:$H$22,0))),"","Review disposition missing; ")&amp;IF(AND(LEN(UPPER(TRIM(CLEAN(SUBSTITUTE(U26,CHAR(160)," ")))))&gt;0,LEFT(UPPER(TRIM(U26)),10)&lt;&gt;"UNRESOLVED",ISERROR(MATCH(UPPER(TRIM(CLEAN(SUBSTITUTE(U26,CHAR(160)," ")))),Start!$H$6:$H$22,0))),"","Permit or records-only basis missing; ")&amp;IF(AND(ISNUMBER(R26),ISNUMBER(S26),S26&lt;R26),"Review precedes execution; ","")&amp;IF(K26="Examined with limits",IF(AND(LEN(UPPER(TRIM(CLEAN(SUBSTITUTE(L26,CHAR(160)," ")))))&gt;0,LEFT(UPPER(TRIM(L26)),10)&lt;&gt;"UNRESOLVED",ISERROR(MATCH(UPPER(TRIM(CLEAN(SUBSTITUTE(L26,CHAR(160)," ")))),Start!$H$6:$H$22,0))),"","Limitation/next action missing; "),""))=0,"Documentation recorded; review required",IF(AND(LEN(UPPER(TRIM(CLEAN(SUBSTITUTE(H26,CHAR(160)," ")))))&gt;0,LEFT(UPPER(TRIM(H26)),10)&lt;&gt;"UNRESOLVED",ISERROR(MATCH(UPPER(TRIM(CLEAN(SUBSTITUTE(H26,CHAR(160)," ")))),Start!$H$6:$H$22,0))),"","Criterion/boundary missing; ")&amp;IF(AND(LEN(UPPER(TRIM(CLEAN(SUBSTITUTE(I26,CHAR(160)," ")))))&gt;0,LEFT(UPPER(TRIM(I26)),10)&lt;&gt;"UNRESOLVED",ISERROR(MATCH(UPPER(TRIM(CLEAN(SUBSTITUTE(I26,CHAR(160)," ")))),Start!$H$6:$H$22,0))),"","Examiner missing; ")&amp;IF(AND(LEN(UPPER(TRIM(CLEAN(SUBSTITUTE(J26,CHAR(160)," ")))))&gt;0,LEFT(UPPER(TRIM(J26)),10)&lt;&gt;"UNRESOLVED",ISERROR(MATCH(UPPER(TRIM(CLEAN(SUBSTITUTE(J26,CHAR(160)," ")))),Start!$H$6:$H$22,0))),"","Evidence references missing; ")&amp;IF(AND(LEN(UPPER(TRIM(CLEAN(SUBSTITUTE(M26,CHAR(160)," ")))))&gt;0,LEFT(UPPER(TRIM(M26)),10)&lt;&gt;"UNRESOLVED",ISERROR(MATCH(UPPER(TRIM(CLEAN(SUBSTITUTE(M26,CHAR(160)," ")))),Start!$H$6:$H$22,0))),"","Population/period missing; ")&amp;IF(AND(LEN(UPPER(TRIM(CLEAN(SUBSTITUTE(N26,CHAR(160)," ")))))&gt;0,LEFT(UPPER(TRIM(N26)),10)&lt;&gt;"UNRESOLVED",ISERROR(MATCH(UPPER(TRIM(CLEAN(SUBSTITUTE(N26,CHAR(160)," ")))),Start!$H$6:$H$22,0))),"","Sample IDs/count/rationale missing; ")&amp;IF(AND(LEN(UPPER(TRIM(CLEAN(SUBSTITUTE(O26,CHAR(160)," ")))))&gt;0,LEFT(UPPER(TRIM(O26)),10)&lt;&gt;"UNRESOLVED",ISERROR(MATCH(UPPER(TRIM(CLEAN(SUBSTITUTE(O26,CHAR(160)," ")))),Start!$H$6:$H$22,0))),"","Method missing; ")&amp;IF(AND(LEN(UPPER(TRIM(CLEAN(SUBSTITUTE(P26,CHAR(160)," ")))))&gt;0,LEFT(UPPER(TRIM(P26)),10)&lt;&gt;"UNRESOLVED",ISERROR(MATCH(UPPER(TRIM(CLEAN(SUBSTITUTE(P26,CHAR(160)," ")))),Start!$H$6:$H$22,0))),"","Observations missing; ")&amp;IF(AND(LEN(UPPER(TRIM(CLEAN(SUBSTITUTE(Q26,CHAR(160)," ")))))&gt;0,LEFT(UPPER(TRIM(Q26)),10)&lt;&gt;"UNRESOLVED",ISERROR(MATCH(UPPER(TRIM(CLEAN(SUBSTITUTE(Q26,CHAR(160)," ")))),Start!$H$6:$H$22,0))),"","Reviewer missing; ")&amp;IF(AND(ISNUMBER(R26),R26&gt;0,R26&lt;TODAY()+1),"","Execution date missing/invalid/future; ")&amp;IF(AND(ISNUMBER(S26),S26&gt;0,S26&lt;TODAY()+1),"","Review date missing/invalid/future; ")&amp;IF(AND(LEN(UPPER(TRIM(CLEAN(SUBSTITUTE(T26,CHAR(160)," ")))))&gt;0,LEFT(UPPER(TRIM(T26)),10)&lt;&gt;"UNRESOLVED",ISERROR(MATCH(UPPER(TRIM(CLEAN(SUBSTITUTE(T26,CHAR(160)," ")))),Start!$H$6:$H$22,0))),"","Review disposition missing; ")&amp;IF(AND(LEN(UPPER(TRIM(CLEAN(SUBSTITUTE(U26,CHAR(160)," ")))))&gt;0,LEFT(UPPER(TRIM(U26)),10)&lt;&gt;"UNRESOLVED",ISERROR(MATCH(UPPER(TRIM(CLEAN(SUBSTITUTE(U26,CHAR(160)," ")))),Start!$H$6:$H$22,0))),"","Permit or records-only basis missing; ")&amp;IF(AND(ISNUMBER(R26),ISNUMBER(S26),S26&lt;R26),"Review precedes execution; ","")&amp;IF(K26="Examined with limits",IF(AND(LEN(UPPER(TRIM(CLEAN(SUBSTITUTE(L26,CHAR(160)," ")))))&gt;0,LEFT(UPPER(TRIM(L26)),10)&lt;&gt;"UNRESOLVED",ISERROR(MATCH(UPPER(TRIM(CLEAN(SUBSTITUTE(L26,CHAR(160)," ")))),Start!$H$6:$H$22,0))),"","Limitation/next action missing; "),"")))),"Invalid status; use a listed value")</f>
        <v>Examination pending</v>
      </c>
    </row>
    <row r="27" ht="55" customHeight="1">
      <c r="A27" s="52" t="str">
        <v>M-C01</v>
      </c>
      <c r="B27" s="52" t="str">
        <v>Manufacturing</v>
      </c>
      <c r="C27" s="52" t="str">
        <v>Inventory</v>
      </c>
      <c r="D27" s="52" t="str">
        <v>Reconcile drawings configuration exports and observation; record source and unknowns. Apply the sample to production cells, recipes, safety interfaces, engineering and maintenance.</v>
      </c>
      <c r="E27" s="52" t="str">
        <v>Inventory sample and process dependency evidence</v>
      </c>
      <c r="F27" s="52" t="str">
        <v>Owner validates scoped population and unresolved discrepancies</v>
      </c>
      <c r="G27" s="52" t="str">
        <v>F01 / F03</v>
      </c>
      <c r="H27" s="53"/>
      <c r="I27" s="53"/>
      <c r="J27" s="53"/>
      <c r="K27" s="53" t="str">
        <v>Not examined</v>
      </c>
      <c r="L27" s="53"/>
      <c r="M27" s="53"/>
      <c r="N27" s="53"/>
      <c r="O27" s="53"/>
      <c r="P27" s="53"/>
      <c r="Q27" s="53"/>
      <c r="R27" s="54"/>
      <c r="S27" s="54"/>
      <c r="T27" s="53"/>
      <c r="U27" s="53"/>
      <c r="V27" s="55" t="str">
        <f>IF(OR(EXACT(K27,"Not examined"),EXACT(K27,"Examined with limits"),EXACT(K27,"Evidence supports criterion"),EXACT(K27,"Gap observed"),EXACT(K27,"Not authorized")),IF(K27="Not authorized",IF(LEN(IF(AND(LEN(UPPER(TRIM(CLEAN(SUBSTITUTE(L27,CHAR(160)," ")))))&gt;0,LEFT(UPPER(TRIM(L27)),10)&lt;&gt;"UNRESOLVED",ISERROR(MATCH(UPPER(TRIM(CLEAN(SUBSTITUTE(L27,CHAR(160)," ")))),Start!$H$6:$H$22,0))),"","Permission limitation/next action missing; ")&amp;"")=0,"Documentation recorded; review required",IF(AND(LEN(UPPER(TRIM(CLEAN(SUBSTITUTE(L27,CHAR(160)," ")))))&gt;0,LEFT(UPPER(TRIM(L27)),10)&lt;&gt;"UNRESOLVED",ISERROR(MATCH(UPPER(TRIM(CLEAN(SUBSTITUTE(L27,CHAR(160)," ")))),Start!$H$6:$H$22,0))),"","Permission limitation/next action missing; ")&amp;""),IF(K27="Not examined","Examination pending",IF(LEN(IF(AND(LEN(UPPER(TRIM(CLEAN(SUBSTITUTE(H27,CHAR(160)," ")))))&gt;0,LEFT(UPPER(TRIM(H27)),10)&lt;&gt;"UNRESOLVED",ISERROR(MATCH(UPPER(TRIM(CLEAN(SUBSTITUTE(H27,CHAR(160)," ")))),Start!$H$6:$H$22,0))),"","Criterion/boundary missing; ")&amp;IF(AND(LEN(UPPER(TRIM(CLEAN(SUBSTITUTE(I27,CHAR(160)," ")))))&gt;0,LEFT(UPPER(TRIM(I27)),10)&lt;&gt;"UNRESOLVED",ISERROR(MATCH(UPPER(TRIM(CLEAN(SUBSTITUTE(I27,CHAR(160)," ")))),Start!$H$6:$H$22,0))),"","Examiner missing; ")&amp;IF(AND(LEN(UPPER(TRIM(CLEAN(SUBSTITUTE(J27,CHAR(160)," ")))))&gt;0,LEFT(UPPER(TRIM(J27)),10)&lt;&gt;"UNRESOLVED",ISERROR(MATCH(UPPER(TRIM(CLEAN(SUBSTITUTE(J27,CHAR(160)," ")))),Start!$H$6:$H$22,0))),"","Evidence references missing; ")&amp;IF(AND(LEN(UPPER(TRIM(CLEAN(SUBSTITUTE(M27,CHAR(160)," ")))))&gt;0,LEFT(UPPER(TRIM(M27)),10)&lt;&gt;"UNRESOLVED",ISERROR(MATCH(UPPER(TRIM(CLEAN(SUBSTITUTE(M27,CHAR(160)," ")))),Start!$H$6:$H$22,0))),"","Population/period missing; ")&amp;IF(AND(LEN(UPPER(TRIM(CLEAN(SUBSTITUTE(N27,CHAR(160)," ")))))&gt;0,LEFT(UPPER(TRIM(N27)),10)&lt;&gt;"UNRESOLVED",ISERROR(MATCH(UPPER(TRIM(CLEAN(SUBSTITUTE(N27,CHAR(160)," ")))),Start!$H$6:$H$22,0))),"","Sample IDs/count/rationale missing; ")&amp;IF(AND(LEN(UPPER(TRIM(CLEAN(SUBSTITUTE(O27,CHAR(160)," ")))))&gt;0,LEFT(UPPER(TRIM(O27)),10)&lt;&gt;"UNRESOLVED",ISERROR(MATCH(UPPER(TRIM(CLEAN(SUBSTITUTE(O27,CHAR(160)," ")))),Start!$H$6:$H$22,0))),"","Method missing; ")&amp;IF(AND(LEN(UPPER(TRIM(CLEAN(SUBSTITUTE(P27,CHAR(160)," ")))))&gt;0,LEFT(UPPER(TRIM(P27)),10)&lt;&gt;"UNRESOLVED",ISERROR(MATCH(UPPER(TRIM(CLEAN(SUBSTITUTE(P27,CHAR(160)," ")))),Start!$H$6:$H$22,0))),"","Observations missing; ")&amp;IF(AND(LEN(UPPER(TRIM(CLEAN(SUBSTITUTE(Q27,CHAR(160)," ")))))&gt;0,LEFT(UPPER(TRIM(Q27)),10)&lt;&gt;"UNRESOLVED",ISERROR(MATCH(UPPER(TRIM(CLEAN(SUBSTITUTE(Q27,CHAR(160)," ")))),Start!$H$6:$H$22,0))),"","Reviewer missing; ")&amp;IF(AND(ISNUMBER(R27),R27&gt;0,R27&lt;TODAY()+1),"","Execution date missing/invalid/future; ")&amp;IF(AND(ISNUMBER(S27),S27&gt;0,S27&lt;TODAY()+1),"","Review date missing/invalid/future; ")&amp;IF(AND(LEN(UPPER(TRIM(CLEAN(SUBSTITUTE(T27,CHAR(160)," ")))))&gt;0,LEFT(UPPER(TRIM(T27)),10)&lt;&gt;"UNRESOLVED",ISERROR(MATCH(UPPER(TRIM(CLEAN(SUBSTITUTE(T27,CHAR(160)," ")))),Start!$H$6:$H$22,0))),"","Review disposition missing; ")&amp;IF(AND(LEN(UPPER(TRIM(CLEAN(SUBSTITUTE(U27,CHAR(160)," ")))))&gt;0,LEFT(UPPER(TRIM(U27)),10)&lt;&gt;"UNRESOLVED",ISERROR(MATCH(UPPER(TRIM(CLEAN(SUBSTITUTE(U27,CHAR(160)," ")))),Start!$H$6:$H$22,0))),"","Permit or records-only basis missing; ")&amp;IF(AND(ISNUMBER(R27),ISNUMBER(S27),S27&lt;R27),"Review precedes execution; ","")&amp;IF(K27="Examined with limits",IF(AND(LEN(UPPER(TRIM(CLEAN(SUBSTITUTE(L27,CHAR(160)," ")))))&gt;0,LEFT(UPPER(TRIM(L27)),10)&lt;&gt;"UNRESOLVED",ISERROR(MATCH(UPPER(TRIM(CLEAN(SUBSTITUTE(L27,CHAR(160)," ")))),Start!$H$6:$H$22,0))),"","Limitation/next action missing; "),""))=0,"Documentation recorded; review required",IF(AND(LEN(UPPER(TRIM(CLEAN(SUBSTITUTE(H27,CHAR(160)," ")))))&gt;0,LEFT(UPPER(TRIM(H27)),10)&lt;&gt;"UNRESOLVED",ISERROR(MATCH(UPPER(TRIM(CLEAN(SUBSTITUTE(H27,CHAR(160)," ")))),Start!$H$6:$H$22,0))),"","Criterion/boundary missing; ")&amp;IF(AND(LEN(UPPER(TRIM(CLEAN(SUBSTITUTE(I27,CHAR(160)," ")))))&gt;0,LEFT(UPPER(TRIM(I27)),10)&lt;&gt;"UNRESOLVED",ISERROR(MATCH(UPPER(TRIM(CLEAN(SUBSTITUTE(I27,CHAR(160)," ")))),Start!$H$6:$H$22,0))),"","Examiner missing; ")&amp;IF(AND(LEN(UPPER(TRIM(CLEAN(SUBSTITUTE(J27,CHAR(160)," ")))))&gt;0,LEFT(UPPER(TRIM(J27)),10)&lt;&gt;"UNRESOLVED",ISERROR(MATCH(UPPER(TRIM(CLEAN(SUBSTITUTE(J27,CHAR(160)," ")))),Start!$H$6:$H$22,0))),"","Evidence references missing; ")&amp;IF(AND(LEN(UPPER(TRIM(CLEAN(SUBSTITUTE(M27,CHAR(160)," ")))))&gt;0,LEFT(UPPER(TRIM(M27)),10)&lt;&gt;"UNRESOLVED",ISERROR(MATCH(UPPER(TRIM(CLEAN(SUBSTITUTE(M27,CHAR(160)," ")))),Start!$H$6:$H$22,0))),"","Population/period missing; ")&amp;IF(AND(LEN(UPPER(TRIM(CLEAN(SUBSTITUTE(N27,CHAR(160)," ")))))&gt;0,LEFT(UPPER(TRIM(N27)),10)&lt;&gt;"UNRESOLVED",ISERROR(MATCH(UPPER(TRIM(CLEAN(SUBSTITUTE(N27,CHAR(160)," ")))),Start!$H$6:$H$22,0))),"","Sample IDs/count/rationale missing; ")&amp;IF(AND(LEN(UPPER(TRIM(CLEAN(SUBSTITUTE(O27,CHAR(160)," ")))))&gt;0,LEFT(UPPER(TRIM(O27)),10)&lt;&gt;"UNRESOLVED",ISERROR(MATCH(UPPER(TRIM(CLEAN(SUBSTITUTE(O27,CHAR(160)," ")))),Start!$H$6:$H$22,0))),"","Method missing; ")&amp;IF(AND(LEN(UPPER(TRIM(CLEAN(SUBSTITUTE(P27,CHAR(160)," ")))))&gt;0,LEFT(UPPER(TRIM(P27)),10)&lt;&gt;"UNRESOLVED",ISERROR(MATCH(UPPER(TRIM(CLEAN(SUBSTITUTE(P27,CHAR(160)," ")))),Start!$H$6:$H$22,0))),"","Observations missing; ")&amp;IF(AND(LEN(UPPER(TRIM(CLEAN(SUBSTITUTE(Q27,CHAR(160)," ")))))&gt;0,LEFT(UPPER(TRIM(Q27)),10)&lt;&gt;"UNRESOLVED",ISERROR(MATCH(UPPER(TRIM(CLEAN(SUBSTITUTE(Q27,CHAR(160)," ")))),Start!$H$6:$H$22,0))),"","Reviewer missing; ")&amp;IF(AND(ISNUMBER(R27),R27&gt;0,R27&lt;TODAY()+1),"","Execution date missing/invalid/future; ")&amp;IF(AND(ISNUMBER(S27),S27&gt;0,S27&lt;TODAY()+1),"","Review date missing/invalid/future; ")&amp;IF(AND(LEN(UPPER(TRIM(CLEAN(SUBSTITUTE(T27,CHAR(160)," ")))))&gt;0,LEFT(UPPER(TRIM(T27)),10)&lt;&gt;"UNRESOLVED",ISERROR(MATCH(UPPER(TRIM(CLEAN(SUBSTITUTE(T27,CHAR(160)," ")))),Start!$H$6:$H$22,0))),"","Review disposition missing; ")&amp;IF(AND(LEN(UPPER(TRIM(CLEAN(SUBSTITUTE(U27,CHAR(160)," ")))))&gt;0,LEFT(UPPER(TRIM(U27)),10)&lt;&gt;"UNRESOLVED",ISERROR(MATCH(UPPER(TRIM(CLEAN(SUBSTITUTE(U27,CHAR(160)," ")))),Start!$H$6:$H$22,0))),"","Permit or records-only basis missing; ")&amp;IF(AND(ISNUMBER(R27),ISNUMBER(S27),S27&lt;R27),"Review precedes execution; ","")&amp;IF(K27="Examined with limits",IF(AND(LEN(UPPER(TRIM(CLEAN(SUBSTITUTE(L27,CHAR(160)," ")))))&gt;0,LEFT(UPPER(TRIM(L27)),10)&lt;&gt;"UNRESOLVED",ISERROR(MATCH(UPPER(TRIM(CLEAN(SUBSTITUTE(L27,CHAR(160)," ")))),Start!$H$6:$H$22,0))),"","Limitation/next action missing; "),"")))),"Invalid status; use a listed value")</f>
        <v>Examination pending</v>
      </c>
    </row>
    <row r="28" ht="55" customHeight="1">
      <c r="A28" s="56" t="str">
        <v>M-C02</v>
      </c>
      <c r="B28" s="56" t="str">
        <v>Manufacturing</v>
      </c>
      <c r="C28" s="56" t="str">
        <v>Network boundary</v>
      </c>
      <c r="D28" s="56" t="inlineStr">
        <is>
          <t xml:space="preserve">Review dated rules with source, destination, service, purpose and owner; test reachability. Apply the sample to production cells, recipes, safety interfaces, engineering and maintenance.</t>
        </is>
      </c>
      <c r="E28" s="56" t="str">
        <v>Rule extracts path map and change approval</v>
      </c>
      <c r="F28" s="56" t="str">
        <v>Material paths and exceptions have named owners</v>
      </c>
      <c r="G28" s="56" t="str">
        <v>F01 / F03</v>
      </c>
      <c r="H28" s="53"/>
      <c r="I28" s="53"/>
      <c r="J28" s="53"/>
      <c r="K28" s="53" t="str">
        <v>Not examined</v>
      </c>
      <c r="L28" s="53"/>
      <c r="M28" s="53"/>
      <c r="N28" s="53"/>
      <c r="O28" s="53"/>
      <c r="P28" s="53"/>
      <c r="Q28" s="53"/>
      <c r="R28" s="54"/>
      <c r="S28" s="54"/>
      <c r="T28" s="53"/>
      <c r="U28" s="53"/>
      <c r="V28" s="55" t="str">
        <f>IF(OR(EXACT(K28,"Not examined"),EXACT(K28,"Examined with limits"),EXACT(K28,"Evidence supports criterion"),EXACT(K28,"Gap observed"),EXACT(K28,"Not authorized")),IF(K28="Not authorized",IF(LEN(IF(AND(LEN(UPPER(TRIM(CLEAN(SUBSTITUTE(L28,CHAR(160)," ")))))&gt;0,LEFT(UPPER(TRIM(L28)),10)&lt;&gt;"UNRESOLVED",ISERROR(MATCH(UPPER(TRIM(CLEAN(SUBSTITUTE(L28,CHAR(160)," ")))),Start!$H$6:$H$22,0))),"","Permission limitation/next action missing; ")&amp;"")=0,"Documentation recorded; review required",IF(AND(LEN(UPPER(TRIM(CLEAN(SUBSTITUTE(L28,CHAR(160)," ")))))&gt;0,LEFT(UPPER(TRIM(L28)),10)&lt;&gt;"UNRESOLVED",ISERROR(MATCH(UPPER(TRIM(CLEAN(SUBSTITUTE(L28,CHAR(160)," ")))),Start!$H$6:$H$22,0))),"","Permission limitation/next action missing; ")&amp;""),IF(K28="Not examined","Examination pending",IF(LEN(IF(AND(LEN(UPPER(TRIM(CLEAN(SUBSTITUTE(H28,CHAR(160)," ")))))&gt;0,LEFT(UPPER(TRIM(H28)),10)&lt;&gt;"UNRESOLVED",ISERROR(MATCH(UPPER(TRIM(CLEAN(SUBSTITUTE(H28,CHAR(160)," ")))),Start!$H$6:$H$22,0))),"","Criterion/boundary missing; ")&amp;IF(AND(LEN(UPPER(TRIM(CLEAN(SUBSTITUTE(I28,CHAR(160)," ")))))&gt;0,LEFT(UPPER(TRIM(I28)),10)&lt;&gt;"UNRESOLVED",ISERROR(MATCH(UPPER(TRIM(CLEAN(SUBSTITUTE(I28,CHAR(160)," ")))),Start!$H$6:$H$22,0))),"","Examiner missing; ")&amp;IF(AND(LEN(UPPER(TRIM(CLEAN(SUBSTITUTE(J28,CHAR(160)," ")))))&gt;0,LEFT(UPPER(TRIM(J28)),10)&lt;&gt;"UNRESOLVED",ISERROR(MATCH(UPPER(TRIM(CLEAN(SUBSTITUTE(J28,CHAR(160)," ")))),Start!$H$6:$H$22,0))),"","Evidence references missing; ")&amp;IF(AND(LEN(UPPER(TRIM(CLEAN(SUBSTITUTE(M28,CHAR(160)," ")))))&gt;0,LEFT(UPPER(TRIM(M28)),10)&lt;&gt;"UNRESOLVED",ISERROR(MATCH(UPPER(TRIM(CLEAN(SUBSTITUTE(M28,CHAR(160)," ")))),Start!$H$6:$H$22,0))),"","Population/period missing; ")&amp;IF(AND(LEN(UPPER(TRIM(CLEAN(SUBSTITUTE(N28,CHAR(160)," ")))))&gt;0,LEFT(UPPER(TRIM(N28)),10)&lt;&gt;"UNRESOLVED",ISERROR(MATCH(UPPER(TRIM(CLEAN(SUBSTITUTE(N28,CHAR(160)," ")))),Start!$H$6:$H$22,0))),"","Sample IDs/count/rationale missing; ")&amp;IF(AND(LEN(UPPER(TRIM(CLEAN(SUBSTITUTE(O28,CHAR(160)," ")))))&gt;0,LEFT(UPPER(TRIM(O28)),10)&lt;&gt;"UNRESOLVED",ISERROR(MATCH(UPPER(TRIM(CLEAN(SUBSTITUTE(O28,CHAR(160)," ")))),Start!$H$6:$H$22,0))),"","Method missing; ")&amp;IF(AND(LEN(UPPER(TRIM(CLEAN(SUBSTITUTE(P28,CHAR(160)," ")))))&gt;0,LEFT(UPPER(TRIM(P28)),10)&lt;&gt;"UNRESOLVED",ISERROR(MATCH(UPPER(TRIM(CLEAN(SUBSTITUTE(P28,CHAR(160)," ")))),Start!$H$6:$H$22,0))),"","Observations missing; ")&amp;IF(AND(LEN(UPPER(TRIM(CLEAN(SUBSTITUTE(Q28,CHAR(160)," ")))))&gt;0,LEFT(UPPER(TRIM(Q28)),10)&lt;&gt;"UNRESOLVED",ISERROR(MATCH(UPPER(TRIM(CLEAN(SUBSTITUTE(Q28,CHAR(160)," ")))),Start!$H$6:$H$22,0))),"","Reviewer missing; ")&amp;IF(AND(ISNUMBER(R28),R28&gt;0,R28&lt;TODAY()+1),"","Execution date missing/invalid/future; ")&amp;IF(AND(ISNUMBER(S28),S28&gt;0,S28&lt;TODAY()+1),"","Review date missing/invalid/future; ")&amp;IF(AND(LEN(UPPER(TRIM(CLEAN(SUBSTITUTE(T28,CHAR(160)," ")))))&gt;0,LEFT(UPPER(TRIM(T28)),10)&lt;&gt;"UNRESOLVED",ISERROR(MATCH(UPPER(TRIM(CLEAN(SUBSTITUTE(T28,CHAR(160)," ")))),Start!$H$6:$H$22,0))),"","Review disposition missing; ")&amp;IF(AND(LEN(UPPER(TRIM(CLEAN(SUBSTITUTE(U28,CHAR(160)," ")))))&gt;0,LEFT(UPPER(TRIM(U28)),10)&lt;&gt;"UNRESOLVED",ISERROR(MATCH(UPPER(TRIM(CLEAN(SUBSTITUTE(U28,CHAR(160)," ")))),Start!$H$6:$H$22,0))),"","Permit or records-only basis missing; ")&amp;IF(AND(ISNUMBER(R28),ISNUMBER(S28),S28&lt;R28),"Review precedes execution; ","")&amp;IF(K28="Examined with limits",IF(AND(LEN(UPPER(TRIM(CLEAN(SUBSTITUTE(L28,CHAR(160)," ")))))&gt;0,LEFT(UPPER(TRIM(L28)),10)&lt;&gt;"UNRESOLVED",ISERROR(MATCH(UPPER(TRIM(CLEAN(SUBSTITUTE(L28,CHAR(160)," ")))),Start!$H$6:$H$22,0))),"","Limitation/next action missing; "),""))=0,"Documentation recorded; review required",IF(AND(LEN(UPPER(TRIM(CLEAN(SUBSTITUTE(H28,CHAR(160)," ")))))&gt;0,LEFT(UPPER(TRIM(H28)),10)&lt;&gt;"UNRESOLVED",ISERROR(MATCH(UPPER(TRIM(CLEAN(SUBSTITUTE(H28,CHAR(160)," ")))),Start!$H$6:$H$22,0))),"","Criterion/boundary missing; ")&amp;IF(AND(LEN(UPPER(TRIM(CLEAN(SUBSTITUTE(I28,CHAR(160)," ")))))&gt;0,LEFT(UPPER(TRIM(I28)),10)&lt;&gt;"UNRESOLVED",ISERROR(MATCH(UPPER(TRIM(CLEAN(SUBSTITUTE(I28,CHAR(160)," ")))),Start!$H$6:$H$22,0))),"","Examiner missing; ")&amp;IF(AND(LEN(UPPER(TRIM(CLEAN(SUBSTITUTE(J28,CHAR(160)," ")))))&gt;0,LEFT(UPPER(TRIM(J28)),10)&lt;&gt;"UNRESOLVED",ISERROR(MATCH(UPPER(TRIM(CLEAN(SUBSTITUTE(J28,CHAR(160)," ")))),Start!$H$6:$H$22,0))),"","Evidence references missing; ")&amp;IF(AND(LEN(UPPER(TRIM(CLEAN(SUBSTITUTE(M28,CHAR(160)," ")))))&gt;0,LEFT(UPPER(TRIM(M28)),10)&lt;&gt;"UNRESOLVED",ISERROR(MATCH(UPPER(TRIM(CLEAN(SUBSTITUTE(M28,CHAR(160)," ")))),Start!$H$6:$H$22,0))),"","Population/period missing; ")&amp;IF(AND(LEN(UPPER(TRIM(CLEAN(SUBSTITUTE(N28,CHAR(160)," ")))))&gt;0,LEFT(UPPER(TRIM(N28)),10)&lt;&gt;"UNRESOLVED",ISERROR(MATCH(UPPER(TRIM(CLEAN(SUBSTITUTE(N28,CHAR(160)," ")))),Start!$H$6:$H$22,0))),"","Sample IDs/count/rationale missing; ")&amp;IF(AND(LEN(UPPER(TRIM(CLEAN(SUBSTITUTE(O28,CHAR(160)," ")))))&gt;0,LEFT(UPPER(TRIM(O28)),10)&lt;&gt;"UNRESOLVED",ISERROR(MATCH(UPPER(TRIM(CLEAN(SUBSTITUTE(O28,CHAR(160)," ")))),Start!$H$6:$H$22,0))),"","Method missing; ")&amp;IF(AND(LEN(UPPER(TRIM(CLEAN(SUBSTITUTE(P28,CHAR(160)," ")))))&gt;0,LEFT(UPPER(TRIM(P28)),10)&lt;&gt;"UNRESOLVED",ISERROR(MATCH(UPPER(TRIM(CLEAN(SUBSTITUTE(P28,CHAR(160)," ")))),Start!$H$6:$H$22,0))),"","Observations missing; ")&amp;IF(AND(LEN(UPPER(TRIM(CLEAN(SUBSTITUTE(Q28,CHAR(160)," ")))))&gt;0,LEFT(UPPER(TRIM(Q28)),10)&lt;&gt;"UNRESOLVED",ISERROR(MATCH(UPPER(TRIM(CLEAN(SUBSTITUTE(Q28,CHAR(160)," ")))),Start!$H$6:$H$22,0))),"","Reviewer missing; ")&amp;IF(AND(ISNUMBER(R28),R28&gt;0,R28&lt;TODAY()+1),"","Execution date missing/invalid/future; ")&amp;IF(AND(ISNUMBER(S28),S28&gt;0,S28&lt;TODAY()+1),"","Review date missing/invalid/future; ")&amp;IF(AND(LEN(UPPER(TRIM(CLEAN(SUBSTITUTE(T28,CHAR(160)," ")))))&gt;0,LEFT(UPPER(TRIM(T28)),10)&lt;&gt;"UNRESOLVED",ISERROR(MATCH(UPPER(TRIM(CLEAN(SUBSTITUTE(T28,CHAR(160)," ")))),Start!$H$6:$H$22,0))),"","Review disposition missing; ")&amp;IF(AND(LEN(UPPER(TRIM(CLEAN(SUBSTITUTE(U28,CHAR(160)," ")))))&gt;0,LEFT(UPPER(TRIM(U28)),10)&lt;&gt;"UNRESOLVED",ISERROR(MATCH(UPPER(TRIM(CLEAN(SUBSTITUTE(U28,CHAR(160)," ")))),Start!$H$6:$H$22,0))),"","Permit or records-only basis missing; ")&amp;IF(AND(ISNUMBER(R28),ISNUMBER(S28),S28&lt;R28),"Review precedes execution; ","")&amp;IF(K28="Examined with limits",IF(AND(LEN(UPPER(TRIM(CLEAN(SUBSTITUTE(L28,CHAR(160)," ")))))&gt;0,LEFT(UPPER(TRIM(L28)),10)&lt;&gt;"UNRESOLVED",ISERROR(MATCH(UPPER(TRIM(CLEAN(SUBSTITUTE(L28,CHAR(160)," ")))),Start!$H$6:$H$22,0))),"","Limitation/next action missing; "),"")))),"Invalid status; use a listed value")</f>
        <v>Examination pending</v>
      </c>
    </row>
    <row r="29" ht="55" customHeight="1">
      <c r="A29" s="52" t="str">
        <v>M-C03</v>
      </c>
      <c r="B29" s="52" t="str">
        <v>Manufacturing</v>
      </c>
      <c r="C29" s="52" t="str">
        <v>Remote access</v>
      </c>
      <c r="D29" s="52" t="str">
        <v>Review approval authentication supervision revocation and emergency access using a real authorized sample. Apply the sample to production cells, recipes, safety interfaces, engineering and maintenance.</v>
      </c>
      <c r="E29" s="52" t="str">
        <v>Approved and revoked access samples without secrets</v>
      </c>
      <c r="F29" s="52" t="str">
        <v>Evidence supports the stated access behavior and limits</v>
      </c>
      <c r="G29" s="52" t="str">
        <v>F01 / F03</v>
      </c>
      <c r="H29" s="53"/>
      <c r="I29" s="53"/>
      <c r="J29" s="53"/>
      <c r="K29" s="53" t="str">
        <v>Not examined</v>
      </c>
      <c r="L29" s="53"/>
      <c r="M29" s="53"/>
      <c r="N29" s="53"/>
      <c r="O29" s="53"/>
      <c r="P29" s="53"/>
      <c r="Q29" s="53"/>
      <c r="R29" s="54"/>
      <c r="S29" s="54"/>
      <c r="T29" s="53"/>
      <c r="U29" s="53"/>
      <c r="V29" s="55" t="str">
        <f>IF(OR(EXACT(K29,"Not examined"),EXACT(K29,"Examined with limits"),EXACT(K29,"Evidence supports criterion"),EXACT(K29,"Gap observed"),EXACT(K29,"Not authorized")),IF(K29="Not authorized",IF(LEN(IF(AND(LEN(UPPER(TRIM(CLEAN(SUBSTITUTE(L29,CHAR(160)," ")))))&gt;0,LEFT(UPPER(TRIM(L29)),10)&lt;&gt;"UNRESOLVED",ISERROR(MATCH(UPPER(TRIM(CLEAN(SUBSTITUTE(L29,CHAR(160)," ")))),Start!$H$6:$H$22,0))),"","Permission limitation/next action missing; ")&amp;"")=0,"Documentation recorded; review required",IF(AND(LEN(UPPER(TRIM(CLEAN(SUBSTITUTE(L29,CHAR(160)," ")))))&gt;0,LEFT(UPPER(TRIM(L29)),10)&lt;&gt;"UNRESOLVED",ISERROR(MATCH(UPPER(TRIM(CLEAN(SUBSTITUTE(L29,CHAR(160)," ")))),Start!$H$6:$H$22,0))),"","Permission limitation/next action missing; ")&amp;""),IF(K29="Not examined","Examination pending",IF(LEN(IF(AND(LEN(UPPER(TRIM(CLEAN(SUBSTITUTE(H29,CHAR(160)," ")))))&gt;0,LEFT(UPPER(TRIM(H29)),10)&lt;&gt;"UNRESOLVED",ISERROR(MATCH(UPPER(TRIM(CLEAN(SUBSTITUTE(H29,CHAR(160)," ")))),Start!$H$6:$H$22,0))),"","Criterion/boundary missing; ")&amp;IF(AND(LEN(UPPER(TRIM(CLEAN(SUBSTITUTE(I29,CHAR(160)," ")))))&gt;0,LEFT(UPPER(TRIM(I29)),10)&lt;&gt;"UNRESOLVED",ISERROR(MATCH(UPPER(TRIM(CLEAN(SUBSTITUTE(I29,CHAR(160)," ")))),Start!$H$6:$H$22,0))),"","Examiner missing; ")&amp;IF(AND(LEN(UPPER(TRIM(CLEAN(SUBSTITUTE(J29,CHAR(160)," ")))))&gt;0,LEFT(UPPER(TRIM(J29)),10)&lt;&gt;"UNRESOLVED",ISERROR(MATCH(UPPER(TRIM(CLEAN(SUBSTITUTE(J29,CHAR(160)," ")))),Start!$H$6:$H$22,0))),"","Evidence references missing; ")&amp;IF(AND(LEN(UPPER(TRIM(CLEAN(SUBSTITUTE(M29,CHAR(160)," ")))))&gt;0,LEFT(UPPER(TRIM(M29)),10)&lt;&gt;"UNRESOLVED",ISERROR(MATCH(UPPER(TRIM(CLEAN(SUBSTITUTE(M29,CHAR(160)," ")))),Start!$H$6:$H$22,0))),"","Population/period missing; ")&amp;IF(AND(LEN(UPPER(TRIM(CLEAN(SUBSTITUTE(N29,CHAR(160)," ")))))&gt;0,LEFT(UPPER(TRIM(N29)),10)&lt;&gt;"UNRESOLVED",ISERROR(MATCH(UPPER(TRIM(CLEAN(SUBSTITUTE(N29,CHAR(160)," ")))),Start!$H$6:$H$22,0))),"","Sample IDs/count/rationale missing; ")&amp;IF(AND(LEN(UPPER(TRIM(CLEAN(SUBSTITUTE(O29,CHAR(160)," ")))))&gt;0,LEFT(UPPER(TRIM(O29)),10)&lt;&gt;"UNRESOLVED",ISERROR(MATCH(UPPER(TRIM(CLEAN(SUBSTITUTE(O29,CHAR(160)," ")))),Start!$H$6:$H$22,0))),"","Method missing; ")&amp;IF(AND(LEN(UPPER(TRIM(CLEAN(SUBSTITUTE(P29,CHAR(160)," ")))))&gt;0,LEFT(UPPER(TRIM(P29)),10)&lt;&gt;"UNRESOLVED",ISERROR(MATCH(UPPER(TRIM(CLEAN(SUBSTITUTE(P29,CHAR(160)," ")))),Start!$H$6:$H$22,0))),"","Observations missing; ")&amp;IF(AND(LEN(UPPER(TRIM(CLEAN(SUBSTITUTE(Q29,CHAR(160)," ")))))&gt;0,LEFT(UPPER(TRIM(Q29)),10)&lt;&gt;"UNRESOLVED",ISERROR(MATCH(UPPER(TRIM(CLEAN(SUBSTITUTE(Q29,CHAR(160)," ")))),Start!$H$6:$H$22,0))),"","Reviewer missing; ")&amp;IF(AND(ISNUMBER(R29),R29&gt;0,R29&lt;TODAY()+1),"","Execution date missing/invalid/future; ")&amp;IF(AND(ISNUMBER(S29),S29&gt;0,S29&lt;TODAY()+1),"","Review date missing/invalid/future; ")&amp;IF(AND(LEN(UPPER(TRIM(CLEAN(SUBSTITUTE(T29,CHAR(160)," ")))))&gt;0,LEFT(UPPER(TRIM(T29)),10)&lt;&gt;"UNRESOLVED",ISERROR(MATCH(UPPER(TRIM(CLEAN(SUBSTITUTE(T29,CHAR(160)," ")))),Start!$H$6:$H$22,0))),"","Review disposition missing; ")&amp;IF(AND(LEN(UPPER(TRIM(CLEAN(SUBSTITUTE(U29,CHAR(160)," ")))))&gt;0,LEFT(UPPER(TRIM(U29)),10)&lt;&gt;"UNRESOLVED",ISERROR(MATCH(UPPER(TRIM(CLEAN(SUBSTITUTE(U29,CHAR(160)," ")))),Start!$H$6:$H$22,0))),"","Permit or records-only basis missing; ")&amp;IF(AND(ISNUMBER(R29),ISNUMBER(S29),S29&lt;R29),"Review precedes execution; ","")&amp;IF(K29="Examined with limits",IF(AND(LEN(UPPER(TRIM(CLEAN(SUBSTITUTE(L29,CHAR(160)," ")))))&gt;0,LEFT(UPPER(TRIM(L29)),10)&lt;&gt;"UNRESOLVED",ISERROR(MATCH(UPPER(TRIM(CLEAN(SUBSTITUTE(L29,CHAR(160)," ")))),Start!$H$6:$H$22,0))),"","Limitation/next action missing; "),""))=0,"Documentation recorded; review required",IF(AND(LEN(UPPER(TRIM(CLEAN(SUBSTITUTE(H29,CHAR(160)," ")))))&gt;0,LEFT(UPPER(TRIM(H29)),10)&lt;&gt;"UNRESOLVED",ISERROR(MATCH(UPPER(TRIM(CLEAN(SUBSTITUTE(H29,CHAR(160)," ")))),Start!$H$6:$H$22,0))),"","Criterion/boundary missing; ")&amp;IF(AND(LEN(UPPER(TRIM(CLEAN(SUBSTITUTE(I29,CHAR(160)," ")))))&gt;0,LEFT(UPPER(TRIM(I29)),10)&lt;&gt;"UNRESOLVED",ISERROR(MATCH(UPPER(TRIM(CLEAN(SUBSTITUTE(I29,CHAR(160)," ")))),Start!$H$6:$H$22,0))),"","Examiner missing; ")&amp;IF(AND(LEN(UPPER(TRIM(CLEAN(SUBSTITUTE(J29,CHAR(160)," ")))))&gt;0,LEFT(UPPER(TRIM(J29)),10)&lt;&gt;"UNRESOLVED",ISERROR(MATCH(UPPER(TRIM(CLEAN(SUBSTITUTE(J29,CHAR(160)," ")))),Start!$H$6:$H$22,0))),"","Evidence references missing; ")&amp;IF(AND(LEN(UPPER(TRIM(CLEAN(SUBSTITUTE(M29,CHAR(160)," ")))))&gt;0,LEFT(UPPER(TRIM(M29)),10)&lt;&gt;"UNRESOLVED",ISERROR(MATCH(UPPER(TRIM(CLEAN(SUBSTITUTE(M29,CHAR(160)," ")))),Start!$H$6:$H$22,0))),"","Population/period missing; ")&amp;IF(AND(LEN(UPPER(TRIM(CLEAN(SUBSTITUTE(N29,CHAR(160)," ")))))&gt;0,LEFT(UPPER(TRIM(N29)),10)&lt;&gt;"UNRESOLVED",ISERROR(MATCH(UPPER(TRIM(CLEAN(SUBSTITUTE(N29,CHAR(160)," ")))),Start!$H$6:$H$22,0))),"","Sample IDs/count/rationale missing; ")&amp;IF(AND(LEN(UPPER(TRIM(CLEAN(SUBSTITUTE(O29,CHAR(160)," ")))))&gt;0,LEFT(UPPER(TRIM(O29)),10)&lt;&gt;"UNRESOLVED",ISERROR(MATCH(UPPER(TRIM(CLEAN(SUBSTITUTE(O29,CHAR(160)," ")))),Start!$H$6:$H$22,0))),"","Method missing; ")&amp;IF(AND(LEN(UPPER(TRIM(CLEAN(SUBSTITUTE(P29,CHAR(160)," ")))))&gt;0,LEFT(UPPER(TRIM(P29)),10)&lt;&gt;"UNRESOLVED",ISERROR(MATCH(UPPER(TRIM(CLEAN(SUBSTITUTE(P29,CHAR(160)," ")))),Start!$H$6:$H$22,0))),"","Observations missing; ")&amp;IF(AND(LEN(UPPER(TRIM(CLEAN(SUBSTITUTE(Q29,CHAR(160)," ")))))&gt;0,LEFT(UPPER(TRIM(Q29)),10)&lt;&gt;"UNRESOLVED",ISERROR(MATCH(UPPER(TRIM(CLEAN(SUBSTITUTE(Q29,CHAR(160)," ")))),Start!$H$6:$H$22,0))),"","Reviewer missing; ")&amp;IF(AND(ISNUMBER(R29),R29&gt;0,R29&lt;TODAY()+1),"","Execution date missing/invalid/future; ")&amp;IF(AND(ISNUMBER(S29),S29&gt;0,S29&lt;TODAY()+1),"","Review date missing/invalid/future; ")&amp;IF(AND(LEN(UPPER(TRIM(CLEAN(SUBSTITUTE(T29,CHAR(160)," ")))))&gt;0,LEFT(UPPER(TRIM(T29)),10)&lt;&gt;"UNRESOLVED",ISERROR(MATCH(UPPER(TRIM(CLEAN(SUBSTITUTE(T29,CHAR(160)," ")))),Start!$H$6:$H$22,0))),"","Review disposition missing; ")&amp;IF(AND(LEN(UPPER(TRIM(CLEAN(SUBSTITUTE(U29,CHAR(160)," ")))))&gt;0,LEFT(UPPER(TRIM(U29)),10)&lt;&gt;"UNRESOLVED",ISERROR(MATCH(UPPER(TRIM(CLEAN(SUBSTITUTE(U29,CHAR(160)," ")))),Start!$H$6:$H$22,0))),"","Permit or records-only basis missing; ")&amp;IF(AND(ISNUMBER(R29),ISNUMBER(S29),S29&lt;R29),"Review precedes execution; ","")&amp;IF(K29="Examined with limits",IF(AND(LEN(UPPER(TRIM(CLEAN(SUBSTITUTE(L29,CHAR(160)," ")))))&gt;0,LEFT(UPPER(TRIM(L29)),10)&lt;&gt;"UNRESOLVED",ISERROR(MATCH(UPPER(TRIM(CLEAN(SUBSTITUTE(L29,CHAR(160)," ")))),Start!$H$6:$H$22,0))),"","Limitation/next action missing; "),"")))),"Invalid status; use a listed value")</f>
        <v>Examination pending</v>
      </c>
    </row>
    <row r="30" ht="40" customHeight="1">
      <c r="A30" s="56" t="str">
        <v>M-C04</v>
      </c>
      <c r="B30" s="56" t="str">
        <v>Manufacturing</v>
      </c>
      <c r="C30" s="56" t="str">
        <v>Accounts</v>
      </c>
      <c r="D30" s="56" t="str">
        <v>Review privileged service embedded vendor and emergency identities. Apply the sample to production cells, recipes, safety interfaces, engineering and maintenance.</v>
      </c>
      <c r="E30" s="56" t="str">
        <v>Account owner approval privilege review and exit sample</v>
      </c>
      <c r="F30" s="56" t="str">
        <v>Shared account constraints and compensating controls remain visible</v>
      </c>
      <c r="G30" s="56" t="str">
        <v>F01 / F03</v>
      </c>
      <c r="H30" s="53"/>
      <c r="I30" s="53"/>
      <c r="J30" s="53"/>
      <c r="K30" s="53" t="str">
        <v>Not examined</v>
      </c>
      <c r="L30" s="53"/>
      <c r="M30" s="53"/>
      <c r="N30" s="53"/>
      <c r="O30" s="53"/>
      <c r="P30" s="53"/>
      <c r="Q30" s="53"/>
      <c r="R30" s="54"/>
      <c r="S30" s="54"/>
      <c r="T30" s="53"/>
      <c r="U30" s="53"/>
      <c r="V30" s="55" t="str">
        <f>IF(OR(EXACT(K30,"Not examined"),EXACT(K30,"Examined with limits"),EXACT(K30,"Evidence supports criterion"),EXACT(K30,"Gap observed"),EXACT(K30,"Not authorized")),IF(K30="Not authorized",IF(LEN(IF(AND(LEN(UPPER(TRIM(CLEAN(SUBSTITUTE(L30,CHAR(160)," ")))))&gt;0,LEFT(UPPER(TRIM(L30)),10)&lt;&gt;"UNRESOLVED",ISERROR(MATCH(UPPER(TRIM(CLEAN(SUBSTITUTE(L30,CHAR(160)," ")))),Start!$H$6:$H$22,0))),"","Permission limitation/next action missing; ")&amp;"")=0,"Documentation recorded; review required",IF(AND(LEN(UPPER(TRIM(CLEAN(SUBSTITUTE(L30,CHAR(160)," ")))))&gt;0,LEFT(UPPER(TRIM(L30)),10)&lt;&gt;"UNRESOLVED",ISERROR(MATCH(UPPER(TRIM(CLEAN(SUBSTITUTE(L30,CHAR(160)," ")))),Start!$H$6:$H$22,0))),"","Permission limitation/next action missing; ")&amp;""),IF(K30="Not examined","Examination pending",IF(LEN(IF(AND(LEN(UPPER(TRIM(CLEAN(SUBSTITUTE(H30,CHAR(160)," ")))))&gt;0,LEFT(UPPER(TRIM(H30)),10)&lt;&gt;"UNRESOLVED",ISERROR(MATCH(UPPER(TRIM(CLEAN(SUBSTITUTE(H30,CHAR(160)," ")))),Start!$H$6:$H$22,0))),"","Criterion/boundary missing; ")&amp;IF(AND(LEN(UPPER(TRIM(CLEAN(SUBSTITUTE(I30,CHAR(160)," ")))))&gt;0,LEFT(UPPER(TRIM(I30)),10)&lt;&gt;"UNRESOLVED",ISERROR(MATCH(UPPER(TRIM(CLEAN(SUBSTITUTE(I30,CHAR(160)," ")))),Start!$H$6:$H$22,0))),"","Examiner missing; ")&amp;IF(AND(LEN(UPPER(TRIM(CLEAN(SUBSTITUTE(J30,CHAR(160)," ")))))&gt;0,LEFT(UPPER(TRIM(J30)),10)&lt;&gt;"UNRESOLVED",ISERROR(MATCH(UPPER(TRIM(CLEAN(SUBSTITUTE(J30,CHAR(160)," ")))),Start!$H$6:$H$22,0))),"","Evidence references missing; ")&amp;IF(AND(LEN(UPPER(TRIM(CLEAN(SUBSTITUTE(M30,CHAR(160)," ")))))&gt;0,LEFT(UPPER(TRIM(M30)),10)&lt;&gt;"UNRESOLVED",ISERROR(MATCH(UPPER(TRIM(CLEAN(SUBSTITUTE(M30,CHAR(160)," ")))),Start!$H$6:$H$22,0))),"","Population/period missing; ")&amp;IF(AND(LEN(UPPER(TRIM(CLEAN(SUBSTITUTE(N30,CHAR(160)," ")))))&gt;0,LEFT(UPPER(TRIM(N30)),10)&lt;&gt;"UNRESOLVED",ISERROR(MATCH(UPPER(TRIM(CLEAN(SUBSTITUTE(N30,CHAR(160)," ")))),Start!$H$6:$H$22,0))),"","Sample IDs/count/rationale missing; ")&amp;IF(AND(LEN(UPPER(TRIM(CLEAN(SUBSTITUTE(O30,CHAR(160)," ")))))&gt;0,LEFT(UPPER(TRIM(O30)),10)&lt;&gt;"UNRESOLVED",ISERROR(MATCH(UPPER(TRIM(CLEAN(SUBSTITUTE(O30,CHAR(160)," ")))),Start!$H$6:$H$22,0))),"","Method missing; ")&amp;IF(AND(LEN(UPPER(TRIM(CLEAN(SUBSTITUTE(P30,CHAR(160)," ")))))&gt;0,LEFT(UPPER(TRIM(P30)),10)&lt;&gt;"UNRESOLVED",ISERROR(MATCH(UPPER(TRIM(CLEAN(SUBSTITUTE(P30,CHAR(160)," ")))),Start!$H$6:$H$22,0))),"","Observations missing; ")&amp;IF(AND(LEN(UPPER(TRIM(CLEAN(SUBSTITUTE(Q30,CHAR(160)," ")))))&gt;0,LEFT(UPPER(TRIM(Q30)),10)&lt;&gt;"UNRESOLVED",ISERROR(MATCH(UPPER(TRIM(CLEAN(SUBSTITUTE(Q30,CHAR(160)," ")))),Start!$H$6:$H$22,0))),"","Reviewer missing; ")&amp;IF(AND(ISNUMBER(R30),R30&gt;0,R30&lt;TODAY()+1),"","Execution date missing/invalid/future; ")&amp;IF(AND(ISNUMBER(S30),S30&gt;0,S30&lt;TODAY()+1),"","Review date missing/invalid/future; ")&amp;IF(AND(LEN(UPPER(TRIM(CLEAN(SUBSTITUTE(T30,CHAR(160)," ")))))&gt;0,LEFT(UPPER(TRIM(T30)),10)&lt;&gt;"UNRESOLVED",ISERROR(MATCH(UPPER(TRIM(CLEAN(SUBSTITUTE(T30,CHAR(160)," ")))),Start!$H$6:$H$22,0))),"","Review disposition missing; ")&amp;IF(AND(LEN(UPPER(TRIM(CLEAN(SUBSTITUTE(U30,CHAR(160)," ")))))&gt;0,LEFT(UPPER(TRIM(U30)),10)&lt;&gt;"UNRESOLVED",ISERROR(MATCH(UPPER(TRIM(CLEAN(SUBSTITUTE(U30,CHAR(160)," ")))),Start!$H$6:$H$22,0))),"","Permit or records-only basis missing; ")&amp;IF(AND(ISNUMBER(R30),ISNUMBER(S30),S30&lt;R30),"Review precedes execution; ","")&amp;IF(K30="Examined with limits",IF(AND(LEN(UPPER(TRIM(CLEAN(SUBSTITUTE(L30,CHAR(160)," ")))))&gt;0,LEFT(UPPER(TRIM(L30)),10)&lt;&gt;"UNRESOLVED",ISERROR(MATCH(UPPER(TRIM(CLEAN(SUBSTITUTE(L30,CHAR(160)," ")))),Start!$H$6:$H$22,0))),"","Limitation/next action missing; "),""))=0,"Documentation recorded; review required",IF(AND(LEN(UPPER(TRIM(CLEAN(SUBSTITUTE(H30,CHAR(160)," ")))))&gt;0,LEFT(UPPER(TRIM(H30)),10)&lt;&gt;"UNRESOLVED",ISERROR(MATCH(UPPER(TRIM(CLEAN(SUBSTITUTE(H30,CHAR(160)," ")))),Start!$H$6:$H$22,0))),"","Criterion/boundary missing; ")&amp;IF(AND(LEN(UPPER(TRIM(CLEAN(SUBSTITUTE(I30,CHAR(160)," ")))))&gt;0,LEFT(UPPER(TRIM(I30)),10)&lt;&gt;"UNRESOLVED",ISERROR(MATCH(UPPER(TRIM(CLEAN(SUBSTITUTE(I30,CHAR(160)," ")))),Start!$H$6:$H$22,0))),"","Examiner missing; ")&amp;IF(AND(LEN(UPPER(TRIM(CLEAN(SUBSTITUTE(J30,CHAR(160)," ")))))&gt;0,LEFT(UPPER(TRIM(J30)),10)&lt;&gt;"UNRESOLVED",ISERROR(MATCH(UPPER(TRIM(CLEAN(SUBSTITUTE(J30,CHAR(160)," ")))),Start!$H$6:$H$22,0))),"","Evidence references missing; ")&amp;IF(AND(LEN(UPPER(TRIM(CLEAN(SUBSTITUTE(M30,CHAR(160)," ")))))&gt;0,LEFT(UPPER(TRIM(M30)),10)&lt;&gt;"UNRESOLVED",ISERROR(MATCH(UPPER(TRIM(CLEAN(SUBSTITUTE(M30,CHAR(160)," ")))),Start!$H$6:$H$22,0))),"","Population/period missing; ")&amp;IF(AND(LEN(UPPER(TRIM(CLEAN(SUBSTITUTE(N30,CHAR(160)," ")))))&gt;0,LEFT(UPPER(TRIM(N30)),10)&lt;&gt;"UNRESOLVED",ISERROR(MATCH(UPPER(TRIM(CLEAN(SUBSTITUTE(N30,CHAR(160)," ")))),Start!$H$6:$H$22,0))),"","Sample IDs/count/rationale missing; ")&amp;IF(AND(LEN(UPPER(TRIM(CLEAN(SUBSTITUTE(O30,CHAR(160)," ")))))&gt;0,LEFT(UPPER(TRIM(O30)),10)&lt;&gt;"UNRESOLVED",ISERROR(MATCH(UPPER(TRIM(CLEAN(SUBSTITUTE(O30,CHAR(160)," ")))),Start!$H$6:$H$22,0))),"","Method missing; ")&amp;IF(AND(LEN(UPPER(TRIM(CLEAN(SUBSTITUTE(P30,CHAR(160)," ")))))&gt;0,LEFT(UPPER(TRIM(P30)),10)&lt;&gt;"UNRESOLVED",ISERROR(MATCH(UPPER(TRIM(CLEAN(SUBSTITUTE(P30,CHAR(160)," ")))),Start!$H$6:$H$22,0))),"","Observations missing; ")&amp;IF(AND(LEN(UPPER(TRIM(CLEAN(SUBSTITUTE(Q30,CHAR(160)," ")))))&gt;0,LEFT(UPPER(TRIM(Q30)),10)&lt;&gt;"UNRESOLVED",ISERROR(MATCH(UPPER(TRIM(CLEAN(SUBSTITUTE(Q30,CHAR(160)," ")))),Start!$H$6:$H$22,0))),"","Reviewer missing; ")&amp;IF(AND(ISNUMBER(R30),R30&gt;0,R30&lt;TODAY()+1),"","Execution date missing/invalid/future; ")&amp;IF(AND(ISNUMBER(S30),S30&gt;0,S30&lt;TODAY()+1),"","Review date missing/invalid/future; ")&amp;IF(AND(LEN(UPPER(TRIM(CLEAN(SUBSTITUTE(T30,CHAR(160)," ")))))&gt;0,LEFT(UPPER(TRIM(T30)),10)&lt;&gt;"UNRESOLVED",ISERROR(MATCH(UPPER(TRIM(CLEAN(SUBSTITUTE(T30,CHAR(160)," ")))),Start!$H$6:$H$22,0))),"","Review disposition missing; ")&amp;IF(AND(LEN(UPPER(TRIM(CLEAN(SUBSTITUTE(U30,CHAR(160)," ")))))&gt;0,LEFT(UPPER(TRIM(U30)),10)&lt;&gt;"UNRESOLVED",ISERROR(MATCH(UPPER(TRIM(CLEAN(SUBSTITUTE(U30,CHAR(160)," ")))),Start!$H$6:$H$22,0))),"","Permit or records-only basis missing; ")&amp;IF(AND(ISNUMBER(R30),ISNUMBER(S30),S30&lt;R30),"Review precedes execution; ","")&amp;IF(K30="Examined with limits",IF(AND(LEN(UPPER(TRIM(CLEAN(SUBSTITUTE(L30,CHAR(160)," ")))))&gt;0,LEFT(UPPER(TRIM(L30)),10)&lt;&gt;"UNRESOLVED",ISERROR(MATCH(UPPER(TRIM(CLEAN(SUBSTITUTE(L30,CHAR(160)," ")))),Start!$H$6:$H$22,0))),"","Limitation/next action missing; "),"")))),"Invalid status; use a listed value")</f>
        <v>Examination pending</v>
      </c>
    </row>
    <row r="31" ht="55" customHeight="1">
      <c r="A31" s="52" t="str">
        <v>M-C05</v>
      </c>
      <c r="B31" s="52" t="str">
        <v>Manufacturing</v>
      </c>
      <c r="C31" s="52" t="str">
        <v>Legacy and vulnerability</v>
      </c>
      <c r="D31" s="52" t="str">
        <v>Compare installed versions support advisories maintenance constraints and recovery options. Apply the sample to production cells, recipes, safety interfaces, engineering and maintenance.</v>
      </c>
      <c r="E31" s="52" t="str">
        <v>Version record vendor advisory and engineering decision</v>
      </c>
      <c r="F31" s="52" t="inlineStr">
        <is>
          <t xml:space="preserve">Suspected vulnerabilities stay labeled Suspected until validated</t>
        </is>
      </c>
      <c r="G31" s="52" t="str">
        <v>F01 / F03</v>
      </c>
      <c r="H31" s="53"/>
      <c r="I31" s="53"/>
      <c r="J31" s="53"/>
      <c r="K31" s="53" t="str">
        <v>Not examined</v>
      </c>
      <c r="L31" s="53"/>
      <c r="M31" s="53"/>
      <c r="N31" s="53"/>
      <c r="O31" s="53"/>
      <c r="P31" s="53"/>
      <c r="Q31" s="53"/>
      <c r="R31" s="54"/>
      <c r="S31" s="54"/>
      <c r="T31" s="53"/>
      <c r="U31" s="53"/>
      <c r="V31" s="55" t="str">
        <f>IF(OR(EXACT(K31,"Not examined"),EXACT(K31,"Examined with limits"),EXACT(K31,"Evidence supports criterion"),EXACT(K31,"Gap observed"),EXACT(K31,"Not authorized")),IF(K31="Not authorized",IF(LEN(IF(AND(LEN(UPPER(TRIM(CLEAN(SUBSTITUTE(L31,CHAR(160)," ")))))&gt;0,LEFT(UPPER(TRIM(L31)),10)&lt;&gt;"UNRESOLVED",ISERROR(MATCH(UPPER(TRIM(CLEAN(SUBSTITUTE(L31,CHAR(160)," ")))),Start!$H$6:$H$22,0))),"","Permission limitation/next action missing; ")&amp;"")=0,"Documentation recorded; review required",IF(AND(LEN(UPPER(TRIM(CLEAN(SUBSTITUTE(L31,CHAR(160)," ")))))&gt;0,LEFT(UPPER(TRIM(L31)),10)&lt;&gt;"UNRESOLVED",ISERROR(MATCH(UPPER(TRIM(CLEAN(SUBSTITUTE(L31,CHAR(160)," ")))),Start!$H$6:$H$22,0))),"","Permission limitation/next action missing; ")&amp;""),IF(K31="Not examined","Examination pending",IF(LEN(IF(AND(LEN(UPPER(TRIM(CLEAN(SUBSTITUTE(H31,CHAR(160)," ")))))&gt;0,LEFT(UPPER(TRIM(H31)),10)&lt;&gt;"UNRESOLVED",ISERROR(MATCH(UPPER(TRIM(CLEAN(SUBSTITUTE(H31,CHAR(160)," ")))),Start!$H$6:$H$22,0))),"","Criterion/boundary missing; ")&amp;IF(AND(LEN(UPPER(TRIM(CLEAN(SUBSTITUTE(I31,CHAR(160)," ")))))&gt;0,LEFT(UPPER(TRIM(I31)),10)&lt;&gt;"UNRESOLVED",ISERROR(MATCH(UPPER(TRIM(CLEAN(SUBSTITUTE(I31,CHAR(160)," ")))),Start!$H$6:$H$22,0))),"","Examiner missing; ")&amp;IF(AND(LEN(UPPER(TRIM(CLEAN(SUBSTITUTE(J31,CHAR(160)," ")))))&gt;0,LEFT(UPPER(TRIM(J31)),10)&lt;&gt;"UNRESOLVED",ISERROR(MATCH(UPPER(TRIM(CLEAN(SUBSTITUTE(J31,CHAR(160)," ")))),Start!$H$6:$H$22,0))),"","Evidence references missing; ")&amp;IF(AND(LEN(UPPER(TRIM(CLEAN(SUBSTITUTE(M31,CHAR(160)," ")))))&gt;0,LEFT(UPPER(TRIM(M31)),10)&lt;&gt;"UNRESOLVED",ISERROR(MATCH(UPPER(TRIM(CLEAN(SUBSTITUTE(M31,CHAR(160)," ")))),Start!$H$6:$H$22,0))),"","Population/period missing; ")&amp;IF(AND(LEN(UPPER(TRIM(CLEAN(SUBSTITUTE(N31,CHAR(160)," ")))))&gt;0,LEFT(UPPER(TRIM(N31)),10)&lt;&gt;"UNRESOLVED",ISERROR(MATCH(UPPER(TRIM(CLEAN(SUBSTITUTE(N31,CHAR(160)," ")))),Start!$H$6:$H$22,0))),"","Sample IDs/count/rationale missing; ")&amp;IF(AND(LEN(UPPER(TRIM(CLEAN(SUBSTITUTE(O31,CHAR(160)," ")))))&gt;0,LEFT(UPPER(TRIM(O31)),10)&lt;&gt;"UNRESOLVED",ISERROR(MATCH(UPPER(TRIM(CLEAN(SUBSTITUTE(O31,CHAR(160)," ")))),Start!$H$6:$H$22,0))),"","Method missing; ")&amp;IF(AND(LEN(UPPER(TRIM(CLEAN(SUBSTITUTE(P31,CHAR(160)," ")))))&gt;0,LEFT(UPPER(TRIM(P31)),10)&lt;&gt;"UNRESOLVED",ISERROR(MATCH(UPPER(TRIM(CLEAN(SUBSTITUTE(P31,CHAR(160)," ")))),Start!$H$6:$H$22,0))),"","Observations missing; ")&amp;IF(AND(LEN(UPPER(TRIM(CLEAN(SUBSTITUTE(Q31,CHAR(160)," ")))))&gt;0,LEFT(UPPER(TRIM(Q31)),10)&lt;&gt;"UNRESOLVED",ISERROR(MATCH(UPPER(TRIM(CLEAN(SUBSTITUTE(Q31,CHAR(160)," ")))),Start!$H$6:$H$22,0))),"","Reviewer missing; ")&amp;IF(AND(ISNUMBER(R31),R31&gt;0,R31&lt;TODAY()+1),"","Execution date missing/invalid/future; ")&amp;IF(AND(ISNUMBER(S31),S31&gt;0,S31&lt;TODAY()+1),"","Review date missing/invalid/future; ")&amp;IF(AND(LEN(UPPER(TRIM(CLEAN(SUBSTITUTE(T31,CHAR(160)," ")))))&gt;0,LEFT(UPPER(TRIM(T31)),10)&lt;&gt;"UNRESOLVED",ISERROR(MATCH(UPPER(TRIM(CLEAN(SUBSTITUTE(T31,CHAR(160)," ")))),Start!$H$6:$H$22,0))),"","Review disposition missing; ")&amp;IF(AND(LEN(UPPER(TRIM(CLEAN(SUBSTITUTE(U31,CHAR(160)," ")))))&gt;0,LEFT(UPPER(TRIM(U31)),10)&lt;&gt;"UNRESOLVED",ISERROR(MATCH(UPPER(TRIM(CLEAN(SUBSTITUTE(U31,CHAR(160)," ")))),Start!$H$6:$H$22,0))),"","Permit or records-only basis missing; ")&amp;IF(AND(ISNUMBER(R31),ISNUMBER(S31),S31&lt;R31),"Review precedes execution; ","")&amp;IF(K31="Examined with limits",IF(AND(LEN(UPPER(TRIM(CLEAN(SUBSTITUTE(L31,CHAR(160)," ")))))&gt;0,LEFT(UPPER(TRIM(L31)),10)&lt;&gt;"UNRESOLVED",ISERROR(MATCH(UPPER(TRIM(CLEAN(SUBSTITUTE(L31,CHAR(160)," ")))),Start!$H$6:$H$22,0))),"","Limitation/next action missing; "),""))=0,"Documentation recorded; review required",IF(AND(LEN(UPPER(TRIM(CLEAN(SUBSTITUTE(H31,CHAR(160)," ")))))&gt;0,LEFT(UPPER(TRIM(H31)),10)&lt;&gt;"UNRESOLVED",ISERROR(MATCH(UPPER(TRIM(CLEAN(SUBSTITUTE(H31,CHAR(160)," ")))),Start!$H$6:$H$22,0))),"","Criterion/boundary missing; ")&amp;IF(AND(LEN(UPPER(TRIM(CLEAN(SUBSTITUTE(I31,CHAR(160)," ")))))&gt;0,LEFT(UPPER(TRIM(I31)),10)&lt;&gt;"UNRESOLVED",ISERROR(MATCH(UPPER(TRIM(CLEAN(SUBSTITUTE(I31,CHAR(160)," ")))),Start!$H$6:$H$22,0))),"","Examiner missing; ")&amp;IF(AND(LEN(UPPER(TRIM(CLEAN(SUBSTITUTE(J31,CHAR(160)," ")))))&gt;0,LEFT(UPPER(TRIM(J31)),10)&lt;&gt;"UNRESOLVED",ISERROR(MATCH(UPPER(TRIM(CLEAN(SUBSTITUTE(J31,CHAR(160)," ")))),Start!$H$6:$H$22,0))),"","Evidence references missing; ")&amp;IF(AND(LEN(UPPER(TRIM(CLEAN(SUBSTITUTE(M31,CHAR(160)," ")))))&gt;0,LEFT(UPPER(TRIM(M31)),10)&lt;&gt;"UNRESOLVED",ISERROR(MATCH(UPPER(TRIM(CLEAN(SUBSTITUTE(M31,CHAR(160)," ")))),Start!$H$6:$H$22,0))),"","Population/period missing; ")&amp;IF(AND(LEN(UPPER(TRIM(CLEAN(SUBSTITUTE(N31,CHAR(160)," ")))))&gt;0,LEFT(UPPER(TRIM(N31)),10)&lt;&gt;"UNRESOLVED",ISERROR(MATCH(UPPER(TRIM(CLEAN(SUBSTITUTE(N31,CHAR(160)," ")))),Start!$H$6:$H$22,0))),"","Sample IDs/count/rationale missing; ")&amp;IF(AND(LEN(UPPER(TRIM(CLEAN(SUBSTITUTE(O31,CHAR(160)," ")))))&gt;0,LEFT(UPPER(TRIM(O31)),10)&lt;&gt;"UNRESOLVED",ISERROR(MATCH(UPPER(TRIM(CLEAN(SUBSTITUTE(O31,CHAR(160)," ")))),Start!$H$6:$H$22,0))),"","Method missing; ")&amp;IF(AND(LEN(UPPER(TRIM(CLEAN(SUBSTITUTE(P31,CHAR(160)," ")))))&gt;0,LEFT(UPPER(TRIM(P31)),10)&lt;&gt;"UNRESOLVED",ISERROR(MATCH(UPPER(TRIM(CLEAN(SUBSTITUTE(P31,CHAR(160)," ")))),Start!$H$6:$H$22,0))),"","Observations missing; ")&amp;IF(AND(LEN(UPPER(TRIM(CLEAN(SUBSTITUTE(Q31,CHAR(160)," ")))))&gt;0,LEFT(UPPER(TRIM(Q31)),10)&lt;&gt;"UNRESOLVED",ISERROR(MATCH(UPPER(TRIM(CLEAN(SUBSTITUTE(Q31,CHAR(160)," ")))),Start!$H$6:$H$22,0))),"","Reviewer missing; ")&amp;IF(AND(ISNUMBER(R31),R31&gt;0,R31&lt;TODAY()+1),"","Execution date missing/invalid/future; ")&amp;IF(AND(ISNUMBER(S31),S31&gt;0,S31&lt;TODAY()+1),"","Review date missing/invalid/future; ")&amp;IF(AND(LEN(UPPER(TRIM(CLEAN(SUBSTITUTE(T31,CHAR(160)," ")))))&gt;0,LEFT(UPPER(TRIM(T31)),10)&lt;&gt;"UNRESOLVED",ISERROR(MATCH(UPPER(TRIM(CLEAN(SUBSTITUTE(T31,CHAR(160)," ")))),Start!$H$6:$H$22,0))),"","Review disposition missing; ")&amp;IF(AND(LEN(UPPER(TRIM(CLEAN(SUBSTITUTE(U31,CHAR(160)," ")))))&gt;0,LEFT(UPPER(TRIM(U31)),10)&lt;&gt;"UNRESOLVED",ISERROR(MATCH(UPPER(TRIM(CLEAN(SUBSTITUTE(U31,CHAR(160)," ")))),Start!$H$6:$H$22,0))),"","Permit or records-only basis missing; ")&amp;IF(AND(ISNUMBER(R31),ISNUMBER(S31),S31&lt;R31),"Review precedes execution; ","")&amp;IF(K31="Examined with limits",IF(AND(LEN(UPPER(TRIM(CLEAN(SUBSTITUTE(L31,CHAR(160)," ")))))&gt;0,LEFT(UPPER(TRIM(L31)),10)&lt;&gt;"UNRESOLVED",ISERROR(MATCH(UPPER(TRIM(CLEAN(SUBSTITUTE(L31,CHAR(160)," ")))),Start!$H$6:$H$22,0))),"","Limitation/next action missing; "),"")))),"Invalid status; use a listed value")</f>
        <v>Examination pending</v>
      </c>
    </row>
    <row r="32" ht="55" customHeight="1">
      <c r="A32" s="56" t="str">
        <v>M-C06</v>
      </c>
      <c r="B32" s="56" t="str">
        <v>Manufacturing</v>
      </c>
      <c r="C32" s="56" t="str">
        <v>Monitoring and time</v>
      </c>
      <c r="D32" s="56" t="str">
        <v>Trace an authorized event from origin to retention; preserve clock offset and missing sources. Apply the sample to production cells, recipes, safety interfaces, engineering and maintenance.</v>
      </c>
      <c r="E32" s="56" t="str">
        <v>Source event collector event retention and timezone</v>
      </c>
      <c r="F32" s="56" t="str">
        <v>Observation establishes what is visible and what remains unknown</v>
      </c>
      <c r="G32" s="56" t="str">
        <v>F01 / F03</v>
      </c>
      <c r="H32" s="53"/>
      <c r="I32" s="53"/>
      <c r="J32" s="53"/>
      <c r="K32" s="53" t="str">
        <v>Not examined</v>
      </c>
      <c r="L32" s="53"/>
      <c r="M32" s="53"/>
      <c r="N32" s="53"/>
      <c r="O32" s="53"/>
      <c r="P32" s="53"/>
      <c r="Q32" s="53"/>
      <c r="R32" s="54"/>
      <c r="S32" s="54"/>
      <c r="T32" s="53"/>
      <c r="U32" s="53"/>
      <c r="V32" s="55" t="str">
        <f>IF(OR(EXACT(K32,"Not examined"),EXACT(K32,"Examined with limits"),EXACT(K32,"Evidence supports criterion"),EXACT(K32,"Gap observed"),EXACT(K32,"Not authorized")),IF(K32="Not authorized",IF(LEN(IF(AND(LEN(UPPER(TRIM(CLEAN(SUBSTITUTE(L32,CHAR(160)," ")))))&gt;0,LEFT(UPPER(TRIM(L32)),10)&lt;&gt;"UNRESOLVED",ISERROR(MATCH(UPPER(TRIM(CLEAN(SUBSTITUTE(L32,CHAR(160)," ")))),Start!$H$6:$H$22,0))),"","Permission limitation/next action missing; ")&amp;"")=0,"Documentation recorded; review required",IF(AND(LEN(UPPER(TRIM(CLEAN(SUBSTITUTE(L32,CHAR(160)," ")))))&gt;0,LEFT(UPPER(TRIM(L32)),10)&lt;&gt;"UNRESOLVED",ISERROR(MATCH(UPPER(TRIM(CLEAN(SUBSTITUTE(L32,CHAR(160)," ")))),Start!$H$6:$H$22,0))),"","Permission limitation/next action missing; ")&amp;""),IF(K32="Not examined","Examination pending",IF(LEN(IF(AND(LEN(UPPER(TRIM(CLEAN(SUBSTITUTE(H32,CHAR(160)," ")))))&gt;0,LEFT(UPPER(TRIM(H32)),10)&lt;&gt;"UNRESOLVED",ISERROR(MATCH(UPPER(TRIM(CLEAN(SUBSTITUTE(H32,CHAR(160)," ")))),Start!$H$6:$H$22,0))),"","Criterion/boundary missing; ")&amp;IF(AND(LEN(UPPER(TRIM(CLEAN(SUBSTITUTE(I32,CHAR(160)," ")))))&gt;0,LEFT(UPPER(TRIM(I32)),10)&lt;&gt;"UNRESOLVED",ISERROR(MATCH(UPPER(TRIM(CLEAN(SUBSTITUTE(I32,CHAR(160)," ")))),Start!$H$6:$H$22,0))),"","Examiner missing; ")&amp;IF(AND(LEN(UPPER(TRIM(CLEAN(SUBSTITUTE(J32,CHAR(160)," ")))))&gt;0,LEFT(UPPER(TRIM(J32)),10)&lt;&gt;"UNRESOLVED",ISERROR(MATCH(UPPER(TRIM(CLEAN(SUBSTITUTE(J32,CHAR(160)," ")))),Start!$H$6:$H$22,0))),"","Evidence references missing; ")&amp;IF(AND(LEN(UPPER(TRIM(CLEAN(SUBSTITUTE(M32,CHAR(160)," ")))))&gt;0,LEFT(UPPER(TRIM(M32)),10)&lt;&gt;"UNRESOLVED",ISERROR(MATCH(UPPER(TRIM(CLEAN(SUBSTITUTE(M32,CHAR(160)," ")))),Start!$H$6:$H$22,0))),"","Population/period missing; ")&amp;IF(AND(LEN(UPPER(TRIM(CLEAN(SUBSTITUTE(N32,CHAR(160)," ")))))&gt;0,LEFT(UPPER(TRIM(N32)),10)&lt;&gt;"UNRESOLVED",ISERROR(MATCH(UPPER(TRIM(CLEAN(SUBSTITUTE(N32,CHAR(160)," ")))),Start!$H$6:$H$22,0))),"","Sample IDs/count/rationale missing; ")&amp;IF(AND(LEN(UPPER(TRIM(CLEAN(SUBSTITUTE(O32,CHAR(160)," ")))))&gt;0,LEFT(UPPER(TRIM(O32)),10)&lt;&gt;"UNRESOLVED",ISERROR(MATCH(UPPER(TRIM(CLEAN(SUBSTITUTE(O32,CHAR(160)," ")))),Start!$H$6:$H$22,0))),"","Method missing; ")&amp;IF(AND(LEN(UPPER(TRIM(CLEAN(SUBSTITUTE(P32,CHAR(160)," ")))))&gt;0,LEFT(UPPER(TRIM(P32)),10)&lt;&gt;"UNRESOLVED",ISERROR(MATCH(UPPER(TRIM(CLEAN(SUBSTITUTE(P32,CHAR(160)," ")))),Start!$H$6:$H$22,0))),"","Observations missing; ")&amp;IF(AND(LEN(UPPER(TRIM(CLEAN(SUBSTITUTE(Q32,CHAR(160)," ")))))&gt;0,LEFT(UPPER(TRIM(Q32)),10)&lt;&gt;"UNRESOLVED",ISERROR(MATCH(UPPER(TRIM(CLEAN(SUBSTITUTE(Q32,CHAR(160)," ")))),Start!$H$6:$H$22,0))),"","Reviewer missing; ")&amp;IF(AND(ISNUMBER(R32),R32&gt;0,R32&lt;TODAY()+1),"","Execution date missing/invalid/future; ")&amp;IF(AND(ISNUMBER(S32),S32&gt;0,S32&lt;TODAY()+1),"","Review date missing/invalid/future; ")&amp;IF(AND(LEN(UPPER(TRIM(CLEAN(SUBSTITUTE(T32,CHAR(160)," ")))))&gt;0,LEFT(UPPER(TRIM(T32)),10)&lt;&gt;"UNRESOLVED",ISERROR(MATCH(UPPER(TRIM(CLEAN(SUBSTITUTE(T32,CHAR(160)," ")))),Start!$H$6:$H$22,0))),"","Review disposition missing; ")&amp;IF(AND(LEN(UPPER(TRIM(CLEAN(SUBSTITUTE(U32,CHAR(160)," ")))))&gt;0,LEFT(UPPER(TRIM(U32)),10)&lt;&gt;"UNRESOLVED",ISERROR(MATCH(UPPER(TRIM(CLEAN(SUBSTITUTE(U32,CHAR(160)," ")))),Start!$H$6:$H$22,0))),"","Permit or records-only basis missing; ")&amp;IF(AND(ISNUMBER(R32),ISNUMBER(S32),S32&lt;R32),"Review precedes execution; ","")&amp;IF(K32="Examined with limits",IF(AND(LEN(UPPER(TRIM(CLEAN(SUBSTITUTE(L32,CHAR(160)," ")))))&gt;0,LEFT(UPPER(TRIM(L32)),10)&lt;&gt;"UNRESOLVED",ISERROR(MATCH(UPPER(TRIM(CLEAN(SUBSTITUTE(L32,CHAR(160)," ")))),Start!$H$6:$H$22,0))),"","Limitation/next action missing; "),""))=0,"Documentation recorded; review required",IF(AND(LEN(UPPER(TRIM(CLEAN(SUBSTITUTE(H32,CHAR(160)," ")))))&gt;0,LEFT(UPPER(TRIM(H32)),10)&lt;&gt;"UNRESOLVED",ISERROR(MATCH(UPPER(TRIM(CLEAN(SUBSTITUTE(H32,CHAR(160)," ")))),Start!$H$6:$H$22,0))),"","Criterion/boundary missing; ")&amp;IF(AND(LEN(UPPER(TRIM(CLEAN(SUBSTITUTE(I32,CHAR(160)," ")))))&gt;0,LEFT(UPPER(TRIM(I32)),10)&lt;&gt;"UNRESOLVED",ISERROR(MATCH(UPPER(TRIM(CLEAN(SUBSTITUTE(I32,CHAR(160)," ")))),Start!$H$6:$H$22,0))),"","Examiner missing; ")&amp;IF(AND(LEN(UPPER(TRIM(CLEAN(SUBSTITUTE(J32,CHAR(160)," ")))))&gt;0,LEFT(UPPER(TRIM(J32)),10)&lt;&gt;"UNRESOLVED",ISERROR(MATCH(UPPER(TRIM(CLEAN(SUBSTITUTE(J32,CHAR(160)," ")))),Start!$H$6:$H$22,0))),"","Evidence references missing; ")&amp;IF(AND(LEN(UPPER(TRIM(CLEAN(SUBSTITUTE(M32,CHAR(160)," ")))))&gt;0,LEFT(UPPER(TRIM(M32)),10)&lt;&gt;"UNRESOLVED",ISERROR(MATCH(UPPER(TRIM(CLEAN(SUBSTITUTE(M32,CHAR(160)," ")))),Start!$H$6:$H$22,0))),"","Population/period missing; ")&amp;IF(AND(LEN(UPPER(TRIM(CLEAN(SUBSTITUTE(N32,CHAR(160)," ")))))&gt;0,LEFT(UPPER(TRIM(N32)),10)&lt;&gt;"UNRESOLVED",ISERROR(MATCH(UPPER(TRIM(CLEAN(SUBSTITUTE(N32,CHAR(160)," ")))),Start!$H$6:$H$22,0))),"","Sample IDs/count/rationale missing; ")&amp;IF(AND(LEN(UPPER(TRIM(CLEAN(SUBSTITUTE(O32,CHAR(160)," ")))))&gt;0,LEFT(UPPER(TRIM(O32)),10)&lt;&gt;"UNRESOLVED",ISERROR(MATCH(UPPER(TRIM(CLEAN(SUBSTITUTE(O32,CHAR(160)," ")))),Start!$H$6:$H$22,0))),"","Method missing; ")&amp;IF(AND(LEN(UPPER(TRIM(CLEAN(SUBSTITUTE(P32,CHAR(160)," ")))))&gt;0,LEFT(UPPER(TRIM(P32)),10)&lt;&gt;"UNRESOLVED",ISERROR(MATCH(UPPER(TRIM(CLEAN(SUBSTITUTE(P32,CHAR(160)," ")))),Start!$H$6:$H$22,0))),"","Observations missing; ")&amp;IF(AND(LEN(UPPER(TRIM(CLEAN(SUBSTITUTE(Q32,CHAR(160)," ")))))&gt;0,LEFT(UPPER(TRIM(Q32)),10)&lt;&gt;"UNRESOLVED",ISERROR(MATCH(UPPER(TRIM(CLEAN(SUBSTITUTE(Q32,CHAR(160)," ")))),Start!$H$6:$H$22,0))),"","Reviewer missing; ")&amp;IF(AND(ISNUMBER(R32),R32&gt;0,R32&lt;TODAY()+1),"","Execution date missing/invalid/future; ")&amp;IF(AND(ISNUMBER(S32),S32&gt;0,S32&lt;TODAY()+1),"","Review date missing/invalid/future; ")&amp;IF(AND(LEN(UPPER(TRIM(CLEAN(SUBSTITUTE(T32,CHAR(160)," ")))))&gt;0,LEFT(UPPER(TRIM(T32)),10)&lt;&gt;"UNRESOLVED",ISERROR(MATCH(UPPER(TRIM(CLEAN(SUBSTITUTE(T32,CHAR(160)," ")))),Start!$H$6:$H$22,0))),"","Review disposition missing; ")&amp;IF(AND(LEN(UPPER(TRIM(CLEAN(SUBSTITUTE(U32,CHAR(160)," ")))))&gt;0,LEFT(UPPER(TRIM(U32)),10)&lt;&gt;"UNRESOLVED",ISERROR(MATCH(UPPER(TRIM(CLEAN(SUBSTITUTE(U32,CHAR(160)," ")))),Start!$H$6:$H$22,0))),"","Permit or records-only basis missing; ")&amp;IF(AND(ISNUMBER(R32),ISNUMBER(S32),S32&lt;R32),"Review precedes execution; ","")&amp;IF(K32="Examined with limits",IF(AND(LEN(UPPER(TRIM(CLEAN(SUBSTITUTE(L32,CHAR(160)," ")))))&gt;0,LEFT(UPPER(TRIM(L32)),10)&lt;&gt;"UNRESOLVED",ISERROR(MATCH(UPPER(TRIM(CLEAN(SUBSTITUTE(L32,CHAR(160)," ")))),Start!$H$6:$H$22,0))),"","Limitation/next action missing; "),"")))),"Invalid status; use a listed value")</f>
        <v>Examination pending</v>
      </c>
    </row>
    <row r="33" ht="55" customHeight="1">
      <c r="A33" s="52" t="str">
        <v>M-C07</v>
      </c>
      <c r="B33" s="52" t="str">
        <v>Manufacturing</v>
      </c>
      <c r="C33" s="52" t="str">
        <v>Recovery</v>
      </c>
      <c r="D33" s="52" t="str">
        <v>Review logic configuration images licenses keys spares and restore evidence under operator supervision. Apply the sample to production cells, recipes, safety interfaces, engineering and maintenance.</v>
      </c>
      <c r="E33" s="52" t="str">
        <v>Backup inventory dependency chain and prior restore record</v>
      </c>
      <c r="F33" s="52" t="str">
        <v>Operations defines recovery objective and acceptance</v>
      </c>
      <c r="G33" s="52" t="str">
        <v>F01 / F03</v>
      </c>
      <c r="H33" s="53"/>
      <c r="I33" s="53"/>
      <c r="J33" s="53"/>
      <c r="K33" s="53" t="str">
        <v>Not examined</v>
      </c>
      <c r="L33" s="53"/>
      <c r="M33" s="53"/>
      <c r="N33" s="53"/>
      <c r="O33" s="53"/>
      <c r="P33" s="53"/>
      <c r="Q33" s="53"/>
      <c r="R33" s="54"/>
      <c r="S33" s="54"/>
      <c r="T33" s="53"/>
      <c r="U33" s="53"/>
      <c r="V33" s="55" t="str">
        <f>IF(OR(EXACT(K33,"Not examined"),EXACT(K33,"Examined with limits"),EXACT(K33,"Evidence supports criterion"),EXACT(K33,"Gap observed"),EXACT(K33,"Not authorized")),IF(K33="Not authorized",IF(LEN(IF(AND(LEN(UPPER(TRIM(CLEAN(SUBSTITUTE(L33,CHAR(160)," ")))))&gt;0,LEFT(UPPER(TRIM(L33)),10)&lt;&gt;"UNRESOLVED",ISERROR(MATCH(UPPER(TRIM(CLEAN(SUBSTITUTE(L33,CHAR(160)," ")))),Start!$H$6:$H$22,0))),"","Permission limitation/next action missing; ")&amp;"")=0,"Documentation recorded; review required",IF(AND(LEN(UPPER(TRIM(CLEAN(SUBSTITUTE(L33,CHAR(160)," ")))))&gt;0,LEFT(UPPER(TRIM(L33)),10)&lt;&gt;"UNRESOLVED",ISERROR(MATCH(UPPER(TRIM(CLEAN(SUBSTITUTE(L33,CHAR(160)," ")))),Start!$H$6:$H$22,0))),"","Permission limitation/next action missing; ")&amp;""),IF(K33="Not examined","Examination pending",IF(LEN(IF(AND(LEN(UPPER(TRIM(CLEAN(SUBSTITUTE(H33,CHAR(160)," ")))))&gt;0,LEFT(UPPER(TRIM(H33)),10)&lt;&gt;"UNRESOLVED",ISERROR(MATCH(UPPER(TRIM(CLEAN(SUBSTITUTE(H33,CHAR(160)," ")))),Start!$H$6:$H$22,0))),"","Criterion/boundary missing; ")&amp;IF(AND(LEN(UPPER(TRIM(CLEAN(SUBSTITUTE(I33,CHAR(160)," ")))))&gt;0,LEFT(UPPER(TRIM(I33)),10)&lt;&gt;"UNRESOLVED",ISERROR(MATCH(UPPER(TRIM(CLEAN(SUBSTITUTE(I33,CHAR(160)," ")))),Start!$H$6:$H$22,0))),"","Examiner missing; ")&amp;IF(AND(LEN(UPPER(TRIM(CLEAN(SUBSTITUTE(J33,CHAR(160)," ")))))&gt;0,LEFT(UPPER(TRIM(J33)),10)&lt;&gt;"UNRESOLVED",ISERROR(MATCH(UPPER(TRIM(CLEAN(SUBSTITUTE(J33,CHAR(160)," ")))),Start!$H$6:$H$22,0))),"","Evidence references missing; ")&amp;IF(AND(LEN(UPPER(TRIM(CLEAN(SUBSTITUTE(M33,CHAR(160)," ")))))&gt;0,LEFT(UPPER(TRIM(M33)),10)&lt;&gt;"UNRESOLVED",ISERROR(MATCH(UPPER(TRIM(CLEAN(SUBSTITUTE(M33,CHAR(160)," ")))),Start!$H$6:$H$22,0))),"","Population/period missing; ")&amp;IF(AND(LEN(UPPER(TRIM(CLEAN(SUBSTITUTE(N33,CHAR(160)," ")))))&gt;0,LEFT(UPPER(TRIM(N33)),10)&lt;&gt;"UNRESOLVED",ISERROR(MATCH(UPPER(TRIM(CLEAN(SUBSTITUTE(N33,CHAR(160)," ")))),Start!$H$6:$H$22,0))),"","Sample IDs/count/rationale missing; ")&amp;IF(AND(LEN(UPPER(TRIM(CLEAN(SUBSTITUTE(O33,CHAR(160)," ")))))&gt;0,LEFT(UPPER(TRIM(O33)),10)&lt;&gt;"UNRESOLVED",ISERROR(MATCH(UPPER(TRIM(CLEAN(SUBSTITUTE(O33,CHAR(160)," ")))),Start!$H$6:$H$22,0))),"","Method missing; ")&amp;IF(AND(LEN(UPPER(TRIM(CLEAN(SUBSTITUTE(P33,CHAR(160)," ")))))&gt;0,LEFT(UPPER(TRIM(P33)),10)&lt;&gt;"UNRESOLVED",ISERROR(MATCH(UPPER(TRIM(CLEAN(SUBSTITUTE(P33,CHAR(160)," ")))),Start!$H$6:$H$22,0))),"","Observations missing; ")&amp;IF(AND(LEN(UPPER(TRIM(CLEAN(SUBSTITUTE(Q33,CHAR(160)," ")))))&gt;0,LEFT(UPPER(TRIM(Q33)),10)&lt;&gt;"UNRESOLVED",ISERROR(MATCH(UPPER(TRIM(CLEAN(SUBSTITUTE(Q33,CHAR(160)," ")))),Start!$H$6:$H$22,0))),"","Reviewer missing; ")&amp;IF(AND(ISNUMBER(R33),R33&gt;0,R33&lt;TODAY()+1),"","Execution date missing/invalid/future; ")&amp;IF(AND(ISNUMBER(S33),S33&gt;0,S33&lt;TODAY()+1),"","Review date missing/invalid/future; ")&amp;IF(AND(LEN(UPPER(TRIM(CLEAN(SUBSTITUTE(T33,CHAR(160)," ")))))&gt;0,LEFT(UPPER(TRIM(T33)),10)&lt;&gt;"UNRESOLVED",ISERROR(MATCH(UPPER(TRIM(CLEAN(SUBSTITUTE(T33,CHAR(160)," ")))),Start!$H$6:$H$22,0))),"","Review disposition missing; ")&amp;IF(AND(LEN(UPPER(TRIM(CLEAN(SUBSTITUTE(U33,CHAR(160)," ")))))&gt;0,LEFT(UPPER(TRIM(U33)),10)&lt;&gt;"UNRESOLVED",ISERROR(MATCH(UPPER(TRIM(CLEAN(SUBSTITUTE(U33,CHAR(160)," ")))),Start!$H$6:$H$22,0))),"","Permit or records-only basis missing; ")&amp;IF(AND(ISNUMBER(R33),ISNUMBER(S33),S33&lt;R33),"Review precedes execution; ","")&amp;IF(K33="Examined with limits",IF(AND(LEN(UPPER(TRIM(CLEAN(SUBSTITUTE(L33,CHAR(160)," ")))))&gt;0,LEFT(UPPER(TRIM(L33)),10)&lt;&gt;"UNRESOLVED",ISERROR(MATCH(UPPER(TRIM(CLEAN(SUBSTITUTE(L33,CHAR(160)," ")))),Start!$H$6:$H$22,0))),"","Limitation/next action missing; "),""))=0,"Documentation recorded; review required",IF(AND(LEN(UPPER(TRIM(CLEAN(SUBSTITUTE(H33,CHAR(160)," ")))))&gt;0,LEFT(UPPER(TRIM(H33)),10)&lt;&gt;"UNRESOLVED",ISERROR(MATCH(UPPER(TRIM(CLEAN(SUBSTITUTE(H33,CHAR(160)," ")))),Start!$H$6:$H$22,0))),"","Criterion/boundary missing; ")&amp;IF(AND(LEN(UPPER(TRIM(CLEAN(SUBSTITUTE(I33,CHAR(160)," ")))))&gt;0,LEFT(UPPER(TRIM(I33)),10)&lt;&gt;"UNRESOLVED",ISERROR(MATCH(UPPER(TRIM(CLEAN(SUBSTITUTE(I33,CHAR(160)," ")))),Start!$H$6:$H$22,0))),"","Examiner missing; ")&amp;IF(AND(LEN(UPPER(TRIM(CLEAN(SUBSTITUTE(J33,CHAR(160)," ")))))&gt;0,LEFT(UPPER(TRIM(J33)),10)&lt;&gt;"UNRESOLVED",ISERROR(MATCH(UPPER(TRIM(CLEAN(SUBSTITUTE(J33,CHAR(160)," ")))),Start!$H$6:$H$22,0))),"","Evidence references missing; ")&amp;IF(AND(LEN(UPPER(TRIM(CLEAN(SUBSTITUTE(M33,CHAR(160)," ")))))&gt;0,LEFT(UPPER(TRIM(M33)),10)&lt;&gt;"UNRESOLVED",ISERROR(MATCH(UPPER(TRIM(CLEAN(SUBSTITUTE(M33,CHAR(160)," ")))),Start!$H$6:$H$22,0))),"","Population/period missing; ")&amp;IF(AND(LEN(UPPER(TRIM(CLEAN(SUBSTITUTE(N33,CHAR(160)," ")))))&gt;0,LEFT(UPPER(TRIM(N33)),10)&lt;&gt;"UNRESOLVED",ISERROR(MATCH(UPPER(TRIM(CLEAN(SUBSTITUTE(N33,CHAR(160)," ")))),Start!$H$6:$H$22,0))),"","Sample IDs/count/rationale missing; ")&amp;IF(AND(LEN(UPPER(TRIM(CLEAN(SUBSTITUTE(O33,CHAR(160)," ")))))&gt;0,LEFT(UPPER(TRIM(O33)),10)&lt;&gt;"UNRESOLVED",ISERROR(MATCH(UPPER(TRIM(CLEAN(SUBSTITUTE(O33,CHAR(160)," ")))),Start!$H$6:$H$22,0))),"","Method missing; ")&amp;IF(AND(LEN(UPPER(TRIM(CLEAN(SUBSTITUTE(P33,CHAR(160)," ")))))&gt;0,LEFT(UPPER(TRIM(P33)),10)&lt;&gt;"UNRESOLVED",ISERROR(MATCH(UPPER(TRIM(CLEAN(SUBSTITUTE(P33,CHAR(160)," ")))),Start!$H$6:$H$22,0))),"","Observations missing; ")&amp;IF(AND(LEN(UPPER(TRIM(CLEAN(SUBSTITUTE(Q33,CHAR(160)," ")))))&gt;0,LEFT(UPPER(TRIM(Q33)),10)&lt;&gt;"UNRESOLVED",ISERROR(MATCH(UPPER(TRIM(CLEAN(SUBSTITUTE(Q33,CHAR(160)," ")))),Start!$H$6:$H$22,0))),"","Reviewer missing; ")&amp;IF(AND(ISNUMBER(R33),R33&gt;0,R33&lt;TODAY()+1),"","Execution date missing/invalid/future; ")&amp;IF(AND(ISNUMBER(S33),S33&gt;0,S33&lt;TODAY()+1),"","Review date missing/invalid/future; ")&amp;IF(AND(LEN(UPPER(TRIM(CLEAN(SUBSTITUTE(T33,CHAR(160)," ")))))&gt;0,LEFT(UPPER(TRIM(T33)),10)&lt;&gt;"UNRESOLVED",ISERROR(MATCH(UPPER(TRIM(CLEAN(SUBSTITUTE(T33,CHAR(160)," ")))),Start!$H$6:$H$22,0))),"","Review disposition missing; ")&amp;IF(AND(LEN(UPPER(TRIM(CLEAN(SUBSTITUTE(U33,CHAR(160)," ")))))&gt;0,LEFT(UPPER(TRIM(U33)),10)&lt;&gt;"UNRESOLVED",ISERROR(MATCH(UPPER(TRIM(CLEAN(SUBSTITUTE(U33,CHAR(160)," ")))),Start!$H$6:$H$22,0))),"","Permit or records-only basis missing; ")&amp;IF(AND(ISNUMBER(R33),ISNUMBER(S33),S33&lt;R33),"Review precedes execution; ","")&amp;IF(K33="Examined with limits",IF(AND(LEN(UPPER(TRIM(CLEAN(SUBSTITUTE(L33,CHAR(160)," ")))))&gt;0,LEFT(UPPER(TRIM(L33)),10)&lt;&gt;"UNRESOLVED",ISERROR(MATCH(UPPER(TRIM(CLEAN(SUBSTITUTE(L33,CHAR(160)," ")))),Start!$H$6:$H$22,0))),"","Limitation/next action missing; "),"")))),"Invalid status; use a listed value")</f>
        <v>Examination pending</v>
      </c>
    </row>
    <row r="34" ht="55" customHeight="1">
      <c r="A34" s="56" t="str">
        <v>M-C08</v>
      </c>
      <c r="B34" s="56" t="str">
        <v>Manufacturing</v>
      </c>
      <c r="C34" s="56" t="str">
        <v>Supplier</v>
      </c>
      <c r="D34" s="56" t="str">
        <v>Review remote service notification vulnerability evidence subcontractor and exit terms. Apply the sample to production cells, recipes, safety interfaces, engineering and maintenance.</v>
      </c>
      <c r="E34" s="56" t="str">
        <v>Executed agreement and contact/escalation record</v>
      </c>
      <c r="F34" s="56" t="inlineStr">
        <is>
          <t xml:space="preserve">Assign owners to dependencies; support service assumptions</t>
        </is>
      </c>
      <c r="G34" s="56" t="str">
        <v>F01 / F03</v>
      </c>
      <c r="H34" s="53"/>
      <c r="I34" s="53"/>
      <c r="J34" s="53"/>
      <c r="K34" s="53" t="str">
        <v>Not examined</v>
      </c>
      <c r="L34" s="53"/>
      <c r="M34" s="53"/>
      <c r="N34" s="53"/>
      <c r="O34" s="53"/>
      <c r="P34" s="53"/>
      <c r="Q34" s="53"/>
      <c r="R34" s="54"/>
      <c r="S34" s="54"/>
      <c r="T34" s="53"/>
      <c r="U34" s="53"/>
      <c r="V34" s="55" t="str">
        <f>IF(OR(EXACT(K34,"Not examined"),EXACT(K34,"Examined with limits"),EXACT(K34,"Evidence supports criterion"),EXACT(K34,"Gap observed"),EXACT(K34,"Not authorized")),IF(K34="Not authorized",IF(LEN(IF(AND(LEN(UPPER(TRIM(CLEAN(SUBSTITUTE(L34,CHAR(160)," ")))))&gt;0,LEFT(UPPER(TRIM(L34)),10)&lt;&gt;"UNRESOLVED",ISERROR(MATCH(UPPER(TRIM(CLEAN(SUBSTITUTE(L34,CHAR(160)," ")))),Start!$H$6:$H$22,0))),"","Permission limitation/next action missing; ")&amp;"")=0,"Documentation recorded; review required",IF(AND(LEN(UPPER(TRIM(CLEAN(SUBSTITUTE(L34,CHAR(160)," ")))))&gt;0,LEFT(UPPER(TRIM(L34)),10)&lt;&gt;"UNRESOLVED",ISERROR(MATCH(UPPER(TRIM(CLEAN(SUBSTITUTE(L34,CHAR(160)," ")))),Start!$H$6:$H$22,0))),"","Permission limitation/next action missing; ")&amp;""),IF(K34="Not examined","Examination pending",IF(LEN(IF(AND(LEN(UPPER(TRIM(CLEAN(SUBSTITUTE(H34,CHAR(160)," ")))))&gt;0,LEFT(UPPER(TRIM(H34)),10)&lt;&gt;"UNRESOLVED",ISERROR(MATCH(UPPER(TRIM(CLEAN(SUBSTITUTE(H34,CHAR(160)," ")))),Start!$H$6:$H$22,0))),"","Criterion/boundary missing; ")&amp;IF(AND(LEN(UPPER(TRIM(CLEAN(SUBSTITUTE(I34,CHAR(160)," ")))))&gt;0,LEFT(UPPER(TRIM(I34)),10)&lt;&gt;"UNRESOLVED",ISERROR(MATCH(UPPER(TRIM(CLEAN(SUBSTITUTE(I34,CHAR(160)," ")))),Start!$H$6:$H$22,0))),"","Examiner missing; ")&amp;IF(AND(LEN(UPPER(TRIM(CLEAN(SUBSTITUTE(J34,CHAR(160)," ")))))&gt;0,LEFT(UPPER(TRIM(J34)),10)&lt;&gt;"UNRESOLVED",ISERROR(MATCH(UPPER(TRIM(CLEAN(SUBSTITUTE(J34,CHAR(160)," ")))),Start!$H$6:$H$22,0))),"","Evidence references missing; ")&amp;IF(AND(LEN(UPPER(TRIM(CLEAN(SUBSTITUTE(M34,CHAR(160)," ")))))&gt;0,LEFT(UPPER(TRIM(M34)),10)&lt;&gt;"UNRESOLVED",ISERROR(MATCH(UPPER(TRIM(CLEAN(SUBSTITUTE(M34,CHAR(160)," ")))),Start!$H$6:$H$22,0))),"","Population/period missing; ")&amp;IF(AND(LEN(UPPER(TRIM(CLEAN(SUBSTITUTE(N34,CHAR(160)," ")))))&gt;0,LEFT(UPPER(TRIM(N34)),10)&lt;&gt;"UNRESOLVED",ISERROR(MATCH(UPPER(TRIM(CLEAN(SUBSTITUTE(N34,CHAR(160)," ")))),Start!$H$6:$H$22,0))),"","Sample IDs/count/rationale missing; ")&amp;IF(AND(LEN(UPPER(TRIM(CLEAN(SUBSTITUTE(O34,CHAR(160)," ")))))&gt;0,LEFT(UPPER(TRIM(O34)),10)&lt;&gt;"UNRESOLVED",ISERROR(MATCH(UPPER(TRIM(CLEAN(SUBSTITUTE(O34,CHAR(160)," ")))),Start!$H$6:$H$22,0))),"","Method missing; ")&amp;IF(AND(LEN(UPPER(TRIM(CLEAN(SUBSTITUTE(P34,CHAR(160)," ")))))&gt;0,LEFT(UPPER(TRIM(P34)),10)&lt;&gt;"UNRESOLVED",ISERROR(MATCH(UPPER(TRIM(CLEAN(SUBSTITUTE(P34,CHAR(160)," ")))),Start!$H$6:$H$22,0))),"","Observations missing; ")&amp;IF(AND(LEN(UPPER(TRIM(CLEAN(SUBSTITUTE(Q34,CHAR(160)," ")))))&gt;0,LEFT(UPPER(TRIM(Q34)),10)&lt;&gt;"UNRESOLVED",ISERROR(MATCH(UPPER(TRIM(CLEAN(SUBSTITUTE(Q34,CHAR(160)," ")))),Start!$H$6:$H$22,0))),"","Reviewer missing; ")&amp;IF(AND(ISNUMBER(R34),R34&gt;0,R34&lt;TODAY()+1),"","Execution date missing/invalid/future; ")&amp;IF(AND(ISNUMBER(S34),S34&gt;0,S34&lt;TODAY()+1),"","Review date missing/invalid/future; ")&amp;IF(AND(LEN(UPPER(TRIM(CLEAN(SUBSTITUTE(T34,CHAR(160)," ")))))&gt;0,LEFT(UPPER(TRIM(T34)),10)&lt;&gt;"UNRESOLVED",ISERROR(MATCH(UPPER(TRIM(CLEAN(SUBSTITUTE(T34,CHAR(160)," ")))),Start!$H$6:$H$22,0))),"","Review disposition missing; ")&amp;IF(AND(LEN(UPPER(TRIM(CLEAN(SUBSTITUTE(U34,CHAR(160)," ")))))&gt;0,LEFT(UPPER(TRIM(U34)),10)&lt;&gt;"UNRESOLVED",ISERROR(MATCH(UPPER(TRIM(CLEAN(SUBSTITUTE(U34,CHAR(160)," ")))),Start!$H$6:$H$22,0))),"","Permit or records-only basis missing; ")&amp;IF(AND(ISNUMBER(R34),ISNUMBER(S34),S34&lt;R34),"Review precedes execution; ","")&amp;IF(K34="Examined with limits",IF(AND(LEN(UPPER(TRIM(CLEAN(SUBSTITUTE(L34,CHAR(160)," ")))))&gt;0,LEFT(UPPER(TRIM(L34)),10)&lt;&gt;"UNRESOLVED",ISERROR(MATCH(UPPER(TRIM(CLEAN(SUBSTITUTE(L34,CHAR(160)," ")))),Start!$H$6:$H$22,0))),"","Limitation/next action missing; "),""))=0,"Documentation recorded; review required",IF(AND(LEN(UPPER(TRIM(CLEAN(SUBSTITUTE(H34,CHAR(160)," ")))))&gt;0,LEFT(UPPER(TRIM(H34)),10)&lt;&gt;"UNRESOLVED",ISERROR(MATCH(UPPER(TRIM(CLEAN(SUBSTITUTE(H34,CHAR(160)," ")))),Start!$H$6:$H$22,0))),"","Criterion/boundary missing; ")&amp;IF(AND(LEN(UPPER(TRIM(CLEAN(SUBSTITUTE(I34,CHAR(160)," ")))))&gt;0,LEFT(UPPER(TRIM(I34)),10)&lt;&gt;"UNRESOLVED",ISERROR(MATCH(UPPER(TRIM(CLEAN(SUBSTITUTE(I34,CHAR(160)," ")))),Start!$H$6:$H$22,0))),"","Examiner missing; ")&amp;IF(AND(LEN(UPPER(TRIM(CLEAN(SUBSTITUTE(J34,CHAR(160)," ")))))&gt;0,LEFT(UPPER(TRIM(J34)),10)&lt;&gt;"UNRESOLVED",ISERROR(MATCH(UPPER(TRIM(CLEAN(SUBSTITUTE(J34,CHAR(160)," ")))),Start!$H$6:$H$22,0))),"","Evidence references missing; ")&amp;IF(AND(LEN(UPPER(TRIM(CLEAN(SUBSTITUTE(M34,CHAR(160)," ")))))&gt;0,LEFT(UPPER(TRIM(M34)),10)&lt;&gt;"UNRESOLVED",ISERROR(MATCH(UPPER(TRIM(CLEAN(SUBSTITUTE(M34,CHAR(160)," ")))),Start!$H$6:$H$22,0))),"","Population/period missing; ")&amp;IF(AND(LEN(UPPER(TRIM(CLEAN(SUBSTITUTE(N34,CHAR(160)," ")))))&gt;0,LEFT(UPPER(TRIM(N34)),10)&lt;&gt;"UNRESOLVED",ISERROR(MATCH(UPPER(TRIM(CLEAN(SUBSTITUTE(N34,CHAR(160)," ")))),Start!$H$6:$H$22,0))),"","Sample IDs/count/rationale missing; ")&amp;IF(AND(LEN(UPPER(TRIM(CLEAN(SUBSTITUTE(O34,CHAR(160)," ")))))&gt;0,LEFT(UPPER(TRIM(O34)),10)&lt;&gt;"UNRESOLVED",ISERROR(MATCH(UPPER(TRIM(CLEAN(SUBSTITUTE(O34,CHAR(160)," ")))),Start!$H$6:$H$22,0))),"","Method missing; ")&amp;IF(AND(LEN(UPPER(TRIM(CLEAN(SUBSTITUTE(P34,CHAR(160)," ")))))&gt;0,LEFT(UPPER(TRIM(P34)),10)&lt;&gt;"UNRESOLVED",ISERROR(MATCH(UPPER(TRIM(CLEAN(SUBSTITUTE(P34,CHAR(160)," ")))),Start!$H$6:$H$22,0))),"","Observations missing; ")&amp;IF(AND(LEN(UPPER(TRIM(CLEAN(SUBSTITUTE(Q34,CHAR(160)," ")))))&gt;0,LEFT(UPPER(TRIM(Q34)),10)&lt;&gt;"UNRESOLVED",ISERROR(MATCH(UPPER(TRIM(CLEAN(SUBSTITUTE(Q34,CHAR(160)," ")))),Start!$H$6:$H$22,0))),"","Reviewer missing; ")&amp;IF(AND(ISNUMBER(R34),R34&gt;0,R34&lt;TODAY()+1),"","Execution date missing/invalid/future; ")&amp;IF(AND(ISNUMBER(S34),S34&gt;0,S34&lt;TODAY()+1),"","Review date missing/invalid/future; ")&amp;IF(AND(LEN(UPPER(TRIM(CLEAN(SUBSTITUTE(T34,CHAR(160)," ")))))&gt;0,LEFT(UPPER(TRIM(T34)),10)&lt;&gt;"UNRESOLVED",ISERROR(MATCH(UPPER(TRIM(CLEAN(SUBSTITUTE(T34,CHAR(160)," ")))),Start!$H$6:$H$22,0))),"","Review disposition missing; ")&amp;IF(AND(LEN(UPPER(TRIM(CLEAN(SUBSTITUTE(U34,CHAR(160)," ")))))&gt;0,LEFT(UPPER(TRIM(U34)),10)&lt;&gt;"UNRESOLVED",ISERROR(MATCH(UPPER(TRIM(CLEAN(SUBSTITUTE(U34,CHAR(160)," ")))),Start!$H$6:$H$22,0))),"","Permit or records-only basis missing; ")&amp;IF(AND(ISNUMBER(R34),ISNUMBER(S34),S34&lt;R34),"Review precedes execution; ","")&amp;IF(K34="Examined with limits",IF(AND(LEN(UPPER(TRIM(CLEAN(SUBSTITUTE(L34,CHAR(160)," ")))))&gt;0,LEFT(UPPER(TRIM(L34)),10)&lt;&gt;"UNRESOLVED",ISERROR(MATCH(UPPER(TRIM(CLEAN(SUBSTITUTE(L34,CHAR(160)," ")))),Start!$H$6:$H$22,0))),"","Limitation/next action missing; "),"")))),"Invalid status; use a listed value")</f>
        <v>Examination pending</v>
      </c>
    </row>
    <row r="35" ht="55" customHeight="1">
      <c r="A35" s="52" t="str">
        <v>M-C09</v>
      </c>
      <c r="B35" s="52" t="str">
        <v>Manufacturing</v>
      </c>
      <c r="C35" s="52" t="str">
        <v>Change control</v>
      </c>
      <c r="D35" s="52" t="inlineStr">
        <is>
          <t xml:space="preserve">Trace a relevant approved change through testing authorization rollback and as built update. Apply the sample to production cells, recipes, safety interfaces, engineering and maintenance.</t>
        </is>
      </c>
      <c r="E35" s="52" t="str">
        <v>Change record baseline test result and engineering acceptance</v>
      </c>
      <c r="F35" s="52" t="str">
        <v>Assessment work does not bypass the operating change process</v>
      </c>
      <c r="G35" s="52" t="str">
        <v>F01 / F03</v>
      </c>
      <c r="H35" s="53"/>
      <c r="I35" s="53"/>
      <c r="J35" s="53"/>
      <c r="K35" s="53" t="str">
        <v>Not examined</v>
      </c>
      <c r="L35" s="53"/>
      <c r="M35" s="53"/>
      <c r="N35" s="53"/>
      <c r="O35" s="53"/>
      <c r="P35" s="53"/>
      <c r="Q35" s="53"/>
      <c r="R35" s="54"/>
      <c r="S35" s="54"/>
      <c r="T35" s="53"/>
      <c r="U35" s="53"/>
      <c r="V35" s="55" t="str">
        <f>IF(OR(EXACT(K35,"Not examined"),EXACT(K35,"Examined with limits"),EXACT(K35,"Evidence supports criterion"),EXACT(K35,"Gap observed"),EXACT(K35,"Not authorized")),IF(K35="Not authorized",IF(LEN(IF(AND(LEN(UPPER(TRIM(CLEAN(SUBSTITUTE(L35,CHAR(160)," ")))))&gt;0,LEFT(UPPER(TRIM(L35)),10)&lt;&gt;"UNRESOLVED",ISERROR(MATCH(UPPER(TRIM(CLEAN(SUBSTITUTE(L35,CHAR(160)," ")))),Start!$H$6:$H$22,0))),"","Permission limitation/next action missing; ")&amp;"")=0,"Documentation recorded; review required",IF(AND(LEN(UPPER(TRIM(CLEAN(SUBSTITUTE(L35,CHAR(160)," ")))))&gt;0,LEFT(UPPER(TRIM(L35)),10)&lt;&gt;"UNRESOLVED",ISERROR(MATCH(UPPER(TRIM(CLEAN(SUBSTITUTE(L35,CHAR(160)," ")))),Start!$H$6:$H$22,0))),"","Permission limitation/next action missing; ")&amp;""),IF(K35="Not examined","Examination pending",IF(LEN(IF(AND(LEN(UPPER(TRIM(CLEAN(SUBSTITUTE(H35,CHAR(160)," ")))))&gt;0,LEFT(UPPER(TRIM(H35)),10)&lt;&gt;"UNRESOLVED",ISERROR(MATCH(UPPER(TRIM(CLEAN(SUBSTITUTE(H35,CHAR(160)," ")))),Start!$H$6:$H$22,0))),"","Criterion/boundary missing; ")&amp;IF(AND(LEN(UPPER(TRIM(CLEAN(SUBSTITUTE(I35,CHAR(160)," ")))))&gt;0,LEFT(UPPER(TRIM(I35)),10)&lt;&gt;"UNRESOLVED",ISERROR(MATCH(UPPER(TRIM(CLEAN(SUBSTITUTE(I35,CHAR(160)," ")))),Start!$H$6:$H$22,0))),"","Examiner missing; ")&amp;IF(AND(LEN(UPPER(TRIM(CLEAN(SUBSTITUTE(J35,CHAR(160)," ")))))&gt;0,LEFT(UPPER(TRIM(J35)),10)&lt;&gt;"UNRESOLVED",ISERROR(MATCH(UPPER(TRIM(CLEAN(SUBSTITUTE(J35,CHAR(160)," ")))),Start!$H$6:$H$22,0))),"","Evidence references missing; ")&amp;IF(AND(LEN(UPPER(TRIM(CLEAN(SUBSTITUTE(M35,CHAR(160)," ")))))&gt;0,LEFT(UPPER(TRIM(M35)),10)&lt;&gt;"UNRESOLVED",ISERROR(MATCH(UPPER(TRIM(CLEAN(SUBSTITUTE(M35,CHAR(160)," ")))),Start!$H$6:$H$22,0))),"","Population/period missing; ")&amp;IF(AND(LEN(UPPER(TRIM(CLEAN(SUBSTITUTE(N35,CHAR(160)," ")))))&gt;0,LEFT(UPPER(TRIM(N35)),10)&lt;&gt;"UNRESOLVED",ISERROR(MATCH(UPPER(TRIM(CLEAN(SUBSTITUTE(N35,CHAR(160)," ")))),Start!$H$6:$H$22,0))),"","Sample IDs/count/rationale missing; ")&amp;IF(AND(LEN(UPPER(TRIM(CLEAN(SUBSTITUTE(O35,CHAR(160)," ")))))&gt;0,LEFT(UPPER(TRIM(O35)),10)&lt;&gt;"UNRESOLVED",ISERROR(MATCH(UPPER(TRIM(CLEAN(SUBSTITUTE(O35,CHAR(160)," ")))),Start!$H$6:$H$22,0))),"","Method missing; ")&amp;IF(AND(LEN(UPPER(TRIM(CLEAN(SUBSTITUTE(P35,CHAR(160)," ")))))&gt;0,LEFT(UPPER(TRIM(P35)),10)&lt;&gt;"UNRESOLVED",ISERROR(MATCH(UPPER(TRIM(CLEAN(SUBSTITUTE(P35,CHAR(160)," ")))),Start!$H$6:$H$22,0))),"","Observations missing; ")&amp;IF(AND(LEN(UPPER(TRIM(CLEAN(SUBSTITUTE(Q35,CHAR(160)," ")))))&gt;0,LEFT(UPPER(TRIM(Q35)),10)&lt;&gt;"UNRESOLVED",ISERROR(MATCH(UPPER(TRIM(CLEAN(SUBSTITUTE(Q35,CHAR(160)," ")))),Start!$H$6:$H$22,0))),"","Reviewer missing; ")&amp;IF(AND(ISNUMBER(R35),R35&gt;0,R35&lt;TODAY()+1),"","Execution date missing/invalid/future; ")&amp;IF(AND(ISNUMBER(S35),S35&gt;0,S35&lt;TODAY()+1),"","Review date missing/invalid/future; ")&amp;IF(AND(LEN(UPPER(TRIM(CLEAN(SUBSTITUTE(T35,CHAR(160)," ")))))&gt;0,LEFT(UPPER(TRIM(T35)),10)&lt;&gt;"UNRESOLVED",ISERROR(MATCH(UPPER(TRIM(CLEAN(SUBSTITUTE(T35,CHAR(160)," ")))),Start!$H$6:$H$22,0))),"","Review disposition missing; ")&amp;IF(AND(LEN(UPPER(TRIM(CLEAN(SUBSTITUTE(U35,CHAR(160)," ")))))&gt;0,LEFT(UPPER(TRIM(U35)),10)&lt;&gt;"UNRESOLVED",ISERROR(MATCH(UPPER(TRIM(CLEAN(SUBSTITUTE(U35,CHAR(160)," ")))),Start!$H$6:$H$22,0))),"","Permit or records-only basis missing; ")&amp;IF(AND(ISNUMBER(R35),ISNUMBER(S35),S35&lt;R35),"Review precedes execution; ","")&amp;IF(K35="Examined with limits",IF(AND(LEN(UPPER(TRIM(CLEAN(SUBSTITUTE(L35,CHAR(160)," ")))))&gt;0,LEFT(UPPER(TRIM(L35)),10)&lt;&gt;"UNRESOLVED",ISERROR(MATCH(UPPER(TRIM(CLEAN(SUBSTITUTE(L35,CHAR(160)," ")))),Start!$H$6:$H$22,0))),"","Limitation/next action missing; "),""))=0,"Documentation recorded; review required",IF(AND(LEN(UPPER(TRIM(CLEAN(SUBSTITUTE(H35,CHAR(160)," ")))))&gt;0,LEFT(UPPER(TRIM(H35)),10)&lt;&gt;"UNRESOLVED",ISERROR(MATCH(UPPER(TRIM(CLEAN(SUBSTITUTE(H35,CHAR(160)," ")))),Start!$H$6:$H$22,0))),"","Criterion/boundary missing; ")&amp;IF(AND(LEN(UPPER(TRIM(CLEAN(SUBSTITUTE(I35,CHAR(160)," ")))))&gt;0,LEFT(UPPER(TRIM(I35)),10)&lt;&gt;"UNRESOLVED",ISERROR(MATCH(UPPER(TRIM(CLEAN(SUBSTITUTE(I35,CHAR(160)," ")))),Start!$H$6:$H$22,0))),"","Examiner missing; ")&amp;IF(AND(LEN(UPPER(TRIM(CLEAN(SUBSTITUTE(J35,CHAR(160)," ")))))&gt;0,LEFT(UPPER(TRIM(J35)),10)&lt;&gt;"UNRESOLVED",ISERROR(MATCH(UPPER(TRIM(CLEAN(SUBSTITUTE(J35,CHAR(160)," ")))),Start!$H$6:$H$22,0))),"","Evidence references missing; ")&amp;IF(AND(LEN(UPPER(TRIM(CLEAN(SUBSTITUTE(M35,CHAR(160)," ")))))&gt;0,LEFT(UPPER(TRIM(M35)),10)&lt;&gt;"UNRESOLVED",ISERROR(MATCH(UPPER(TRIM(CLEAN(SUBSTITUTE(M35,CHAR(160)," ")))),Start!$H$6:$H$22,0))),"","Population/period missing; ")&amp;IF(AND(LEN(UPPER(TRIM(CLEAN(SUBSTITUTE(N35,CHAR(160)," ")))))&gt;0,LEFT(UPPER(TRIM(N35)),10)&lt;&gt;"UNRESOLVED",ISERROR(MATCH(UPPER(TRIM(CLEAN(SUBSTITUTE(N35,CHAR(160)," ")))),Start!$H$6:$H$22,0))),"","Sample IDs/count/rationale missing; ")&amp;IF(AND(LEN(UPPER(TRIM(CLEAN(SUBSTITUTE(O35,CHAR(160)," ")))))&gt;0,LEFT(UPPER(TRIM(O35)),10)&lt;&gt;"UNRESOLVED",ISERROR(MATCH(UPPER(TRIM(CLEAN(SUBSTITUTE(O35,CHAR(160)," ")))),Start!$H$6:$H$22,0))),"","Method missing; ")&amp;IF(AND(LEN(UPPER(TRIM(CLEAN(SUBSTITUTE(P35,CHAR(160)," ")))))&gt;0,LEFT(UPPER(TRIM(P35)),10)&lt;&gt;"UNRESOLVED",ISERROR(MATCH(UPPER(TRIM(CLEAN(SUBSTITUTE(P35,CHAR(160)," ")))),Start!$H$6:$H$22,0))),"","Observations missing; ")&amp;IF(AND(LEN(UPPER(TRIM(CLEAN(SUBSTITUTE(Q35,CHAR(160)," ")))))&gt;0,LEFT(UPPER(TRIM(Q35)),10)&lt;&gt;"UNRESOLVED",ISERROR(MATCH(UPPER(TRIM(CLEAN(SUBSTITUTE(Q35,CHAR(160)," ")))),Start!$H$6:$H$22,0))),"","Reviewer missing; ")&amp;IF(AND(ISNUMBER(R35),R35&gt;0,R35&lt;TODAY()+1),"","Execution date missing/invalid/future; ")&amp;IF(AND(ISNUMBER(S35),S35&gt;0,S35&lt;TODAY()+1),"","Review date missing/invalid/future; ")&amp;IF(AND(LEN(UPPER(TRIM(CLEAN(SUBSTITUTE(T35,CHAR(160)," ")))))&gt;0,LEFT(UPPER(TRIM(T35)),10)&lt;&gt;"UNRESOLVED",ISERROR(MATCH(UPPER(TRIM(CLEAN(SUBSTITUTE(T35,CHAR(160)," ")))),Start!$H$6:$H$22,0))),"","Review disposition missing; ")&amp;IF(AND(LEN(UPPER(TRIM(CLEAN(SUBSTITUTE(U35,CHAR(160)," ")))))&gt;0,LEFT(UPPER(TRIM(U35)),10)&lt;&gt;"UNRESOLVED",ISERROR(MATCH(UPPER(TRIM(CLEAN(SUBSTITUTE(U35,CHAR(160)," ")))),Start!$H$6:$H$22,0))),"","Permit or records-only basis missing; ")&amp;IF(AND(ISNUMBER(R35),ISNUMBER(S35),S35&lt;R35),"Review precedes execution; ","")&amp;IF(K35="Examined with limits",IF(AND(LEN(UPPER(TRIM(CLEAN(SUBSTITUTE(L35,CHAR(160)," ")))))&gt;0,LEFT(UPPER(TRIM(L35)),10)&lt;&gt;"UNRESOLVED",ISERROR(MATCH(UPPER(TRIM(CLEAN(SUBSTITUTE(L35,CHAR(160)," ")))),Start!$H$6:$H$22,0))),"","Limitation/next action missing; "),"")))),"Invalid status; use a listed value")</f>
        <v>Examination pending</v>
      </c>
    </row>
    <row r="36" ht="55" customHeight="1">
      <c r="A36" s="56" t="str">
        <v>M-C10</v>
      </c>
      <c r="B36" s="56" t="str">
        <v>Manufacturing</v>
      </c>
      <c r="C36" s="56" t="str">
        <v>Incident coordination</v>
      </c>
      <c r="D36" s="56" t="str">
        <v>Walk operational safety technical response legal reporting and communications responsibilities. Apply the sample to production cells, recipes, safety interfaces, engineering and maintenance.</v>
      </c>
      <c r="E36" s="56" t="str">
        <v>Fictional exercise record current duty register and gaps</v>
      </c>
      <c r="F36" s="56" t="str">
        <v>No single assumed reporting clock or unverified recipient</v>
      </c>
      <c r="G36" s="56" t="str">
        <v>F01 / F03</v>
      </c>
      <c r="H36" s="53"/>
      <c r="I36" s="53"/>
      <c r="J36" s="53"/>
      <c r="K36" s="53" t="str">
        <v>Not examined</v>
      </c>
      <c r="L36" s="53"/>
      <c r="M36" s="53"/>
      <c r="N36" s="53"/>
      <c r="O36" s="53"/>
      <c r="P36" s="53"/>
      <c r="Q36" s="53"/>
      <c r="R36" s="54"/>
      <c r="S36" s="54"/>
      <c r="T36" s="53"/>
      <c r="U36" s="53"/>
      <c r="V36" s="55" t="str">
        <f>IF(OR(EXACT(K36,"Not examined"),EXACT(K36,"Examined with limits"),EXACT(K36,"Evidence supports criterion"),EXACT(K36,"Gap observed"),EXACT(K36,"Not authorized")),IF(K36="Not authorized",IF(LEN(IF(AND(LEN(UPPER(TRIM(CLEAN(SUBSTITUTE(L36,CHAR(160)," ")))))&gt;0,LEFT(UPPER(TRIM(L36)),10)&lt;&gt;"UNRESOLVED",ISERROR(MATCH(UPPER(TRIM(CLEAN(SUBSTITUTE(L36,CHAR(160)," ")))),Start!$H$6:$H$22,0))),"","Permission limitation/next action missing; ")&amp;"")=0,"Documentation recorded; review required",IF(AND(LEN(UPPER(TRIM(CLEAN(SUBSTITUTE(L36,CHAR(160)," ")))))&gt;0,LEFT(UPPER(TRIM(L36)),10)&lt;&gt;"UNRESOLVED",ISERROR(MATCH(UPPER(TRIM(CLEAN(SUBSTITUTE(L36,CHAR(160)," ")))),Start!$H$6:$H$22,0))),"","Permission limitation/next action missing; ")&amp;""),IF(K36="Not examined","Examination pending",IF(LEN(IF(AND(LEN(UPPER(TRIM(CLEAN(SUBSTITUTE(H36,CHAR(160)," ")))))&gt;0,LEFT(UPPER(TRIM(H36)),10)&lt;&gt;"UNRESOLVED",ISERROR(MATCH(UPPER(TRIM(CLEAN(SUBSTITUTE(H36,CHAR(160)," ")))),Start!$H$6:$H$22,0))),"","Criterion/boundary missing; ")&amp;IF(AND(LEN(UPPER(TRIM(CLEAN(SUBSTITUTE(I36,CHAR(160)," ")))))&gt;0,LEFT(UPPER(TRIM(I36)),10)&lt;&gt;"UNRESOLVED",ISERROR(MATCH(UPPER(TRIM(CLEAN(SUBSTITUTE(I36,CHAR(160)," ")))),Start!$H$6:$H$22,0))),"","Examiner missing; ")&amp;IF(AND(LEN(UPPER(TRIM(CLEAN(SUBSTITUTE(J36,CHAR(160)," ")))))&gt;0,LEFT(UPPER(TRIM(J36)),10)&lt;&gt;"UNRESOLVED",ISERROR(MATCH(UPPER(TRIM(CLEAN(SUBSTITUTE(J36,CHAR(160)," ")))),Start!$H$6:$H$22,0))),"","Evidence references missing; ")&amp;IF(AND(LEN(UPPER(TRIM(CLEAN(SUBSTITUTE(M36,CHAR(160)," ")))))&gt;0,LEFT(UPPER(TRIM(M36)),10)&lt;&gt;"UNRESOLVED",ISERROR(MATCH(UPPER(TRIM(CLEAN(SUBSTITUTE(M36,CHAR(160)," ")))),Start!$H$6:$H$22,0))),"","Population/period missing; ")&amp;IF(AND(LEN(UPPER(TRIM(CLEAN(SUBSTITUTE(N36,CHAR(160)," ")))))&gt;0,LEFT(UPPER(TRIM(N36)),10)&lt;&gt;"UNRESOLVED",ISERROR(MATCH(UPPER(TRIM(CLEAN(SUBSTITUTE(N36,CHAR(160)," ")))),Start!$H$6:$H$22,0))),"","Sample IDs/count/rationale missing; ")&amp;IF(AND(LEN(UPPER(TRIM(CLEAN(SUBSTITUTE(O36,CHAR(160)," ")))))&gt;0,LEFT(UPPER(TRIM(O36)),10)&lt;&gt;"UNRESOLVED",ISERROR(MATCH(UPPER(TRIM(CLEAN(SUBSTITUTE(O36,CHAR(160)," ")))),Start!$H$6:$H$22,0))),"","Method missing; ")&amp;IF(AND(LEN(UPPER(TRIM(CLEAN(SUBSTITUTE(P36,CHAR(160)," ")))))&gt;0,LEFT(UPPER(TRIM(P36)),10)&lt;&gt;"UNRESOLVED",ISERROR(MATCH(UPPER(TRIM(CLEAN(SUBSTITUTE(P36,CHAR(160)," ")))),Start!$H$6:$H$22,0))),"","Observations missing; ")&amp;IF(AND(LEN(UPPER(TRIM(CLEAN(SUBSTITUTE(Q36,CHAR(160)," ")))))&gt;0,LEFT(UPPER(TRIM(Q36)),10)&lt;&gt;"UNRESOLVED",ISERROR(MATCH(UPPER(TRIM(CLEAN(SUBSTITUTE(Q36,CHAR(160)," ")))),Start!$H$6:$H$22,0))),"","Reviewer missing; ")&amp;IF(AND(ISNUMBER(R36),R36&gt;0,R36&lt;TODAY()+1),"","Execution date missing/invalid/future; ")&amp;IF(AND(ISNUMBER(S36),S36&gt;0,S36&lt;TODAY()+1),"","Review date missing/invalid/future; ")&amp;IF(AND(LEN(UPPER(TRIM(CLEAN(SUBSTITUTE(T36,CHAR(160)," ")))))&gt;0,LEFT(UPPER(TRIM(T36)),10)&lt;&gt;"UNRESOLVED",ISERROR(MATCH(UPPER(TRIM(CLEAN(SUBSTITUTE(T36,CHAR(160)," ")))),Start!$H$6:$H$22,0))),"","Review disposition missing; ")&amp;IF(AND(LEN(UPPER(TRIM(CLEAN(SUBSTITUTE(U36,CHAR(160)," ")))))&gt;0,LEFT(UPPER(TRIM(U36)),10)&lt;&gt;"UNRESOLVED",ISERROR(MATCH(UPPER(TRIM(CLEAN(SUBSTITUTE(U36,CHAR(160)," ")))),Start!$H$6:$H$22,0))),"","Permit or records-only basis missing; ")&amp;IF(AND(ISNUMBER(R36),ISNUMBER(S36),S36&lt;R36),"Review precedes execution; ","")&amp;IF(K36="Examined with limits",IF(AND(LEN(UPPER(TRIM(CLEAN(SUBSTITUTE(L36,CHAR(160)," ")))))&gt;0,LEFT(UPPER(TRIM(L36)),10)&lt;&gt;"UNRESOLVED",ISERROR(MATCH(UPPER(TRIM(CLEAN(SUBSTITUTE(L36,CHAR(160)," ")))),Start!$H$6:$H$22,0))),"","Limitation/next action missing; "),""))=0,"Documentation recorded; review required",IF(AND(LEN(UPPER(TRIM(CLEAN(SUBSTITUTE(H36,CHAR(160)," ")))))&gt;0,LEFT(UPPER(TRIM(H36)),10)&lt;&gt;"UNRESOLVED",ISERROR(MATCH(UPPER(TRIM(CLEAN(SUBSTITUTE(H36,CHAR(160)," ")))),Start!$H$6:$H$22,0))),"","Criterion/boundary missing; ")&amp;IF(AND(LEN(UPPER(TRIM(CLEAN(SUBSTITUTE(I36,CHAR(160)," ")))))&gt;0,LEFT(UPPER(TRIM(I36)),10)&lt;&gt;"UNRESOLVED",ISERROR(MATCH(UPPER(TRIM(CLEAN(SUBSTITUTE(I36,CHAR(160)," ")))),Start!$H$6:$H$22,0))),"","Examiner missing; ")&amp;IF(AND(LEN(UPPER(TRIM(CLEAN(SUBSTITUTE(J36,CHAR(160)," ")))))&gt;0,LEFT(UPPER(TRIM(J36)),10)&lt;&gt;"UNRESOLVED",ISERROR(MATCH(UPPER(TRIM(CLEAN(SUBSTITUTE(J36,CHAR(160)," ")))),Start!$H$6:$H$22,0))),"","Evidence references missing; ")&amp;IF(AND(LEN(UPPER(TRIM(CLEAN(SUBSTITUTE(M36,CHAR(160)," ")))))&gt;0,LEFT(UPPER(TRIM(M36)),10)&lt;&gt;"UNRESOLVED",ISERROR(MATCH(UPPER(TRIM(CLEAN(SUBSTITUTE(M36,CHAR(160)," ")))),Start!$H$6:$H$22,0))),"","Population/period missing; ")&amp;IF(AND(LEN(UPPER(TRIM(CLEAN(SUBSTITUTE(N36,CHAR(160)," ")))))&gt;0,LEFT(UPPER(TRIM(N36)),10)&lt;&gt;"UNRESOLVED",ISERROR(MATCH(UPPER(TRIM(CLEAN(SUBSTITUTE(N36,CHAR(160)," ")))),Start!$H$6:$H$22,0))),"","Sample IDs/count/rationale missing; ")&amp;IF(AND(LEN(UPPER(TRIM(CLEAN(SUBSTITUTE(O36,CHAR(160)," ")))))&gt;0,LEFT(UPPER(TRIM(O36)),10)&lt;&gt;"UNRESOLVED",ISERROR(MATCH(UPPER(TRIM(CLEAN(SUBSTITUTE(O36,CHAR(160)," ")))),Start!$H$6:$H$22,0))),"","Method missing; ")&amp;IF(AND(LEN(UPPER(TRIM(CLEAN(SUBSTITUTE(P36,CHAR(160)," ")))))&gt;0,LEFT(UPPER(TRIM(P36)),10)&lt;&gt;"UNRESOLVED",ISERROR(MATCH(UPPER(TRIM(CLEAN(SUBSTITUTE(P36,CHAR(160)," ")))),Start!$H$6:$H$22,0))),"","Observations missing; ")&amp;IF(AND(LEN(UPPER(TRIM(CLEAN(SUBSTITUTE(Q36,CHAR(160)," ")))))&gt;0,LEFT(UPPER(TRIM(Q36)),10)&lt;&gt;"UNRESOLVED",ISERROR(MATCH(UPPER(TRIM(CLEAN(SUBSTITUTE(Q36,CHAR(160)," ")))),Start!$H$6:$H$22,0))),"","Reviewer missing; ")&amp;IF(AND(ISNUMBER(R36),R36&gt;0,R36&lt;TODAY()+1),"","Execution date missing/invalid/future; ")&amp;IF(AND(ISNUMBER(S36),S36&gt;0,S36&lt;TODAY()+1),"","Review date missing/invalid/future; ")&amp;IF(AND(LEN(UPPER(TRIM(CLEAN(SUBSTITUTE(T36,CHAR(160)," ")))))&gt;0,LEFT(UPPER(TRIM(T36)),10)&lt;&gt;"UNRESOLVED",ISERROR(MATCH(UPPER(TRIM(CLEAN(SUBSTITUTE(T36,CHAR(160)," ")))),Start!$H$6:$H$22,0))),"","Review disposition missing; ")&amp;IF(AND(LEN(UPPER(TRIM(CLEAN(SUBSTITUTE(U36,CHAR(160)," ")))))&gt;0,LEFT(UPPER(TRIM(U36)),10)&lt;&gt;"UNRESOLVED",ISERROR(MATCH(UPPER(TRIM(CLEAN(SUBSTITUTE(U36,CHAR(160)," ")))),Start!$H$6:$H$22,0))),"","Permit or records-only basis missing; ")&amp;IF(AND(ISNUMBER(R36),ISNUMBER(S36),S36&lt;R36),"Review precedes execution; ","")&amp;IF(K36="Examined with limits",IF(AND(LEN(UPPER(TRIM(CLEAN(SUBSTITUTE(L36,CHAR(160)," ")))))&gt;0,LEFT(UPPER(TRIM(L36)),10)&lt;&gt;"UNRESOLVED",ISERROR(MATCH(UPPER(TRIM(CLEAN(SUBSTITUTE(L36,CHAR(160)," ")))),Start!$H$6:$H$22,0))),"","Limitation/next action missing; "),"")))),"Invalid status; use a listed value")</f>
        <v>Examination pending</v>
      </c>
    </row>
    <row r="37" ht="55" customHeight="1">
      <c r="A37" s="52" t="str">
        <v>M-C11</v>
      </c>
      <c r="B37" s="52" t="str">
        <v>Manufacturing</v>
      </c>
      <c r="C37" s="52" t="str">
        <v>Closure</v>
      </c>
      <c r="D37" s="52" t="str">
        <v>Compare corrected condition to original criterion with a separately approved verification method. Apply the sample to production cells, recipes, safety interfaces, engineering and maintenance.</v>
      </c>
      <c r="E37" s="52" t="str">
        <v>Implementation and retest records linked to finding</v>
      </c>
      <c r="F37" s="52" t="str">
        <v>Verified closure names result date reviewer and residual limit</v>
      </c>
      <c r="G37" s="52" t="str">
        <v>F01 / F03</v>
      </c>
      <c r="H37" s="53"/>
      <c r="I37" s="53"/>
      <c r="J37" s="53"/>
      <c r="K37" s="53" t="str">
        <v>Not examined</v>
      </c>
      <c r="L37" s="53"/>
      <c r="M37" s="53"/>
      <c r="N37" s="53"/>
      <c r="O37" s="53"/>
      <c r="P37" s="53"/>
      <c r="Q37" s="53"/>
      <c r="R37" s="54"/>
      <c r="S37" s="54"/>
      <c r="T37" s="53"/>
      <c r="U37" s="53"/>
      <c r="V37" s="55" t="str">
        <f>IF(OR(EXACT(K37,"Not examined"),EXACT(K37,"Examined with limits"),EXACT(K37,"Evidence supports criterion"),EXACT(K37,"Gap observed"),EXACT(K37,"Not authorized")),IF(K37="Not authorized",IF(LEN(IF(AND(LEN(UPPER(TRIM(CLEAN(SUBSTITUTE(L37,CHAR(160)," ")))))&gt;0,LEFT(UPPER(TRIM(L37)),10)&lt;&gt;"UNRESOLVED",ISERROR(MATCH(UPPER(TRIM(CLEAN(SUBSTITUTE(L37,CHAR(160)," ")))),Start!$H$6:$H$22,0))),"","Permission limitation/next action missing; ")&amp;"")=0,"Documentation recorded; review required",IF(AND(LEN(UPPER(TRIM(CLEAN(SUBSTITUTE(L37,CHAR(160)," ")))))&gt;0,LEFT(UPPER(TRIM(L37)),10)&lt;&gt;"UNRESOLVED",ISERROR(MATCH(UPPER(TRIM(CLEAN(SUBSTITUTE(L37,CHAR(160)," ")))),Start!$H$6:$H$22,0))),"","Permission limitation/next action missing; ")&amp;""),IF(K37="Not examined","Examination pending",IF(LEN(IF(AND(LEN(UPPER(TRIM(CLEAN(SUBSTITUTE(H37,CHAR(160)," ")))))&gt;0,LEFT(UPPER(TRIM(H37)),10)&lt;&gt;"UNRESOLVED",ISERROR(MATCH(UPPER(TRIM(CLEAN(SUBSTITUTE(H37,CHAR(160)," ")))),Start!$H$6:$H$22,0))),"","Criterion/boundary missing; ")&amp;IF(AND(LEN(UPPER(TRIM(CLEAN(SUBSTITUTE(I37,CHAR(160)," ")))))&gt;0,LEFT(UPPER(TRIM(I37)),10)&lt;&gt;"UNRESOLVED",ISERROR(MATCH(UPPER(TRIM(CLEAN(SUBSTITUTE(I37,CHAR(160)," ")))),Start!$H$6:$H$22,0))),"","Examiner missing; ")&amp;IF(AND(LEN(UPPER(TRIM(CLEAN(SUBSTITUTE(J37,CHAR(160)," ")))))&gt;0,LEFT(UPPER(TRIM(J37)),10)&lt;&gt;"UNRESOLVED",ISERROR(MATCH(UPPER(TRIM(CLEAN(SUBSTITUTE(J37,CHAR(160)," ")))),Start!$H$6:$H$22,0))),"","Evidence references missing; ")&amp;IF(AND(LEN(UPPER(TRIM(CLEAN(SUBSTITUTE(M37,CHAR(160)," ")))))&gt;0,LEFT(UPPER(TRIM(M37)),10)&lt;&gt;"UNRESOLVED",ISERROR(MATCH(UPPER(TRIM(CLEAN(SUBSTITUTE(M37,CHAR(160)," ")))),Start!$H$6:$H$22,0))),"","Population/period missing; ")&amp;IF(AND(LEN(UPPER(TRIM(CLEAN(SUBSTITUTE(N37,CHAR(160)," ")))))&gt;0,LEFT(UPPER(TRIM(N37)),10)&lt;&gt;"UNRESOLVED",ISERROR(MATCH(UPPER(TRIM(CLEAN(SUBSTITUTE(N37,CHAR(160)," ")))),Start!$H$6:$H$22,0))),"","Sample IDs/count/rationale missing; ")&amp;IF(AND(LEN(UPPER(TRIM(CLEAN(SUBSTITUTE(O37,CHAR(160)," ")))))&gt;0,LEFT(UPPER(TRIM(O37)),10)&lt;&gt;"UNRESOLVED",ISERROR(MATCH(UPPER(TRIM(CLEAN(SUBSTITUTE(O37,CHAR(160)," ")))),Start!$H$6:$H$22,0))),"","Method missing; ")&amp;IF(AND(LEN(UPPER(TRIM(CLEAN(SUBSTITUTE(P37,CHAR(160)," ")))))&gt;0,LEFT(UPPER(TRIM(P37)),10)&lt;&gt;"UNRESOLVED",ISERROR(MATCH(UPPER(TRIM(CLEAN(SUBSTITUTE(P37,CHAR(160)," ")))),Start!$H$6:$H$22,0))),"","Observations missing; ")&amp;IF(AND(LEN(UPPER(TRIM(CLEAN(SUBSTITUTE(Q37,CHAR(160)," ")))))&gt;0,LEFT(UPPER(TRIM(Q37)),10)&lt;&gt;"UNRESOLVED",ISERROR(MATCH(UPPER(TRIM(CLEAN(SUBSTITUTE(Q37,CHAR(160)," ")))),Start!$H$6:$H$22,0))),"","Reviewer missing; ")&amp;IF(AND(ISNUMBER(R37),R37&gt;0,R37&lt;TODAY()+1),"","Execution date missing/invalid/future; ")&amp;IF(AND(ISNUMBER(S37),S37&gt;0,S37&lt;TODAY()+1),"","Review date missing/invalid/future; ")&amp;IF(AND(LEN(UPPER(TRIM(CLEAN(SUBSTITUTE(T37,CHAR(160)," ")))))&gt;0,LEFT(UPPER(TRIM(T37)),10)&lt;&gt;"UNRESOLVED",ISERROR(MATCH(UPPER(TRIM(CLEAN(SUBSTITUTE(T37,CHAR(160)," ")))),Start!$H$6:$H$22,0))),"","Review disposition missing; ")&amp;IF(AND(LEN(UPPER(TRIM(CLEAN(SUBSTITUTE(U37,CHAR(160)," ")))))&gt;0,LEFT(UPPER(TRIM(U37)),10)&lt;&gt;"UNRESOLVED",ISERROR(MATCH(UPPER(TRIM(CLEAN(SUBSTITUTE(U37,CHAR(160)," ")))),Start!$H$6:$H$22,0))),"","Permit or records-only basis missing; ")&amp;IF(AND(ISNUMBER(R37),ISNUMBER(S37),S37&lt;R37),"Review precedes execution; ","")&amp;IF(K37="Examined with limits",IF(AND(LEN(UPPER(TRIM(CLEAN(SUBSTITUTE(L37,CHAR(160)," ")))))&gt;0,LEFT(UPPER(TRIM(L37)),10)&lt;&gt;"UNRESOLVED",ISERROR(MATCH(UPPER(TRIM(CLEAN(SUBSTITUTE(L37,CHAR(160)," ")))),Start!$H$6:$H$22,0))),"","Limitation/next action missing; "),""))=0,"Documentation recorded; review required",IF(AND(LEN(UPPER(TRIM(CLEAN(SUBSTITUTE(H37,CHAR(160)," ")))))&gt;0,LEFT(UPPER(TRIM(H37)),10)&lt;&gt;"UNRESOLVED",ISERROR(MATCH(UPPER(TRIM(CLEAN(SUBSTITUTE(H37,CHAR(160)," ")))),Start!$H$6:$H$22,0))),"","Criterion/boundary missing; ")&amp;IF(AND(LEN(UPPER(TRIM(CLEAN(SUBSTITUTE(I37,CHAR(160)," ")))))&gt;0,LEFT(UPPER(TRIM(I37)),10)&lt;&gt;"UNRESOLVED",ISERROR(MATCH(UPPER(TRIM(CLEAN(SUBSTITUTE(I37,CHAR(160)," ")))),Start!$H$6:$H$22,0))),"","Examiner missing; ")&amp;IF(AND(LEN(UPPER(TRIM(CLEAN(SUBSTITUTE(J37,CHAR(160)," ")))))&gt;0,LEFT(UPPER(TRIM(J37)),10)&lt;&gt;"UNRESOLVED",ISERROR(MATCH(UPPER(TRIM(CLEAN(SUBSTITUTE(J37,CHAR(160)," ")))),Start!$H$6:$H$22,0))),"","Evidence references missing; ")&amp;IF(AND(LEN(UPPER(TRIM(CLEAN(SUBSTITUTE(M37,CHAR(160)," ")))))&gt;0,LEFT(UPPER(TRIM(M37)),10)&lt;&gt;"UNRESOLVED",ISERROR(MATCH(UPPER(TRIM(CLEAN(SUBSTITUTE(M37,CHAR(160)," ")))),Start!$H$6:$H$22,0))),"","Population/period missing; ")&amp;IF(AND(LEN(UPPER(TRIM(CLEAN(SUBSTITUTE(N37,CHAR(160)," ")))))&gt;0,LEFT(UPPER(TRIM(N37)),10)&lt;&gt;"UNRESOLVED",ISERROR(MATCH(UPPER(TRIM(CLEAN(SUBSTITUTE(N37,CHAR(160)," ")))),Start!$H$6:$H$22,0))),"","Sample IDs/count/rationale missing; ")&amp;IF(AND(LEN(UPPER(TRIM(CLEAN(SUBSTITUTE(O37,CHAR(160)," ")))))&gt;0,LEFT(UPPER(TRIM(O37)),10)&lt;&gt;"UNRESOLVED",ISERROR(MATCH(UPPER(TRIM(CLEAN(SUBSTITUTE(O37,CHAR(160)," ")))),Start!$H$6:$H$22,0))),"","Method missing; ")&amp;IF(AND(LEN(UPPER(TRIM(CLEAN(SUBSTITUTE(P37,CHAR(160)," ")))))&gt;0,LEFT(UPPER(TRIM(P37)),10)&lt;&gt;"UNRESOLVED",ISERROR(MATCH(UPPER(TRIM(CLEAN(SUBSTITUTE(P37,CHAR(160)," ")))),Start!$H$6:$H$22,0))),"","Observations missing; ")&amp;IF(AND(LEN(UPPER(TRIM(CLEAN(SUBSTITUTE(Q37,CHAR(160)," ")))))&gt;0,LEFT(UPPER(TRIM(Q37)),10)&lt;&gt;"UNRESOLVED",ISERROR(MATCH(UPPER(TRIM(CLEAN(SUBSTITUTE(Q37,CHAR(160)," ")))),Start!$H$6:$H$22,0))),"","Reviewer missing; ")&amp;IF(AND(ISNUMBER(R37),R37&gt;0,R37&lt;TODAY()+1),"","Execution date missing/invalid/future; ")&amp;IF(AND(ISNUMBER(S37),S37&gt;0,S37&lt;TODAY()+1),"","Review date missing/invalid/future; ")&amp;IF(AND(LEN(UPPER(TRIM(CLEAN(SUBSTITUTE(T37,CHAR(160)," ")))))&gt;0,LEFT(UPPER(TRIM(T37)),10)&lt;&gt;"UNRESOLVED",ISERROR(MATCH(UPPER(TRIM(CLEAN(SUBSTITUTE(T37,CHAR(160)," ")))),Start!$H$6:$H$22,0))),"","Review disposition missing; ")&amp;IF(AND(LEN(UPPER(TRIM(CLEAN(SUBSTITUTE(U37,CHAR(160)," ")))))&gt;0,LEFT(UPPER(TRIM(U37)),10)&lt;&gt;"UNRESOLVED",ISERROR(MATCH(UPPER(TRIM(CLEAN(SUBSTITUTE(U37,CHAR(160)," ")))),Start!$H$6:$H$22,0))),"","Permit or records-only basis missing; ")&amp;IF(AND(ISNUMBER(R37),ISNUMBER(S37),S37&lt;R37),"Review precedes execution; ","")&amp;IF(K37="Examined with limits",IF(AND(LEN(UPPER(TRIM(CLEAN(SUBSTITUTE(L37,CHAR(160)," ")))))&gt;0,LEFT(UPPER(TRIM(L37)),10)&lt;&gt;"UNRESOLVED",ISERROR(MATCH(UPPER(TRIM(CLEAN(SUBSTITUTE(L37,CHAR(160)," ")))),Start!$H$6:$H$22,0))),"","Limitation/next action missing; "),"")))),"Invalid status; use a listed value")</f>
        <v>Examination pending</v>
      </c>
    </row>
    <row r="38" ht="55" customHeight="1">
      <c r="A38" s="56" t="str">
        <v>T-C01</v>
      </c>
      <c r="B38" s="56" t="str">
        <v>Transportation</v>
      </c>
      <c r="C38" s="56" t="str">
        <v>Inventory</v>
      </c>
      <c r="D38" s="56" t="str">
        <v>Reconcile drawings configuration exports and observation; record source and unknowns. Apply the sample to the selected vessel, port, signal, aviation or pipeline operating boundary.</v>
      </c>
      <c r="E38" s="56" t="str">
        <v>Inventory sample and process dependency evidence</v>
      </c>
      <c r="F38" s="56" t="str">
        <v>Owner validates scoped population and unresolved discrepancies</v>
      </c>
      <c r="G38" s="56" t="str">
        <v>F01 / F03</v>
      </c>
      <c r="H38" s="53"/>
      <c r="I38" s="53"/>
      <c r="J38" s="53"/>
      <c r="K38" s="53" t="str">
        <v>Not examined</v>
      </c>
      <c r="L38" s="53"/>
      <c r="M38" s="53"/>
      <c r="N38" s="53"/>
      <c r="O38" s="53"/>
      <c r="P38" s="53"/>
      <c r="Q38" s="53"/>
      <c r="R38" s="54"/>
      <c r="S38" s="54"/>
      <c r="T38" s="53"/>
      <c r="U38" s="53"/>
      <c r="V38" s="55" t="str">
        <f>IF(OR(EXACT(K38,"Not examined"),EXACT(K38,"Examined with limits"),EXACT(K38,"Evidence supports criterion"),EXACT(K38,"Gap observed"),EXACT(K38,"Not authorized")),IF(K38="Not authorized",IF(LEN(IF(AND(LEN(UPPER(TRIM(CLEAN(SUBSTITUTE(L38,CHAR(160)," ")))))&gt;0,LEFT(UPPER(TRIM(L38)),10)&lt;&gt;"UNRESOLVED",ISERROR(MATCH(UPPER(TRIM(CLEAN(SUBSTITUTE(L38,CHAR(160)," ")))),Start!$H$6:$H$22,0))),"","Permission limitation/next action missing; ")&amp;"")=0,"Documentation recorded; review required",IF(AND(LEN(UPPER(TRIM(CLEAN(SUBSTITUTE(L38,CHAR(160)," ")))))&gt;0,LEFT(UPPER(TRIM(L38)),10)&lt;&gt;"UNRESOLVED",ISERROR(MATCH(UPPER(TRIM(CLEAN(SUBSTITUTE(L38,CHAR(160)," ")))),Start!$H$6:$H$22,0))),"","Permission limitation/next action missing; ")&amp;""),IF(K38="Not examined","Examination pending",IF(LEN(IF(AND(LEN(UPPER(TRIM(CLEAN(SUBSTITUTE(H38,CHAR(160)," ")))))&gt;0,LEFT(UPPER(TRIM(H38)),10)&lt;&gt;"UNRESOLVED",ISERROR(MATCH(UPPER(TRIM(CLEAN(SUBSTITUTE(H38,CHAR(160)," ")))),Start!$H$6:$H$22,0))),"","Criterion/boundary missing; ")&amp;IF(AND(LEN(UPPER(TRIM(CLEAN(SUBSTITUTE(I38,CHAR(160)," ")))))&gt;0,LEFT(UPPER(TRIM(I38)),10)&lt;&gt;"UNRESOLVED",ISERROR(MATCH(UPPER(TRIM(CLEAN(SUBSTITUTE(I38,CHAR(160)," ")))),Start!$H$6:$H$22,0))),"","Examiner missing; ")&amp;IF(AND(LEN(UPPER(TRIM(CLEAN(SUBSTITUTE(J38,CHAR(160)," ")))))&gt;0,LEFT(UPPER(TRIM(J38)),10)&lt;&gt;"UNRESOLVED",ISERROR(MATCH(UPPER(TRIM(CLEAN(SUBSTITUTE(J38,CHAR(160)," ")))),Start!$H$6:$H$22,0))),"","Evidence references missing; ")&amp;IF(AND(LEN(UPPER(TRIM(CLEAN(SUBSTITUTE(M38,CHAR(160)," ")))))&gt;0,LEFT(UPPER(TRIM(M38)),10)&lt;&gt;"UNRESOLVED",ISERROR(MATCH(UPPER(TRIM(CLEAN(SUBSTITUTE(M38,CHAR(160)," ")))),Start!$H$6:$H$22,0))),"","Population/period missing; ")&amp;IF(AND(LEN(UPPER(TRIM(CLEAN(SUBSTITUTE(N38,CHAR(160)," ")))))&gt;0,LEFT(UPPER(TRIM(N38)),10)&lt;&gt;"UNRESOLVED",ISERROR(MATCH(UPPER(TRIM(CLEAN(SUBSTITUTE(N38,CHAR(160)," ")))),Start!$H$6:$H$22,0))),"","Sample IDs/count/rationale missing; ")&amp;IF(AND(LEN(UPPER(TRIM(CLEAN(SUBSTITUTE(O38,CHAR(160)," ")))))&gt;0,LEFT(UPPER(TRIM(O38)),10)&lt;&gt;"UNRESOLVED",ISERROR(MATCH(UPPER(TRIM(CLEAN(SUBSTITUTE(O38,CHAR(160)," ")))),Start!$H$6:$H$22,0))),"","Method missing; ")&amp;IF(AND(LEN(UPPER(TRIM(CLEAN(SUBSTITUTE(P38,CHAR(160)," ")))))&gt;0,LEFT(UPPER(TRIM(P38)),10)&lt;&gt;"UNRESOLVED",ISERROR(MATCH(UPPER(TRIM(CLEAN(SUBSTITUTE(P38,CHAR(160)," ")))),Start!$H$6:$H$22,0))),"","Observations missing; ")&amp;IF(AND(LEN(UPPER(TRIM(CLEAN(SUBSTITUTE(Q38,CHAR(160)," ")))))&gt;0,LEFT(UPPER(TRIM(Q38)),10)&lt;&gt;"UNRESOLVED",ISERROR(MATCH(UPPER(TRIM(CLEAN(SUBSTITUTE(Q38,CHAR(160)," ")))),Start!$H$6:$H$22,0))),"","Reviewer missing; ")&amp;IF(AND(ISNUMBER(R38),R38&gt;0,R38&lt;TODAY()+1),"","Execution date missing/invalid/future; ")&amp;IF(AND(ISNUMBER(S38),S38&gt;0,S38&lt;TODAY()+1),"","Review date missing/invalid/future; ")&amp;IF(AND(LEN(UPPER(TRIM(CLEAN(SUBSTITUTE(T38,CHAR(160)," ")))))&gt;0,LEFT(UPPER(TRIM(T38)),10)&lt;&gt;"UNRESOLVED",ISERROR(MATCH(UPPER(TRIM(CLEAN(SUBSTITUTE(T38,CHAR(160)," ")))),Start!$H$6:$H$22,0))),"","Review disposition missing; ")&amp;IF(AND(LEN(UPPER(TRIM(CLEAN(SUBSTITUTE(U38,CHAR(160)," ")))))&gt;0,LEFT(UPPER(TRIM(U38)),10)&lt;&gt;"UNRESOLVED",ISERROR(MATCH(UPPER(TRIM(CLEAN(SUBSTITUTE(U38,CHAR(160)," ")))),Start!$H$6:$H$22,0))),"","Permit or records-only basis missing; ")&amp;IF(AND(ISNUMBER(R38),ISNUMBER(S38),S38&lt;R38),"Review precedes execution; ","")&amp;IF(K38="Examined with limits",IF(AND(LEN(UPPER(TRIM(CLEAN(SUBSTITUTE(L38,CHAR(160)," ")))))&gt;0,LEFT(UPPER(TRIM(L38)),10)&lt;&gt;"UNRESOLVED",ISERROR(MATCH(UPPER(TRIM(CLEAN(SUBSTITUTE(L38,CHAR(160)," ")))),Start!$H$6:$H$22,0))),"","Limitation/next action missing; "),""))=0,"Documentation recorded; review required",IF(AND(LEN(UPPER(TRIM(CLEAN(SUBSTITUTE(H38,CHAR(160)," ")))))&gt;0,LEFT(UPPER(TRIM(H38)),10)&lt;&gt;"UNRESOLVED",ISERROR(MATCH(UPPER(TRIM(CLEAN(SUBSTITUTE(H38,CHAR(160)," ")))),Start!$H$6:$H$22,0))),"","Criterion/boundary missing; ")&amp;IF(AND(LEN(UPPER(TRIM(CLEAN(SUBSTITUTE(I38,CHAR(160)," ")))))&gt;0,LEFT(UPPER(TRIM(I38)),10)&lt;&gt;"UNRESOLVED",ISERROR(MATCH(UPPER(TRIM(CLEAN(SUBSTITUTE(I38,CHAR(160)," ")))),Start!$H$6:$H$22,0))),"","Examiner missing; ")&amp;IF(AND(LEN(UPPER(TRIM(CLEAN(SUBSTITUTE(J38,CHAR(160)," ")))))&gt;0,LEFT(UPPER(TRIM(J38)),10)&lt;&gt;"UNRESOLVED",ISERROR(MATCH(UPPER(TRIM(CLEAN(SUBSTITUTE(J38,CHAR(160)," ")))),Start!$H$6:$H$22,0))),"","Evidence references missing; ")&amp;IF(AND(LEN(UPPER(TRIM(CLEAN(SUBSTITUTE(M38,CHAR(160)," ")))))&gt;0,LEFT(UPPER(TRIM(M38)),10)&lt;&gt;"UNRESOLVED",ISERROR(MATCH(UPPER(TRIM(CLEAN(SUBSTITUTE(M38,CHAR(160)," ")))),Start!$H$6:$H$22,0))),"","Population/period missing; ")&amp;IF(AND(LEN(UPPER(TRIM(CLEAN(SUBSTITUTE(N38,CHAR(160)," ")))))&gt;0,LEFT(UPPER(TRIM(N38)),10)&lt;&gt;"UNRESOLVED",ISERROR(MATCH(UPPER(TRIM(CLEAN(SUBSTITUTE(N38,CHAR(160)," ")))),Start!$H$6:$H$22,0))),"","Sample IDs/count/rationale missing; ")&amp;IF(AND(LEN(UPPER(TRIM(CLEAN(SUBSTITUTE(O38,CHAR(160)," ")))))&gt;0,LEFT(UPPER(TRIM(O38)),10)&lt;&gt;"UNRESOLVED",ISERROR(MATCH(UPPER(TRIM(CLEAN(SUBSTITUTE(O38,CHAR(160)," ")))),Start!$H$6:$H$22,0))),"","Method missing; ")&amp;IF(AND(LEN(UPPER(TRIM(CLEAN(SUBSTITUTE(P38,CHAR(160)," ")))))&gt;0,LEFT(UPPER(TRIM(P38)),10)&lt;&gt;"UNRESOLVED",ISERROR(MATCH(UPPER(TRIM(CLEAN(SUBSTITUTE(P38,CHAR(160)," ")))),Start!$H$6:$H$22,0))),"","Observations missing; ")&amp;IF(AND(LEN(UPPER(TRIM(CLEAN(SUBSTITUTE(Q38,CHAR(160)," ")))))&gt;0,LEFT(UPPER(TRIM(Q38)),10)&lt;&gt;"UNRESOLVED",ISERROR(MATCH(UPPER(TRIM(CLEAN(SUBSTITUTE(Q38,CHAR(160)," ")))),Start!$H$6:$H$22,0))),"","Reviewer missing; ")&amp;IF(AND(ISNUMBER(R38),R38&gt;0,R38&lt;TODAY()+1),"","Execution date missing/invalid/future; ")&amp;IF(AND(ISNUMBER(S38),S38&gt;0,S38&lt;TODAY()+1),"","Review date missing/invalid/future; ")&amp;IF(AND(LEN(UPPER(TRIM(CLEAN(SUBSTITUTE(T38,CHAR(160)," ")))))&gt;0,LEFT(UPPER(TRIM(T38)),10)&lt;&gt;"UNRESOLVED",ISERROR(MATCH(UPPER(TRIM(CLEAN(SUBSTITUTE(T38,CHAR(160)," ")))),Start!$H$6:$H$22,0))),"","Review disposition missing; ")&amp;IF(AND(LEN(UPPER(TRIM(CLEAN(SUBSTITUTE(U38,CHAR(160)," ")))))&gt;0,LEFT(UPPER(TRIM(U38)),10)&lt;&gt;"UNRESOLVED",ISERROR(MATCH(UPPER(TRIM(CLEAN(SUBSTITUTE(U38,CHAR(160)," ")))),Start!$H$6:$H$22,0))),"","Permit or records-only basis missing; ")&amp;IF(AND(ISNUMBER(R38),ISNUMBER(S38),S38&lt;R38),"Review precedes execution; ","")&amp;IF(K38="Examined with limits",IF(AND(LEN(UPPER(TRIM(CLEAN(SUBSTITUTE(L38,CHAR(160)," ")))))&gt;0,LEFT(UPPER(TRIM(L38)),10)&lt;&gt;"UNRESOLVED",ISERROR(MATCH(UPPER(TRIM(CLEAN(SUBSTITUTE(L38,CHAR(160)," ")))),Start!$H$6:$H$22,0))),"","Limitation/next action missing; "),"")))),"Invalid status; use a listed value")</f>
        <v>Examination pending</v>
      </c>
    </row>
    <row r="39" ht="55" customHeight="1">
      <c r="A39" s="52" t="str">
        <v>T-C02</v>
      </c>
      <c r="B39" s="52" t="str">
        <v>Transportation</v>
      </c>
      <c r="C39" s="52" t="str">
        <v>Network boundary</v>
      </c>
      <c r="D39" s="52" t="inlineStr">
        <is>
          <t xml:space="preserve">Review dated rules with source, destination, service, purpose and owner; test reachability. Apply the sample to the selected vessel, port, signal, aviation or pipeline operating boundary.</t>
        </is>
      </c>
      <c r="E39" s="52" t="str">
        <v>Rule extracts path map and change approval</v>
      </c>
      <c r="F39" s="52" t="str">
        <v>Material paths and exceptions have named owners</v>
      </c>
      <c r="G39" s="52" t="str">
        <v>F01 / F03</v>
      </c>
      <c r="H39" s="53"/>
      <c r="I39" s="53"/>
      <c r="J39" s="53"/>
      <c r="K39" s="53" t="str">
        <v>Not examined</v>
      </c>
      <c r="L39" s="53"/>
      <c r="M39" s="53"/>
      <c r="N39" s="53"/>
      <c r="O39" s="53"/>
      <c r="P39" s="53"/>
      <c r="Q39" s="53"/>
      <c r="R39" s="54"/>
      <c r="S39" s="54"/>
      <c r="T39" s="53"/>
      <c r="U39" s="53"/>
      <c r="V39" s="55" t="str">
        <f>IF(OR(EXACT(K39,"Not examined"),EXACT(K39,"Examined with limits"),EXACT(K39,"Evidence supports criterion"),EXACT(K39,"Gap observed"),EXACT(K39,"Not authorized")),IF(K39="Not authorized",IF(LEN(IF(AND(LEN(UPPER(TRIM(CLEAN(SUBSTITUTE(L39,CHAR(160)," ")))))&gt;0,LEFT(UPPER(TRIM(L39)),10)&lt;&gt;"UNRESOLVED",ISERROR(MATCH(UPPER(TRIM(CLEAN(SUBSTITUTE(L39,CHAR(160)," ")))),Start!$H$6:$H$22,0))),"","Permission limitation/next action missing; ")&amp;"")=0,"Documentation recorded; review required",IF(AND(LEN(UPPER(TRIM(CLEAN(SUBSTITUTE(L39,CHAR(160)," ")))))&gt;0,LEFT(UPPER(TRIM(L39)),10)&lt;&gt;"UNRESOLVED",ISERROR(MATCH(UPPER(TRIM(CLEAN(SUBSTITUTE(L39,CHAR(160)," ")))),Start!$H$6:$H$22,0))),"","Permission limitation/next action missing; ")&amp;""),IF(K39="Not examined","Examination pending",IF(LEN(IF(AND(LEN(UPPER(TRIM(CLEAN(SUBSTITUTE(H39,CHAR(160)," ")))))&gt;0,LEFT(UPPER(TRIM(H39)),10)&lt;&gt;"UNRESOLVED",ISERROR(MATCH(UPPER(TRIM(CLEAN(SUBSTITUTE(H39,CHAR(160)," ")))),Start!$H$6:$H$22,0))),"","Criterion/boundary missing; ")&amp;IF(AND(LEN(UPPER(TRIM(CLEAN(SUBSTITUTE(I39,CHAR(160)," ")))))&gt;0,LEFT(UPPER(TRIM(I39)),10)&lt;&gt;"UNRESOLVED",ISERROR(MATCH(UPPER(TRIM(CLEAN(SUBSTITUTE(I39,CHAR(160)," ")))),Start!$H$6:$H$22,0))),"","Examiner missing; ")&amp;IF(AND(LEN(UPPER(TRIM(CLEAN(SUBSTITUTE(J39,CHAR(160)," ")))))&gt;0,LEFT(UPPER(TRIM(J39)),10)&lt;&gt;"UNRESOLVED",ISERROR(MATCH(UPPER(TRIM(CLEAN(SUBSTITUTE(J39,CHAR(160)," ")))),Start!$H$6:$H$22,0))),"","Evidence references missing; ")&amp;IF(AND(LEN(UPPER(TRIM(CLEAN(SUBSTITUTE(M39,CHAR(160)," ")))))&gt;0,LEFT(UPPER(TRIM(M39)),10)&lt;&gt;"UNRESOLVED",ISERROR(MATCH(UPPER(TRIM(CLEAN(SUBSTITUTE(M39,CHAR(160)," ")))),Start!$H$6:$H$22,0))),"","Population/period missing; ")&amp;IF(AND(LEN(UPPER(TRIM(CLEAN(SUBSTITUTE(N39,CHAR(160)," ")))))&gt;0,LEFT(UPPER(TRIM(N39)),10)&lt;&gt;"UNRESOLVED",ISERROR(MATCH(UPPER(TRIM(CLEAN(SUBSTITUTE(N39,CHAR(160)," ")))),Start!$H$6:$H$22,0))),"","Sample IDs/count/rationale missing; ")&amp;IF(AND(LEN(UPPER(TRIM(CLEAN(SUBSTITUTE(O39,CHAR(160)," ")))))&gt;0,LEFT(UPPER(TRIM(O39)),10)&lt;&gt;"UNRESOLVED",ISERROR(MATCH(UPPER(TRIM(CLEAN(SUBSTITUTE(O39,CHAR(160)," ")))),Start!$H$6:$H$22,0))),"","Method missing; ")&amp;IF(AND(LEN(UPPER(TRIM(CLEAN(SUBSTITUTE(P39,CHAR(160)," ")))))&gt;0,LEFT(UPPER(TRIM(P39)),10)&lt;&gt;"UNRESOLVED",ISERROR(MATCH(UPPER(TRIM(CLEAN(SUBSTITUTE(P39,CHAR(160)," ")))),Start!$H$6:$H$22,0))),"","Observations missing; ")&amp;IF(AND(LEN(UPPER(TRIM(CLEAN(SUBSTITUTE(Q39,CHAR(160)," ")))))&gt;0,LEFT(UPPER(TRIM(Q39)),10)&lt;&gt;"UNRESOLVED",ISERROR(MATCH(UPPER(TRIM(CLEAN(SUBSTITUTE(Q39,CHAR(160)," ")))),Start!$H$6:$H$22,0))),"","Reviewer missing; ")&amp;IF(AND(ISNUMBER(R39),R39&gt;0,R39&lt;TODAY()+1),"","Execution date missing/invalid/future; ")&amp;IF(AND(ISNUMBER(S39),S39&gt;0,S39&lt;TODAY()+1),"","Review date missing/invalid/future; ")&amp;IF(AND(LEN(UPPER(TRIM(CLEAN(SUBSTITUTE(T39,CHAR(160)," ")))))&gt;0,LEFT(UPPER(TRIM(T39)),10)&lt;&gt;"UNRESOLVED",ISERROR(MATCH(UPPER(TRIM(CLEAN(SUBSTITUTE(T39,CHAR(160)," ")))),Start!$H$6:$H$22,0))),"","Review disposition missing; ")&amp;IF(AND(LEN(UPPER(TRIM(CLEAN(SUBSTITUTE(U39,CHAR(160)," ")))))&gt;0,LEFT(UPPER(TRIM(U39)),10)&lt;&gt;"UNRESOLVED",ISERROR(MATCH(UPPER(TRIM(CLEAN(SUBSTITUTE(U39,CHAR(160)," ")))),Start!$H$6:$H$22,0))),"","Permit or records-only basis missing; ")&amp;IF(AND(ISNUMBER(R39),ISNUMBER(S39),S39&lt;R39),"Review precedes execution; ","")&amp;IF(K39="Examined with limits",IF(AND(LEN(UPPER(TRIM(CLEAN(SUBSTITUTE(L39,CHAR(160)," ")))))&gt;0,LEFT(UPPER(TRIM(L39)),10)&lt;&gt;"UNRESOLVED",ISERROR(MATCH(UPPER(TRIM(CLEAN(SUBSTITUTE(L39,CHAR(160)," ")))),Start!$H$6:$H$22,0))),"","Limitation/next action missing; "),""))=0,"Documentation recorded; review required",IF(AND(LEN(UPPER(TRIM(CLEAN(SUBSTITUTE(H39,CHAR(160)," ")))))&gt;0,LEFT(UPPER(TRIM(H39)),10)&lt;&gt;"UNRESOLVED",ISERROR(MATCH(UPPER(TRIM(CLEAN(SUBSTITUTE(H39,CHAR(160)," ")))),Start!$H$6:$H$22,0))),"","Criterion/boundary missing; ")&amp;IF(AND(LEN(UPPER(TRIM(CLEAN(SUBSTITUTE(I39,CHAR(160)," ")))))&gt;0,LEFT(UPPER(TRIM(I39)),10)&lt;&gt;"UNRESOLVED",ISERROR(MATCH(UPPER(TRIM(CLEAN(SUBSTITUTE(I39,CHAR(160)," ")))),Start!$H$6:$H$22,0))),"","Examiner missing; ")&amp;IF(AND(LEN(UPPER(TRIM(CLEAN(SUBSTITUTE(J39,CHAR(160)," ")))))&gt;0,LEFT(UPPER(TRIM(J39)),10)&lt;&gt;"UNRESOLVED",ISERROR(MATCH(UPPER(TRIM(CLEAN(SUBSTITUTE(J39,CHAR(160)," ")))),Start!$H$6:$H$22,0))),"","Evidence references missing; ")&amp;IF(AND(LEN(UPPER(TRIM(CLEAN(SUBSTITUTE(M39,CHAR(160)," ")))))&gt;0,LEFT(UPPER(TRIM(M39)),10)&lt;&gt;"UNRESOLVED",ISERROR(MATCH(UPPER(TRIM(CLEAN(SUBSTITUTE(M39,CHAR(160)," ")))),Start!$H$6:$H$22,0))),"","Population/period missing; ")&amp;IF(AND(LEN(UPPER(TRIM(CLEAN(SUBSTITUTE(N39,CHAR(160)," ")))))&gt;0,LEFT(UPPER(TRIM(N39)),10)&lt;&gt;"UNRESOLVED",ISERROR(MATCH(UPPER(TRIM(CLEAN(SUBSTITUTE(N39,CHAR(160)," ")))),Start!$H$6:$H$22,0))),"","Sample IDs/count/rationale missing; ")&amp;IF(AND(LEN(UPPER(TRIM(CLEAN(SUBSTITUTE(O39,CHAR(160)," ")))))&gt;0,LEFT(UPPER(TRIM(O39)),10)&lt;&gt;"UNRESOLVED",ISERROR(MATCH(UPPER(TRIM(CLEAN(SUBSTITUTE(O39,CHAR(160)," ")))),Start!$H$6:$H$22,0))),"","Method missing; ")&amp;IF(AND(LEN(UPPER(TRIM(CLEAN(SUBSTITUTE(P39,CHAR(160)," ")))))&gt;0,LEFT(UPPER(TRIM(P39)),10)&lt;&gt;"UNRESOLVED",ISERROR(MATCH(UPPER(TRIM(CLEAN(SUBSTITUTE(P39,CHAR(160)," ")))),Start!$H$6:$H$22,0))),"","Observations missing; ")&amp;IF(AND(LEN(UPPER(TRIM(CLEAN(SUBSTITUTE(Q39,CHAR(160)," ")))))&gt;0,LEFT(UPPER(TRIM(Q39)),10)&lt;&gt;"UNRESOLVED",ISERROR(MATCH(UPPER(TRIM(CLEAN(SUBSTITUTE(Q39,CHAR(160)," ")))),Start!$H$6:$H$22,0))),"","Reviewer missing; ")&amp;IF(AND(ISNUMBER(R39),R39&gt;0,R39&lt;TODAY()+1),"","Execution date missing/invalid/future; ")&amp;IF(AND(ISNUMBER(S39),S39&gt;0,S39&lt;TODAY()+1),"","Review date missing/invalid/future; ")&amp;IF(AND(LEN(UPPER(TRIM(CLEAN(SUBSTITUTE(T39,CHAR(160)," ")))))&gt;0,LEFT(UPPER(TRIM(T39)),10)&lt;&gt;"UNRESOLVED",ISERROR(MATCH(UPPER(TRIM(CLEAN(SUBSTITUTE(T39,CHAR(160)," ")))),Start!$H$6:$H$22,0))),"","Review disposition missing; ")&amp;IF(AND(LEN(UPPER(TRIM(CLEAN(SUBSTITUTE(U39,CHAR(160)," ")))))&gt;0,LEFT(UPPER(TRIM(U39)),10)&lt;&gt;"UNRESOLVED",ISERROR(MATCH(UPPER(TRIM(CLEAN(SUBSTITUTE(U39,CHAR(160)," ")))),Start!$H$6:$H$22,0))),"","Permit or records-only basis missing; ")&amp;IF(AND(ISNUMBER(R39),ISNUMBER(S39),S39&lt;R39),"Review precedes execution; ","")&amp;IF(K39="Examined with limits",IF(AND(LEN(UPPER(TRIM(CLEAN(SUBSTITUTE(L39,CHAR(160)," ")))))&gt;0,LEFT(UPPER(TRIM(L39)),10)&lt;&gt;"UNRESOLVED",ISERROR(MATCH(UPPER(TRIM(CLEAN(SUBSTITUTE(L39,CHAR(160)," ")))),Start!$H$6:$H$22,0))),"","Limitation/next action missing; "),"")))),"Invalid status; use a listed value")</f>
        <v>Examination pending</v>
      </c>
    </row>
    <row r="40" ht="55" customHeight="1">
      <c r="A40" s="56" t="str">
        <v>T-C03</v>
      </c>
      <c r="B40" s="56" t="str">
        <v>Transportation</v>
      </c>
      <c r="C40" s="56" t="str">
        <v>Remote access</v>
      </c>
      <c r="D40" s="56" t="str">
        <v>Review approval authentication supervision revocation and emergency access using a real authorized sample. Apply the sample to the selected vessel, port, signal, aviation or pipeline operating boundary.</v>
      </c>
      <c r="E40" s="56" t="str">
        <v>Approved and revoked access samples without secrets</v>
      </c>
      <c r="F40" s="56" t="str">
        <v>Evidence supports the stated access behavior and limits</v>
      </c>
      <c r="G40" s="56" t="str">
        <v>F01 / F03</v>
      </c>
      <c r="H40" s="53"/>
      <c r="I40" s="53"/>
      <c r="J40" s="53"/>
      <c r="K40" s="53" t="str">
        <v>Not examined</v>
      </c>
      <c r="L40" s="53"/>
      <c r="M40" s="53"/>
      <c r="N40" s="53"/>
      <c r="O40" s="53"/>
      <c r="P40" s="53"/>
      <c r="Q40" s="53"/>
      <c r="R40" s="54"/>
      <c r="S40" s="54"/>
      <c r="T40" s="53"/>
      <c r="U40" s="53"/>
      <c r="V40" s="55" t="str">
        <f>IF(OR(EXACT(K40,"Not examined"),EXACT(K40,"Examined with limits"),EXACT(K40,"Evidence supports criterion"),EXACT(K40,"Gap observed"),EXACT(K40,"Not authorized")),IF(K40="Not authorized",IF(LEN(IF(AND(LEN(UPPER(TRIM(CLEAN(SUBSTITUTE(L40,CHAR(160)," ")))))&gt;0,LEFT(UPPER(TRIM(L40)),10)&lt;&gt;"UNRESOLVED",ISERROR(MATCH(UPPER(TRIM(CLEAN(SUBSTITUTE(L40,CHAR(160)," ")))),Start!$H$6:$H$22,0))),"","Permission limitation/next action missing; ")&amp;"")=0,"Documentation recorded; review required",IF(AND(LEN(UPPER(TRIM(CLEAN(SUBSTITUTE(L40,CHAR(160)," ")))))&gt;0,LEFT(UPPER(TRIM(L40)),10)&lt;&gt;"UNRESOLVED",ISERROR(MATCH(UPPER(TRIM(CLEAN(SUBSTITUTE(L40,CHAR(160)," ")))),Start!$H$6:$H$22,0))),"","Permission limitation/next action missing; ")&amp;""),IF(K40="Not examined","Examination pending",IF(LEN(IF(AND(LEN(UPPER(TRIM(CLEAN(SUBSTITUTE(H40,CHAR(160)," ")))))&gt;0,LEFT(UPPER(TRIM(H40)),10)&lt;&gt;"UNRESOLVED",ISERROR(MATCH(UPPER(TRIM(CLEAN(SUBSTITUTE(H40,CHAR(160)," ")))),Start!$H$6:$H$22,0))),"","Criterion/boundary missing; ")&amp;IF(AND(LEN(UPPER(TRIM(CLEAN(SUBSTITUTE(I40,CHAR(160)," ")))))&gt;0,LEFT(UPPER(TRIM(I40)),10)&lt;&gt;"UNRESOLVED",ISERROR(MATCH(UPPER(TRIM(CLEAN(SUBSTITUTE(I40,CHAR(160)," ")))),Start!$H$6:$H$22,0))),"","Examiner missing; ")&amp;IF(AND(LEN(UPPER(TRIM(CLEAN(SUBSTITUTE(J40,CHAR(160)," ")))))&gt;0,LEFT(UPPER(TRIM(J40)),10)&lt;&gt;"UNRESOLVED",ISERROR(MATCH(UPPER(TRIM(CLEAN(SUBSTITUTE(J40,CHAR(160)," ")))),Start!$H$6:$H$22,0))),"","Evidence references missing; ")&amp;IF(AND(LEN(UPPER(TRIM(CLEAN(SUBSTITUTE(M40,CHAR(160)," ")))))&gt;0,LEFT(UPPER(TRIM(M40)),10)&lt;&gt;"UNRESOLVED",ISERROR(MATCH(UPPER(TRIM(CLEAN(SUBSTITUTE(M40,CHAR(160)," ")))),Start!$H$6:$H$22,0))),"","Population/period missing; ")&amp;IF(AND(LEN(UPPER(TRIM(CLEAN(SUBSTITUTE(N40,CHAR(160)," ")))))&gt;0,LEFT(UPPER(TRIM(N40)),10)&lt;&gt;"UNRESOLVED",ISERROR(MATCH(UPPER(TRIM(CLEAN(SUBSTITUTE(N40,CHAR(160)," ")))),Start!$H$6:$H$22,0))),"","Sample IDs/count/rationale missing; ")&amp;IF(AND(LEN(UPPER(TRIM(CLEAN(SUBSTITUTE(O40,CHAR(160)," ")))))&gt;0,LEFT(UPPER(TRIM(O40)),10)&lt;&gt;"UNRESOLVED",ISERROR(MATCH(UPPER(TRIM(CLEAN(SUBSTITUTE(O40,CHAR(160)," ")))),Start!$H$6:$H$22,0))),"","Method missing; ")&amp;IF(AND(LEN(UPPER(TRIM(CLEAN(SUBSTITUTE(P40,CHAR(160)," ")))))&gt;0,LEFT(UPPER(TRIM(P40)),10)&lt;&gt;"UNRESOLVED",ISERROR(MATCH(UPPER(TRIM(CLEAN(SUBSTITUTE(P40,CHAR(160)," ")))),Start!$H$6:$H$22,0))),"","Observations missing; ")&amp;IF(AND(LEN(UPPER(TRIM(CLEAN(SUBSTITUTE(Q40,CHAR(160)," ")))))&gt;0,LEFT(UPPER(TRIM(Q40)),10)&lt;&gt;"UNRESOLVED",ISERROR(MATCH(UPPER(TRIM(CLEAN(SUBSTITUTE(Q40,CHAR(160)," ")))),Start!$H$6:$H$22,0))),"","Reviewer missing; ")&amp;IF(AND(ISNUMBER(R40),R40&gt;0,R40&lt;TODAY()+1),"","Execution date missing/invalid/future; ")&amp;IF(AND(ISNUMBER(S40),S40&gt;0,S40&lt;TODAY()+1),"","Review date missing/invalid/future; ")&amp;IF(AND(LEN(UPPER(TRIM(CLEAN(SUBSTITUTE(T40,CHAR(160)," ")))))&gt;0,LEFT(UPPER(TRIM(T40)),10)&lt;&gt;"UNRESOLVED",ISERROR(MATCH(UPPER(TRIM(CLEAN(SUBSTITUTE(T40,CHAR(160)," ")))),Start!$H$6:$H$22,0))),"","Review disposition missing; ")&amp;IF(AND(LEN(UPPER(TRIM(CLEAN(SUBSTITUTE(U40,CHAR(160)," ")))))&gt;0,LEFT(UPPER(TRIM(U40)),10)&lt;&gt;"UNRESOLVED",ISERROR(MATCH(UPPER(TRIM(CLEAN(SUBSTITUTE(U40,CHAR(160)," ")))),Start!$H$6:$H$22,0))),"","Permit or records-only basis missing; ")&amp;IF(AND(ISNUMBER(R40),ISNUMBER(S40),S40&lt;R40),"Review precedes execution; ","")&amp;IF(K40="Examined with limits",IF(AND(LEN(UPPER(TRIM(CLEAN(SUBSTITUTE(L40,CHAR(160)," ")))))&gt;0,LEFT(UPPER(TRIM(L40)),10)&lt;&gt;"UNRESOLVED",ISERROR(MATCH(UPPER(TRIM(CLEAN(SUBSTITUTE(L40,CHAR(160)," ")))),Start!$H$6:$H$22,0))),"","Limitation/next action missing; "),""))=0,"Documentation recorded; review required",IF(AND(LEN(UPPER(TRIM(CLEAN(SUBSTITUTE(H40,CHAR(160)," ")))))&gt;0,LEFT(UPPER(TRIM(H40)),10)&lt;&gt;"UNRESOLVED",ISERROR(MATCH(UPPER(TRIM(CLEAN(SUBSTITUTE(H40,CHAR(160)," ")))),Start!$H$6:$H$22,0))),"","Criterion/boundary missing; ")&amp;IF(AND(LEN(UPPER(TRIM(CLEAN(SUBSTITUTE(I40,CHAR(160)," ")))))&gt;0,LEFT(UPPER(TRIM(I40)),10)&lt;&gt;"UNRESOLVED",ISERROR(MATCH(UPPER(TRIM(CLEAN(SUBSTITUTE(I40,CHAR(160)," ")))),Start!$H$6:$H$22,0))),"","Examiner missing; ")&amp;IF(AND(LEN(UPPER(TRIM(CLEAN(SUBSTITUTE(J40,CHAR(160)," ")))))&gt;0,LEFT(UPPER(TRIM(J40)),10)&lt;&gt;"UNRESOLVED",ISERROR(MATCH(UPPER(TRIM(CLEAN(SUBSTITUTE(J40,CHAR(160)," ")))),Start!$H$6:$H$22,0))),"","Evidence references missing; ")&amp;IF(AND(LEN(UPPER(TRIM(CLEAN(SUBSTITUTE(M40,CHAR(160)," ")))))&gt;0,LEFT(UPPER(TRIM(M40)),10)&lt;&gt;"UNRESOLVED",ISERROR(MATCH(UPPER(TRIM(CLEAN(SUBSTITUTE(M40,CHAR(160)," ")))),Start!$H$6:$H$22,0))),"","Population/period missing; ")&amp;IF(AND(LEN(UPPER(TRIM(CLEAN(SUBSTITUTE(N40,CHAR(160)," ")))))&gt;0,LEFT(UPPER(TRIM(N40)),10)&lt;&gt;"UNRESOLVED",ISERROR(MATCH(UPPER(TRIM(CLEAN(SUBSTITUTE(N40,CHAR(160)," ")))),Start!$H$6:$H$22,0))),"","Sample IDs/count/rationale missing; ")&amp;IF(AND(LEN(UPPER(TRIM(CLEAN(SUBSTITUTE(O40,CHAR(160)," ")))))&gt;0,LEFT(UPPER(TRIM(O40)),10)&lt;&gt;"UNRESOLVED",ISERROR(MATCH(UPPER(TRIM(CLEAN(SUBSTITUTE(O40,CHAR(160)," ")))),Start!$H$6:$H$22,0))),"","Method missing; ")&amp;IF(AND(LEN(UPPER(TRIM(CLEAN(SUBSTITUTE(P40,CHAR(160)," ")))))&gt;0,LEFT(UPPER(TRIM(P40)),10)&lt;&gt;"UNRESOLVED",ISERROR(MATCH(UPPER(TRIM(CLEAN(SUBSTITUTE(P40,CHAR(160)," ")))),Start!$H$6:$H$22,0))),"","Observations missing; ")&amp;IF(AND(LEN(UPPER(TRIM(CLEAN(SUBSTITUTE(Q40,CHAR(160)," ")))))&gt;0,LEFT(UPPER(TRIM(Q40)),10)&lt;&gt;"UNRESOLVED",ISERROR(MATCH(UPPER(TRIM(CLEAN(SUBSTITUTE(Q40,CHAR(160)," ")))),Start!$H$6:$H$22,0))),"","Reviewer missing; ")&amp;IF(AND(ISNUMBER(R40),R40&gt;0,R40&lt;TODAY()+1),"","Execution date missing/invalid/future; ")&amp;IF(AND(ISNUMBER(S40),S40&gt;0,S40&lt;TODAY()+1),"","Review date missing/invalid/future; ")&amp;IF(AND(LEN(UPPER(TRIM(CLEAN(SUBSTITUTE(T40,CHAR(160)," ")))))&gt;0,LEFT(UPPER(TRIM(T40)),10)&lt;&gt;"UNRESOLVED",ISERROR(MATCH(UPPER(TRIM(CLEAN(SUBSTITUTE(T40,CHAR(160)," ")))),Start!$H$6:$H$22,0))),"","Review disposition missing; ")&amp;IF(AND(LEN(UPPER(TRIM(CLEAN(SUBSTITUTE(U40,CHAR(160)," ")))))&gt;0,LEFT(UPPER(TRIM(U40)),10)&lt;&gt;"UNRESOLVED",ISERROR(MATCH(UPPER(TRIM(CLEAN(SUBSTITUTE(U40,CHAR(160)," ")))),Start!$H$6:$H$22,0))),"","Permit or records-only basis missing; ")&amp;IF(AND(ISNUMBER(R40),ISNUMBER(S40),S40&lt;R40),"Review precedes execution; ","")&amp;IF(K40="Examined with limits",IF(AND(LEN(UPPER(TRIM(CLEAN(SUBSTITUTE(L40,CHAR(160)," ")))))&gt;0,LEFT(UPPER(TRIM(L40)),10)&lt;&gt;"UNRESOLVED",ISERROR(MATCH(UPPER(TRIM(CLEAN(SUBSTITUTE(L40,CHAR(160)," ")))),Start!$H$6:$H$22,0))),"","Limitation/next action missing; "),"")))),"Invalid status; use a listed value")</f>
        <v>Examination pending</v>
      </c>
    </row>
    <row r="41" ht="40" customHeight="1">
      <c r="A41" s="52" t="str">
        <v>T-C04</v>
      </c>
      <c r="B41" s="52" t="str">
        <v>Transportation</v>
      </c>
      <c r="C41" s="52" t="str">
        <v>Accounts</v>
      </c>
      <c r="D41" s="52" t="str">
        <v>Review privileged service embedded vendor and emergency identities. Apply the sample to the selected vessel, port, signal, aviation or pipeline operating boundary.</v>
      </c>
      <c r="E41" s="52" t="str">
        <v>Account owner approval privilege review and exit sample</v>
      </c>
      <c r="F41" s="52" t="str">
        <v>Shared account constraints and compensating controls remain visible</v>
      </c>
      <c r="G41" s="52" t="str">
        <v>F01 / F03</v>
      </c>
      <c r="H41" s="53"/>
      <c r="I41" s="53"/>
      <c r="J41" s="53"/>
      <c r="K41" s="53" t="str">
        <v>Not examined</v>
      </c>
      <c r="L41" s="53"/>
      <c r="M41" s="53"/>
      <c r="N41" s="53"/>
      <c r="O41" s="53"/>
      <c r="P41" s="53"/>
      <c r="Q41" s="53"/>
      <c r="R41" s="54"/>
      <c r="S41" s="54"/>
      <c r="T41" s="53"/>
      <c r="U41" s="53"/>
      <c r="V41" s="55" t="str">
        <f>IF(OR(EXACT(K41,"Not examined"),EXACT(K41,"Examined with limits"),EXACT(K41,"Evidence supports criterion"),EXACT(K41,"Gap observed"),EXACT(K41,"Not authorized")),IF(K41="Not authorized",IF(LEN(IF(AND(LEN(UPPER(TRIM(CLEAN(SUBSTITUTE(L41,CHAR(160)," ")))))&gt;0,LEFT(UPPER(TRIM(L41)),10)&lt;&gt;"UNRESOLVED",ISERROR(MATCH(UPPER(TRIM(CLEAN(SUBSTITUTE(L41,CHAR(160)," ")))),Start!$H$6:$H$22,0))),"","Permission limitation/next action missing; ")&amp;"")=0,"Documentation recorded; review required",IF(AND(LEN(UPPER(TRIM(CLEAN(SUBSTITUTE(L41,CHAR(160)," ")))))&gt;0,LEFT(UPPER(TRIM(L41)),10)&lt;&gt;"UNRESOLVED",ISERROR(MATCH(UPPER(TRIM(CLEAN(SUBSTITUTE(L41,CHAR(160)," ")))),Start!$H$6:$H$22,0))),"","Permission limitation/next action missing; ")&amp;""),IF(K41="Not examined","Examination pending",IF(LEN(IF(AND(LEN(UPPER(TRIM(CLEAN(SUBSTITUTE(H41,CHAR(160)," ")))))&gt;0,LEFT(UPPER(TRIM(H41)),10)&lt;&gt;"UNRESOLVED",ISERROR(MATCH(UPPER(TRIM(CLEAN(SUBSTITUTE(H41,CHAR(160)," ")))),Start!$H$6:$H$22,0))),"","Criterion/boundary missing; ")&amp;IF(AND(LEN(UPPER(TRIM(CLEAN(SUBSTITUTE(I41,CHAR(160)," ")))))&gt;0,LEFT(UPPER(TRIM(I41)),10)&lt;&gt;"UNRESOLVED",ISERROR(MATCH(UPPER(TRIM(CLEAN(SUBSTITUTE(I41,CHAR(160)," ")))),Start!$H$6:$H$22,0))),"","Examiner missing; ")&amp;IF(AND(LEN(UPPER(TRIM(CLEAN(SUBSTITUTE(J41,CHAR(160)," ")))))&gt;0,LEFT(UPPER(TRIM(J41)),10)&lt;&gt;"UNRESOLVED",ISERROR(MATCH(UPPER(TRIM(CLEAN(SUBSTITUTE(J41,CHAR(160)," ")))),Start!$H$6:$H$22,0))),"","Evidence references missing; ")&amp;IF(AND(LEN(UPPER(TRIM(CLEAN(SUBSTITUTE(M41,CHAR(160)," ")))))&gt;0,LEFT(UPPER(TRIM(M41)),10)&lt;&gt;"UNRESOLVED",ISERROR(MATCH(UPPER(TRIM(CLEAN(SUBSTITUTE(M41,CHAR(160)," ")))),Start!$H$6:$H$22,0))),"","Population/period missing; ")&amp;IF(AND(LEN(UPPER(TRIM(CLEAN(SUBSTITUTE(N41,CHAR(160)," ")))))&gt;0,LEFT(UPPER(TRIM(N41)),10)&lt;&gt;"UNRESOLVED",ISERROR(MATCH(UPPER(TRIM(CLEAN(SUBSTITUTE(N41,CHAR(160)," ")))),Start!$H$6:$H$22,0))),"","Sample IDs/count/rationale missing; ")&amp;IF(AND(LEN(UPPER(TRIM(CLEAN(SUBSTITUTE(O41,CHAR(160)," ")))))&gt;0,LEFT(UPPER(TRIM(O41)),10)&lt;&gt;"UNRESOLVED",ISERROR(MATCH(UPPER(TRIM(CLEAN(SUBSTITUTE(O41,CHAR(160)," ")))),Start!$H$6:$H$22,0))),"","Method missing; ")&amp;IF(AND(LEN(UPPER(TRIM(CLEAN(SUBSTITUTE(P41,CHAR(160)," ")))))&gt;0,LEFT(UPPER(TRIM(P41)),10)&lt;&gt;"UNRESOLVED",ISERROR(MATCH(UPPER(TRIM(CLEAN(SUBSTITUTE(P41,CHAR(160)," ")))),Start!$H$6:$H$22,0))),"","Observations missing; ")&amp;IF(AND(LEN(UPPER(TRIM(CLEAN(SUBSTITUTE(Q41,CHAR(160)," ")))))&gt;0,LEFT(UPPER(TRIM(Q41)),10)&lt;&gt;"UNRESOLVED",ISERROR(MATCH(UPPER(TRIM(CLEAN(SUBSTITUTE(Q41,CHAR(160)," ")))),Start!$H$6:$H$22,0))),"","Reviewer missing; ")&amp;IF(AND(ISNUMBER(R41),R41&gt;0,R41&lt;TODAY()+1),"","Execution date missing/invalid/future; ")&amp;IF(AND(ISNUMBER(S41),S41&gt;0,S41&lt;TODAY()+1),"","Review date missing/invalid/future; ")&amp;IF(AND(LEN(UPPER(TRIM(CLEAN(SUBSTITUTE(T41,CHAR(160)," ")))))&gt;0,LEFT(UPPER(TRIM(T41)),10)&lt;&gt;"UNRESOLVED",ISERROR(MATCH(UPPER(TRIM(CLEAN(SUBSTITUTE(T41,CHAR(160)," ")))),Start!$H$6:$H$22,0))),"","Review disposition missing; ")&amp;IF(AND(LEN(UPPER(TRIM(CLEAN(SUBSTITUTE(U41,CHAR(160)," ")))))&gt;0,LEFT(UPPER(TRIM(U41)),10)&lt;&gt;"UNRESOLVED",ISERROR(MATCH(UPPER(TRIM(CLEAN(SUBSTITUTE(U41,CHAR(160)," ")))),Start!$H$6:$H$22,0))),"","Permit or records-only basis missing; ")&amp;IF(AND(ISNUMBER(R41),ISNUMBER(S41),S41&lt;R41),"Review precedes execution; ","")&amp;IF(K41="Examined with limits",IF(AND(LEN(UPPER(TRIM(CLEAN(SUBSTITUTE(L41,CHAR(160)," ")))))&gt;0,LEFT(UPPER(TRIM(L41)),10)&lt;&gt;"UNRESOLVED",ISERROR(MATCH(UPPER(TRIM(CLEAN(SUBSTITUTE(L41,CHAR(160)," ")))),Start!$H$6:$H$22,0))),"","Limitation/next action missing; "),""))=0,"Documentation recorded; review required",IF(AND(LEN(UPPER(TRIM(CLEAN(SUBSTITUTE(H41,CHAR(160)," ")))))&gt;0,LEFT(UPPER(TRIM(H41)),10)&lt;&gt;"UNRESOLVED",ISERROR(MATCH(UPPER(TRIM(CLEAN(SUBSTITUTE(H41,CHAR(160)," ")))),Start!$H$6:$H$22,0))),"","Criterion/boundary missing; ")&amp;IF(AND(LEN(UPPER(TRIM(CLEAN(SUBSTITUTE(I41,CHAR(160)," ")))))&gt;0,LEFT(UPPER(TRIM(I41)),10)&lt;&gt;"UNRESOLVED",ISERROR(MATCH(UPPER(TRIM(CLEAN(SUBSTITUTE(I41,CHAR(160)," ")))),Start!$H$6:$H$22,0))),"","Examiner missing; ")&amp;IF(AND(LEN(UPPER(TRIM(CLEAN(SUBSTITUTE(J41,CHAR(160)," ")))))&gt;0,LEFT(UPPER(TRIM(J41)),10)&lt;&gt;"UNRESOLVED",ISERROR(MATCH(UPPER(TRIM(CLEAN(SUBSTITUTE(J41,CHAR(160)," ")))),Start!$H$6:$H$22,0))),"","Evidence references missing; ")&amp;IF(AND(LEN(UPPER(TRIM(CLEAN(SUBSTITUTE(M41,CHAR(160)," ")))))&gt;0,LEFT(UPPER(TRIM(M41)),10)&lt;&gt;"UNRESOLVED",ISERROR(MATCH(UPPER(TRIM(CLEAN(SUBSTITUTE(M41,CHAR(160)," ")))),Start!$H$6:$H$22,0))),"","Population/period missing; ")&amp;IF(AND(LEN(UPPER(TRIM(CLEAN(SUBSTITUTE(N41,CHAR(160)," ")))))&gt;0,LEFT(UPPER(TRIM(N41)),10)&lt;&gt;"UNRESOLVED",ISERROR(MATCH(UPPER(TRIM(CLEAN(SUBSTITUTE(N41,CHAR(160)," ")))),Start!$H$6:$H$22,0))),"","Sample IDs/count/rationale missing; ")&amp;IF(AND(LEN(UPPER(TRIM(CLEAN(SUBSTITUTE(O41,CHAR(160)," ")))))&gt;0,LEFT(UPPER(TRIM(O41)),10)&lt;&gt;"UNRESOLVED",ISERROR(MATCH(UPPER(TRIM(CLEAN(SUBSTITUTE(O41,CHAR(160)," ")))),Start!$H$6:$H$22,0))),"","Method missing; ")&amp;IF(AND(LEN(UPPER(TRIM(CLEAN(SUBSTITUTE(P41,CHAR(160)," ")))))&gt;0,LEFT(UPPER(TRIM(P41)),10)&lt;&gt;"UNRESOLVED",ISERROR(MATCH(UPPER(TRIM(CLEAN(SUBSTITUTE(P41,CHAR(160)," ")))),Start!$H$6:$H$22,0))),"","Observations missing; ")&amp;IF(AND(LEN(UPPER(TRIM(CLEAN(SUBSTITUTE(Q41,CHAR(160)," ")))))&gt;0,LEFT(UPPER(TRIM(Q41)),10)&lt;&gt;"UNRESOLVED",ISERROR(MATCH(UPPER(TRIM(CLEAN(SUBSTITUTE(Q41,CHAR(160)," ")))),Start!$H$6:$H$22,0))),"","Reviewer missing; ")&amp;IF(AND(ISNUMBER(R41),R41&gt;0,R41&lt;TODAY()+1),"","Execution date missing/invalid/future; ")&amp;IF(AND(ISNUMBER(S41),S41&gt;0,S41&lt;TODAY()+1),"","Review date missing/invalid/future; ")&amp;IF(AND(LEN(UPPER(TRIM(CLEAN(SUBSTITUTE(T41,CHAR(160)," ")))))&gt;0,LEFT(UPPER(TRIM(T41)),10)&lt;&gt;"UNRESOLVED",ISERROR(MATCH(UPPER(TRIM(CLEAN(SUBSTITUTE(T41,CHAR(160)," ")))),Start!$H$6:$H$22,0))),"","Review disposition missing; ")&amp;IF(AND(LEN(UPPER(TRIM(CLEAN(SUBSTITUTE(U41,CHAR(160)," ")))))&gt;0,LEFT(UPPER(TRIM(U41)),10)&lt;&gt;"UNRESOLVED",ISERROR(MATCH(UPPER(TRIM(CLEAN(SUBSTITUTE(U41,CHAR(160)," ")))),Start!$H$6:$H$22,0))),"","Permit or records-only basis missing; ")&amp;IF(AND(ISNUMBER(R41),ISNUMBER(S41),S41&lt;R41),"Review precedes execution; ","")&amp;IF(K41="Examined with limits",IF(AND(LEN(UPPER(TRIM(CLEAN(SUBSTITUTE(L41,CHAR(160)," ")))))&gt;0,LEFT(UPPER(TRIM(L41)),10)&lt;&gt;"UNRESOLVED",ISERROR(MATCH(UPPER(TRIM(CLEAN(SUBSTITUTE(L41,CHAR(160)," ")))),Start!$H$6:$H$22,0))),"","Limitation/next action missing; "),"")))),"Invalid status; use a listed value")</f>
        <v>Examination pending</v>
      </c>
    </row>
    <row r="42" ht="55" customHeight="1">
      <c r="A42" s="56" t="str">
        <v>T-C05</v>
      </c>
      <c r="B42" s="56" t="str">
        <v>Transportation</v>
      </c>
      <c r="C42" s="56" t="str">
        <v>Legacy and vulnerability</v>
      </c>
      <c r="D42" s="56" t="str">
        <v>Compare installed versions support advisories maintenance constraints and recovery options. Apply the sample to the selected vessel, port, signal, aviation or pipeline operating boundary.</v>
      </c>
      <c r="E42" s="56" t="str">
        <v>Version record vendor advisory and engineering decision</v>
      </c>
      <c r="F42" s="56" t="inlineStr">
        <is>
          <t xml:space="preserve">Suspected vulnerabilities stay labeled Suspected until validated</t>
        </is>
      </c>
      <c r="G42" s="56" t="str">
        <v>F01 / F03</v>
      </c>
      <c r="H42" s="53"/>
      <c r="I42" s="53"/>
      <c r="J42" s="53"/>
      <c r="K42" s="53" t="str">
        <v>Not examined</v>
      </c>
      <c r="L42" s="53"/>
      <c r="M42" s="53"/>
      <c r="N42" s="53"/>
      <c r="O42" s="53"/>
      <c r="P42" s="53"/>
      <c r="Q42" s="53"/>
      <c r="R42" s="54"/>
      <c r="S42" s="54"/>
      <c r="T42" s="53"/>
      <c r="U42" s="53"/>
      <c r="V42" s="55" t="str">
        <f>IF(OR(EXACT(K42,"Not examined"),EXACT(K42,"Examined with limits"),EXACT(K42,"Evidence supports criterion"),EXACT(K42,"Gap observed"),EXACT(K42,"Not authorized")),IF(K42="Not authorized",IF(LEN(IF(AND(LEN(UPPER(TRIM(CLEAN(SUBSTITUTE(L42,CHAR(160)," ")))))&gt;0,LEFT(UPPER(TRIM(L42)),10)&lt;&gt;"UNRESOLVED",ISERROR(MATCH(UPPER(TRIM(CLEAN(SUBSTITUTE(L42,CHAR(160)," ")))),Start!$H$6:$H$22,0))),"","Permission limitation/next action missing; ")&amp;"")=0,"Documentation recorded; review required",IF(AND(LEN(UPPER(TRIM(CLEAN(SUBSTITUTE(L42,CHAR(160)," ")))))&gt;0,LEFT(UPPER(TRIM(L42)),10)&lt;&gt;"UNRESOLVED",ISERROR(MATCH(UPPER(TRIM(CLEAN(SUBSTITUTE(L42,CHAR(160)," ")))),Start!$H$6:$H$22,0))),"","Permission limitation/next action missing; ")&amp;""),IF(K42="Not examined","Examination pending",IF(LEN(IF(AND(LEN(UPPER(TRIM(CLEAN(SUBSTITUTE(H42,CHAR(160)," ")))))&gt;0,LEFT(UPPER(TRIM(H42)),10)&lt;&gt;"UNRESOLVED",ISERROR(MATCH(UPPER(TRIM(CLEAN(SUBSTITUTE(H42,CHAR(160)," ")))),Start!$H$6:$H$22,0))),"","Criterion/boundary missing; ")&amp;IF(AND(LEN(UPPER(TRIM(CLEAN(SUBSTITUTE(I42,CHAR(160)," ")))))&gt;0,LEFT(UPPER(TRIM(I42)),10)&lt;&gt;"UNRESOLVED",ISERROR(MATCH(UPPER(TRIM(CLEAN(SUBSTITUTE(I42,CHAR(160)," ")))),Start!$H$6:$H$22,0))),"","Examiner missing; ")&amp;IF(AND(LEN(UPPER(TRIM(CLEAN(SUBSTITUTE(J42,CHAR(160)," ")))))&gt;0,LEFT(UPPER(TRIM(J42)),10)&lt;&gt;"UNRESOLVED",ISERROR(MATCH(UPPER(TRIM(CLEAN(SUBSTITUTE(J42,CHAR(160)," ")))),Start!$H$6:$H$22,0))),"","Evidence references missing; ")&amp;IF(AND(LEN(UPPER(TRIM(CLEAN(SUBSTITUTE(M42,CHAR(160)," ")))))&gt;0,LEFT(UPPER(TRIM(M42)),10)&lt;&gt;"UNRESOLVED",ISERROR(MATCH(UPPER(TRIM(CLEAN(SUBSTITUTE(M42,CHAR(160)," ")))),Start!$H$6:$H$22,0))),"","Population/period missing; ")&amp;IF(AND(LEN(UPPER(TRIM(CLEAN(SUBSTITUTE(N42,CHAR(160)," ")))))&gt;0,LEFT(UPPER(TRIM(N42)),10)&lt;&gt;"UNRESOLVED",ISERROR(MATCH(UPPER(TRIM(CLEAN(SUBSTITUTE(N42,CHAR(160)," ")))),Start!$H$6:$H$22,0))),"","Sample IDs/count/rationale missing; ")&amp;IF(AND(LEN(UPPER(TRIM(CLEAN(SUBSTITUTE(O42,CHAR(160)," ")))))&gt;0,LEFT(UPPER(TRIM(O42)),10)&lt;&gt;"UNRESOLVED",ISERROR(MATCH(UPPER(TRIM(CLEAN(SUBSTITUTE(O42,CHAR(160)," ")))),Start!$H$6:$H$22,0))),"","Method missing; ")&amp;IF(AND(LEN(UPPER(TRIM(CLEAN(SUBSTITUTE(P42,CHAR(160)," ")))))&gt;0,LEFT(UPPER(TRIM(P42)),10)&lt;&gt;"UNRESOLVED",ISERROR(MATCH(UPPER(TRIM(CLEAN(SUBSTITUTE(P42,CHAR(160)," ")))),Start!$H$6:$H$22,0))),"","Observations missing; ")&amp;IF(AND(LEN(UPPER(TRIM(CLEAN(SUBSTITUTE(Q42,CHAR(160)," ")))))&gt;0,LEFT(UPPER(TRIM(Q42)),10)&lt;&gt;"UNRESOLVED",ISERROR(MATCH(UPPER(TRIM(CLEAN(SUBSTITUTE(Q42,CHAR(160)," ")))),Start!$H$6:$H$22,0))),"","Reviewer missing; ")&amp;IF(AND(ISNUMBER(R42),R42&gt;0,R42&lt;TODAY()+1),"","Execution date missing/invalid/future; ")&amp;IF(AND(ISNUMBER(S42),S42&gt;0,S42&lt;TODAY()+1),"","Review date missing/invalid/future; ")&amp;IF(AND(LEN(UPPER(TRIM(CLEAN(SUBSTITUTE(T42,CHAR(160)," ")))))&gt;0,LEFT(UPPER(TRIM(T42)),10)&lt;&gt;"UNRESOLVED",ISERROR(MATCH(UPPER(TRIM(CLEAN(SUBSTITUTE(T42,CHAR(160)," ")))),Start!$H$6:$H$22,0))),"","Review disposition missing; ")&amp;IF(AND(LEN(UPPER(TRIM(CLEAN(SUBSTITUTE(U42,CHAR(160)," ")))))&gt;0,LEFT(UPPER(TRIM(U42)),10)&lt;&gt;"UNRESOLVED",ISERROR(MATCH(UPPER(TRIM(CLEAN(SUBSTITUTE(U42,CHAR(160)," ")))),Start!$H$6:$H$22,0))),"","Permit or records-only basis missing; ")&amp;IF(AND(ISNUMBER(R42),ISNUMBER(S42),S42&lt;R42),"Review precedes execution; ","")&amp;IF(K42="Examined with limits",IF(AND(LEN(UPPER(TRIM(CLEAN(SUBSTITUTE(L42,CHAR(160)," ")))))&gt;0,LEFT(UPPER(TRIM(L42)),10)&lt;&gt;"UNRESOLVED",ISERROR(MATCH(UPPER(TRIM(CLEAN(SUBSTITUTE(L42,CHAR(160)," ")))),Start!$H$6:$H$22,0))),"","Limitation/next action missing; "),""))=0,"Documentation recorded; review required",IF(AND(LEN(UPPER(TRIM(CLEAN(SUBSTITUTE(H42,CHAR(160)," ")))))&gt;0,LEFT(UPPER(TRIM(H42)),10)&lt;&gt;"UNRESOLVED",ISERROR(MATCH(UPPER(TRIM(CLEAN(SUBSTITUTE(H42,CHAR(160)," ")))),Start!$H$6:$H$22,0))),"","Criterion/boundary missing; ")&amp;IF(AND(LEN(UPPER(TRIM(CLEAN(SUBSTITUTE(I42,CHAR(160)," ")))))&gt;0,LEFT(UPPER(TRIM(I42)),10)&lt;&gt;"UNRESOLVED",ISERROR(MATCH(UPPER(TRIM(CLEAN(SUBSTITUTE(I42,CHAR(160)," ")))),Start!$H$6:$H$22,0))),"","Examiner missing; ")&amp;IF(AND(LEN(UPPER(TRIM(CLEAN(SUBSTITUTE(J42,CHAR(160)," ")))))&gt;0,LEFT(UPPER(TRIM(J42)),10)&lt;&gt;"UNRESOLVED",ISERROR(MATCH(UPPER(TRIM(CLEAN(SUBSTITUTE(J42,CHAR(160)," ")))),Start!$H$6:$H$22,0))),"","Evidence references missing; ")&amp;IF(AND(LEN(UPPER(TRIM(CLEAN(SUBSTITUTE(M42,CHAR(160)," ")))))&gt;0,LEFT(UPPER(TRIM(M42)),10)&lt;&gt;"UNRESOLVED",ISERROR(MATCH(UPPER(TRIM(CLEAN(SUBSTITUTE(M42,CHAR(160)," ")))),Start!$H$6:$H$22,0))),"","Population/period missing; ")&amp;IF(AND(LEN(UPPER(TRIM(CLEAN(SUBSTITUTE(N42,CHAR(160)," ")))))&gt;0,LEFT(UPPER(TRIM(N42)),10)&lt;&gt;"UNRESOLVED",ISERROR(MATCH(UPPER(TRIM(CLEAN(SUBSTITUTE(N42,CHAR(160)," ")))),Start!$H$6:$H$22,0))),"","Sample IDs/count/rationale missing; ")&amp;IF(AND(LEN(UPPER(TRIM(CLEAN(SUBSTITUTE(O42,CHAR(160)," ")))))&gt;0,LEFT(UPPER(TRIM(O42)),10)&lt;&gt;"UNRESOLVED",ISERROR(MATCH(UPPER(TRIM(CLEAN(SUBSTITUTE(O42,CHAR(160)," ")))),Start!$H$6:$H$22,0))),"","Method missing; ")&amp;IF(AND(LEN(UPPER(TRIM(CLEAN(SUBSTITUTE(P42,CHAR(160)," ")))))&gt;0,LEFT(UPPER(TRIM(P42)),10)&lt;&gt;"UNRESOLVED",ISERROR(MATCH(UPPER(TRIM(CLEAN(SUBSTITUTE(P42,CHAR(160)," ")))),Start!$H$6:$H$22,0))),"","Observations missing; ")&amp;IF(AND(LEN(UPPER(TRIM(CLEAN(SUBSTITUTE(Q42,CHAR(160)," ")))))&gt;0,LEFT(UPPER(TRIM(Q42)),10)&lt;&gt;"UNRESOLVED",ISERROR(MATCH(UPPER(TRIM(CLEAN(SUBSTITUTE(Q42,CHAR(160)," ")))),Start!$H$6:$H$22,0))),"","Reviewer missing; ")&amp;IF(AND(ISNUMBER(R42),R42&gt;0,R42&lt;TODAY()+1),"","Execution date missing/invalid/future; ")&amp;IF(AND(ISNUMBER(S42),S42&gt;0,S42&lt;TODAY()+1),"","Review date missing/invalid/future; ")&amp;IF(AND(LEN(UPPER(TRIM(CLEAN(SUBSTITUTE(T42,CHAR(160)," ")))))&gt;0,LEFT(UPPER(TRIM(T42)),10)&lt;&gt;"UNRESOLVED",ISERROR(MATCH(UPPER(TRIM(CLEAN(SUBSTITUTE(T42,CHAR(160)," ")))),Start!$H$6:$H$22,0))),"","Review disposition missing; ")&amp;IF(AND(LEN(UPPER(TRIM(CLEAN(SUBSTITUTE(U42,CHAR(160)," ")))))&gt;0,LEFT(UPPER(TRIM(U42)),10)&lt;&gt;"UNRESOLVED",ISERROR(MATCH(UPPER(TRIM(CLEAN(SUBSTITUTE(U42,CHAR(160)," ")))),Start!$H$6:$H$22,0))),"","Permit or records-only basis missing; ")&amp;IF(AND(ISNUMBER(R42),ISNUMBER(S42),S42&lt;R42),"Review precedes execution; ","")&amp;IF(K42="Examined with limits",IF(AND(LEN(UPPER(TRIM(CLEAN(SUBSTITUTE(L42,CHAR(160)," ")))))&gt;0,LEFT(UPPER(TRIM(L42)),10)&lt;&gt;"UNRESOLVED",ISERROR(MATCH(UPPER(TRIM(CLEAN(SUBSTITUTE(L42,CHAR(160)," ")))),Start!$H$6:$H$22,0))),"","Limitation/next action missing; "),"")))),"Invalid status; use a listed value")</f>
        <v>Examination pending</v>
      </c>
    </row>
    <row r="43" ht="55" customHeight="1">
      <c r="A43" s="52" t="str">
        <v>T-C06</v>
      </c>
      <c r="B43" s="52" t="str">
        <v>Transportation</v>
      </c>
      <c r="C43" s="52" t="str">
        <v>Monitoring and time</v>
      </c>
      <c r="D43" s="52" t="str">
        <v>Trace an authorized event from origin to retention; preserve clock offset and missing sources. Apply the sample to the selected vessel, port, signal, aviation or pipeline operating boundary.</v>
      </c>
      <c r="E43" s="52" t="str">
        <v>Source event collector event retention and timezone</v>
      </c>
      <c r="F43" s="52" t="str">
        <v>Observation establishes what is visible and what remains unknown</v>
      </c>
      <c r="G43" s="52" t="str">
        <v>F01 / F03</v>
      </c>
      <c r="H43" s="53"/>
      <c r="I43" s="53"/>
      <c r="J43" s="53"/>
      <c r="K43" s="53" t="str">
        <v>Not examined</v>
      </c>
      <c r="L43" s="53"/>
      <c r="M43" s="53"/>
      <c r="N43" s="53"/>
      <c r="O43" s="53"/>
      <c r="P43" s="53"/>
      <c r="Q43" s="53"/>
      <c r="R43" s="54"/>
      <c r="S43" s="54"/>
      <c r="T43" s="53"/>
      <c r="U43" s="53"/>
      <c r="V43" s="55" t="str">
        <f>IF(OR(EXACT(K43,"Not examined"),EXACT(K43,"Examined with limits"),EXACT(K43,"Evidence supports criterion"),EXACT(K43,"Gap observed"),EXACT(K43,"Not authorized")),IF(K43="Not authorized",IF(LEN(IF(AND(LEN(UPPER(TRIM(CLEAN(SUBSTITUTE(L43,CHAR(160)," ")))))&gt;0,LEFT(UPPER(TRIM(L43)),10)&lt;&gt;"UNRESOLVED",ISERROR(MATCH(UPPER(TRIM(CLEAN(SUBSTITUTE(L43,CHAR(160)," ")))),Start!$H$6:$H$22,0))),"","Permission limitation/next action missing; ")&amp;"")=0,"Documentation recorded; review required",IF(AND(LEN(UPPER(TRIM(CLEAN(SUBSTITUTE(L43,CHAR(160)," ")))))&gt;0,LEFT(UPPER(TRIM(L43)),10)&lt;&gt;"UNRESOLVED",ISERROR(MATCH(UPPER(TRIM(CLEAN(SUBSTITUTE(L43,CHAR(160)," ")))),Start!$H$6:$H$22,0))),"","Permission limitation/next action missing; ")&amp;""),IF(K43="Not examined","Examination pending",IF(LEN(IF(AND(LEN(UPPER(TRIM(CLEAN(SUBSTITUTE(H43,CHAR(160)," ")))))&gt;0,LEFT(UPPER(TRIM(H43)),10)&lt;&gt;"UNRESOLVED",ISERROR(MATCH(UPPER(TRIM(CLEAN(SUBSTITUTE(H43,CHAR(160)," ")))),Start!$H$6:$H$22,0))),"","Criterion/boundary missing; ")&amp;IF(AND(LEN(UPPER(TRIM(CLEAN(SUBSTITUTE(I43,CHAR(160)," ")))))&gt;0,LEFT(UPPER(TRIM(I43)),10)&lt;&gt;"UNRESOLVED",ISERROR(MATCH(UPPER(TRIM(CLEAN(SUBSTITUTE(I43,CHAR(160)," ")))),Start!$H$6:$H$22,0))),"","Examiner missing; ")&amp;IF(AND(LEN(UPPER(TRIM(CLEAN(SUBSTITUTE(J43,CHAR(160)," ")))))&gt;0,LEFT(UPPER(TRIM(J43)),10)&lt;&gt;"UNRESOLVED",ISERROR(MATCH(UPPER(TRIM(CLEAN(SUBSTITUTE(J43,CHAR(160)," ")))),Start!$H$6:$H$22,0))),"","Evidence references missing; ")&amp;IF(AND(LEN(UPPER(TRIM(CLEAN(SUBSTITUTE(M43,CHAR(160)," ")))))&gt;0,LEFT(UPPER(TRIM(M43)),10)&lt;&gt;"UNRESOLVED",ISERROR(MATCH(UPPER(TRIM(CLEAN(SUBSTITUTE(M43,CHAR(160)," ")))),Start!$H$6:$H$22,0))),"","Population/period missing; ")&amp;IF(AND(LEN(UPPER(TRIM(CLEAN(SUBSTITUTE(N43,CHAR(160)," ")))))&gt;0,LEFT(UPPER(TRIM(N43)),10)&lt;&gt;"UNRESOLVED",ISERROR(MATCH(UPPER(TRIM(CLEAN(SUBSTITUTE(N43,CHAR(160)," ")))),Start!$H$6:$H$22,0))),"","Sample IDs/count/rationale missing; ")&amp;IF(AND(LEN(UPPER(TRIM(CLEAN(SUBSTITUTE(O43,CHAR(160)," ")))))&gt;0,LEFT(UPPER(TRIM(O43)),10)&lt;&gt;"UNRESOLVED",ISERROR(MATCH(UPPER(TRIM(CLEAN(SUBSTITUTE(O43,CHAR(160)," ")))),Start!$H$6:$H$22,0))),"","Method missing; ")&amp;IF(AND(LEN(UPPER(TRIM(CLEAN(SUBSTITUTE(P43,CHAR(160)," ")))))&gt;0,LEFT(UPPER(TRIM(P43)),10)&lt;&gt;"UNRESOLVED",ISERROR(MATCH(UPPER(TRIM(CLEAN(SUBSTITUTE(P43,CHAR(160)," ")))),Start!$H$6:$H$22,0))),"","Observations missing; ")&amp;IF(AND(LEN(UPPER(TRIM(CLEAN(SUBSTITUTE(Q43,CHAR(160)," ")))))&gt;0,LEFT(UPPER(TRIM(Q43)),10)&lt;&gt;"UNRESOLVED",ISERROR(MATCH(UPPER(TRIM(CLEAN(SUBSTITUTE(Q43,CHAR(160)," ")))),Start!$H$6:$H$22,0))),"","Reviewer missing; ")&amp;IF(AND(ISNUMBER(R43),R43&gt;0,R43&lt;TODAY()+1),"","Execution date missing/invalid/future; ")&amp;IF(AND(ISNUMBER(S43),S43&gt;0,S43&lt;TODAY()+1),"","Review date missing/invalid/future; ")&amp;IF(AND(LEN(UPPER(TRIM(CLEAN(SUBSTITUTE(T43,CHAR(160)," ")))))&gt;0,LEFT(UPPER(TRIM(T43)),10)&lt;&gt;"UNRESOLVED",ISERROR(MATCH(UPPER(TRIM(CLEAN(SUBSTITUTE(T43,CHAR(160)," ")))),Start!$H$6:$H$22,0))),"","Review disposition missing; ")&amp;IF(AND(LEN(UPPER(TRIM(CLEAN(SUBSTITUTE(U43,CHAR(160)," ")))))&gt;0,LEFT(UPPER(TRIM(U43)),10)&lt;&gt;"UNRESOLVED",ISERROR(MATCH(UPPER(TRIM(CLEAN(SUBSTITUTE(U43,CHAR(160)," ")))),Start!$H$6:$H$22,0))),"","Permit or records-only basis missing; ")&amp;IF(AND(ISNUMBER(R43),ISNUMBER(S43),S43&lt;R43),"Review precedes execution; ","")&amp;IF(K43="Examined with limits",IF(AND(LEN(UPPER(TRIM(CLEAN(SUBSTITUTE(L43,CHAR(160)," ")))))&gt;0,LEFT(UPPER(TRIM(L43)),10)&lt;&gt;"UNRESOLVED",ISERROR(MATCH(UPPER(TRIM(CLEAN(SUBSTITUTE(L43,CHAR(160)," ")))),Start!$H$6:$H$22,0))),"","Limitation/next action missing; "),""))=0,"Documentation recorded; review required",IF(AND(LEN(UPPER(TRIM(CLEAN(SUBSTITUTE(H43,CHAR(160)," ")))))&gt;0,LEFT(UPPER(TRIM(H43)),10)&lt;&gt;"UNRESOLVED",ISERROR(MATCH(UPPER(TRIM(CLEAN(SUBSTITUTE(H43,CHAR(160)," ")))),Start!$H$6:$H$22,0))),"","Criterion/boundary missing; ")&amp;IF(AND(LEN(UPPER(TRIM(CLEAN(SUBSTITUTE(I43,CHAR(160)," ")))))&gt;0,LEFT(UPPER(TRIM(I43)),10)&lt;&gt;"UNRESOLVED",ISERROR(MATCH(UPPER(TRIM(CLEAN(SUBSTITUTE(I43,CHAR(160)," ")))),Start!$H$6:$H$22,0))),"","Examiner missing; ")&amp;IF(AND(LEN(UPPER(TRIM(CLEAN(SUBSTITUTE(J43,CHAR(160)," ")))))&gt;0,LEFT(UPPER(TRIM(J43)),10)&lt;&gt;"UNRESOLVED",ISERROR(MATCH(UPPER(TRIM(CLEAN(SUBSTITUTE(J43,CHAR(160)," ")))),Start!$H$6:$H$22,0))),"","Evidence references missing; ")&amp;IF(AND(LEN(UPPER(TRIM(CLEAN(SUBSTITUTE(M43,CHAR(160)," ")))))&gt;0,LEFT(UPPER(TRIM(M43)),10)&lt;&gt;"UNRESOLVED",ISERROR(MATCH(UPPER(TRIM(CLEAN(SUBSTITUTE(M43,CHAR(160)," ")))),Start!$H$6:$H$22,0))),"","Population/period missing; ")&amp;IF(AND(LEN(UPPER(TRIM(CLEAN(SUBSTITUTE(N43,CHAR(160)," ")))))&gt;0,LEFT(UPPER(TRIM(N43)),10)&lt;&gt;"UNRESOLVED",ISERROR(MATCH(UPPER(TRIM(CLEAN(SUBSTITUTE(N43,CHAR(160)," ")))),Start!$H$6:$H$22,0))),"","Sample IDs/count/rationale missing; ")&amp;IF(AND(LEN(UPPER(TRIM(CLEAN(SUBSTITUTE(O43,CHAR(160)," ")))))&gt;0,LEFT(UPPER(TRIM(O43)),10)&lt;&gt;"UNRESOLVED",ISERROR(MATCH(UPPER(TRIM(CLEAN(SUBSTITUTE(O43,CHAR(160)," ")))),Start!$H$6:$H$22,0))),"","Method missing; ")&amp;IF(AND(LEN(UPPER(TRIM(CLEAN(SUBSTITUTE(P43,CHAR(160)," ")))))&gt;0,LEFT(UPPER(TRIM(P43)),10)&lt;&gt;"UNRESOLVED",ISERROR(MATCH(UPPER(TRIM(CLEAN(SUBSTITUTE(P43,CHAR(160)," ")))),Start!$H$6:$H$22,0))),"","Observations missing; ")&amp;IF(AND(LEN(UPPER(TRIM(CLEAN(SUBSTITUTE(Q43,CHAR(160)," ")))))&gt;0,LEFT(UPPER(TRIM(Q43)),10)&lt;&gt;"UNRESOLVED",ISERROR(MATCH(UPPER(TRIM(CLEAN(SUBSTITUTE(Q43,CHAR(160)," ")))),Start!$H$6:$H$22,0))),"","Reviewer missing; ")&amp;IF(AND(ISNUMBER(R43),R43&gt;0,R43&lt;TODAY()+1),"","Execution date missing/invalid/future; ")&amp;IF(AND(ISNUMBER(S43),S43&gt;0,S43&lt;TODAY()+1),"","Review date missing/invalid/future; ")&amp;IF(AND(LEN(UPPER(TRIM(CLEAN(SUBSTITUTE(T43,CHAR(160)," ")))))&gt;0,LEFT(UPPER(TRIM(T43)),10)&lt;&gt;"UNRESOLVED",ISERROR(MATCH(UPPER(TRIM(CLEAN(SUBSTITUTE(T43,CHAR(160)," ")))),Start!$H$6:$H$22,0))),"","Review disposition missing; ")&amp;IF(AND(LEN(UPPER(TRIM(CLEAN(SUBSTITUTE(U43,CHAR(160)," ")))))&gt;0,LEFT(UPPER(TRIM(U43)),10)&lt;&gt;"UNRESOLVED",ISERROR(MATCH(UPPER(TRIM(CLEAN(SUBSTITUTE(U43,CHAR(160)," ")))),Start!$H$6:$H$22,0))),"","Permit or records-only basis missing; ")&amp;IF(AND(ISNUMBER(R43),ISNUMBER(S43),S43&lt;R43),"Review precedes execution; ","")&amp;IF(K43="Examined with limits",IF(AND(LEN(UPPER(TRIM(CLEAN(SUBSTITUTE(L43,CHAR(160)," ")))))&gt;0,LEFT(UPPER(TRIM(L43)),10)&lt;&gt;"UNRESOLVED",ISERROR(MATCH(UPPER(TRIM(CLEAN(SUBSTITUTE(L43,CHAR(160)," ")))),Start!$H$6:$H$22,0))),"","Limitation/next action missing; "),"")))),"Invalid status; use a listed value")</f>
        <v>Examination pending</v>
      </c>
    </row>
    <row r="44" ht="55" customHeight="1">
      <c r="A44" s="56" t="str">
        <v>T-C07</v>
      </c>
      <c r="B44" s="56" t="str">
        <v>Transportation</v>
      </c>
      <c r="C44" s="56" t="str">
        <v>Recovery</v>
      </c>
      <c r="D44" s="56" t="str">
        <v>Review logic configuration images licenses keys spares and restore evidence under operator supervision. Apply the sample to the selected vessel, port, signal, aviation or pipeline operating boundary.</v>
      </c>
      <c r="E44" s="56" t="str">
        <v>Backup inventory dependency chain and prior restore record</v>
      </c>
      <c r="F44" s="56" t="str">
        <v>Operations defines recovery objective and acceptance</v>
      </c>
      <c r="G44" s="56" t="str">
        <v>F01 / F03</v>
      </c>
      <c r="H44" s="53"/>
      <c r="I44" s="53"/>
      <c r="J44" s="53"/>
      <c r="K44" s="53" t="str">
        <v>Not examined</v>
      </c>
      <c r="L44" s="53"/>
      <c r="M44" s="53"/>
      <c r="N44" s="53"/>
      <c r="O44" s="53"/>
      <c r="P44" s="53"/>
      <c r="Q44" s="53"/>
      <c r="R44" s="54"/>
      <c r="S44" s="54"/>
      <c r="T44" s="53"/>
      <c r="U44" s="53"/>
      <c r="V44" s="55" t="str">
        <f>IF(OR(EXACT(K44,"Not examined"),EXACT(K44,"Examined with limits"),EXACT(K44,"Evidence supports criterion"),EXACT(K44,"Gap observed"),EXACT(K44,"Not authorized")),IF(K44="Not authorized",IF(LEN(IF(AND(LEN(UPPER(TRIM(CLEAN(SUBSTITUTE(L44,CHAR(160)," ")))))&gt;0,LEFT(UPPER(TRIM(L44)),10)&lt;&gt;"UNRESOLVED",ISERROR(MATCH(UPPER(TRIM(CLEAN(SUBSTITUTE(L44,CHAR(160)," ")))),Start!$H$6:$H$22,0))),"","Permission limitation/next action missing; ")&amp;"")=0,"Documentation recorded; review required",IF(AND(LEN(UPPER(TRIM(CLEAN(SUBSTITUTE(L44,CHAR(160)," ")))))&gt;0,LEFT(UPPER(TRIM(L44)),10)&lt;&gt;"UNRESOLVED",ISERROR(MATCH(UPPER(TRIM(CLEAN(SUBSTITUTE(L44,CHAR(160)," ")))),Start!$H$6:$H$22,0))),"","Permission limitation/next action missing; ")&amp;""),IF(K44="Not examined","Examination pending",IF(LEN(IF(AND(LEN(UPPER(TRIM(CLEAN(SUBSTITUTE(H44,CHAR(160)," ")))))&gt;0,LEFT(UPPER(TRIM(H44)),10)&lt;&gt;"UNRESOLVED",ISERROR(MATCH(UPPER(TRIM(CLEAN(SUBSTITUTE(H44,CHAR(160)," ")))),Start!$H$6:$H$22,0))),"","Criterion/boundary missing; ")&amp;IF(AND(LEN(UPPER(TRIM(CLEAN(SUBSTITUTE(I44,CHAR(160)," ")))))&gt;0,LEFT(UPPER(TRIM(I44)),10)&lt;&gt;"UNRESOLVED",ISERROR(MATCH(UPPER(TRIM(CLEAN(SUBSTITUTE(I44,CHAR(160)," ")))),Start!$H$6:$H$22,0))),"","Examiner missing; ")&amp;IF(AND(LEN(UPPER(TRIM(CLEAN(SUBSTITUTE(J44,CHAR(160)," ")))))&gt;0,LEFT(UPPER(TRIM(J44)),10)&lt;&gt;"UNRESOLVED",ISERROR(MATCH(UPPER(TRIM(CLEAN(SUBSTITUTE(J44,CHAR(160)," ")))),Start!$H$6:$H$22,0))),"","Evidence references missing; ")&amp;IF(AND(LEN(UPPER(TRIM(CLEAN(SUBSTITUTE(M44,CHAR(160)," ")))))&gt;0,LEFT(UPPER(TRIM(M44)),10)&lt;&gt;"UNRESOLVED",ISERROR(MATCH(UPPER(TRIM(CLEAN(SUBSTITUTE(M44,CHAR(160)," ")))),Start!$H$6:$H$22,0))),"","Population/period missing; ")&amp;IF(AND(LEN(UPPER(TRIM(CLEAN(SUBSTITUTE(N44,CHAR(160)," ")))))&gt;0,LEFT(UPPER(TRIM(N44)),10)&lt;&gt;"UNRESOLVED",ISERROR(MATCH(UPPER(TRIM(CLEAN(SUBSTITUTE(N44,CHAR(160)," ")))),Start!$H$6:$H$22,0))),"","Sample IDs/count/rationale missing; ")&amp;IF(AND(LEN(UPPER(TRIM(CLEAN(SUBSTITUTE(O44,CHAR(160)," ")))))&gt;0,LEFT(UPPER(TRIM(O44)),10)&lt;&gt;"UNRESOLVED",ISERROR(MATCH(UPPER(TRIM(CLEAN(SUBSTITUTE(O44,CHAR(160)," ")))),Start!$H$6:$H$22,0))),"","Method missing; ")&amp;IF(AND(LEN(UPPER(TRIM(CLEAN(SUBSTITUTE(P44,CHAR(160)," ")))))&gt;0,LEFT(UPPER(TRIM(P44)),10)&lt;&gt;"UNRESOLVED",ISERROR(MATCH(UPPER(TRIM(CLEAN(SUBSTITUTE(P44,CHAR(160)," ")))),Start!$H$6:$H$22,0))),"","Observations missing; ")&amp;IF(AND(LEN(UPPER(TRIM(CLEAN(SUBSTITUTE(Q44,CHAR(160)," ")))))&gt;0,LEFT(UPPER(TRIM(Q44)),10)&lt;&gt;"UNRESOLVED",ISERROR(MATCH(UPPER(TRIM(CLEAN(SUBSTITUTE(Q44,CHAR(160)," ")))),Start!$H$6:$H$22,0))),"","Reviewer missing; ")&amp;IF(AND(ISNUMBER(R44),R44&gt;0,R44&lt;TODAY()+1),"","Execution date missing/invalid/future; ")&amp;IF(AND(ISNUMBER(S44),S44&gt;0,S44&lt;TODAY()+1),"","Review date missing/invalid/future; ")&amp;IF(AND(LEN(UPPER(TRIM(CLEAN(SUBSTITUTE(T44,CHAR(160)," ")))))&gt;0,LEFT(UPPER(TRIM(T44)),10)&lt;&gt;"UNRESOLVED",ISERROR(MATCH(UPPER(TRIM(CLEAN(SUBSTITUTE(T44,CHAR(160)," ")))),Start!$H$6:$H$22,0))),"","Review disposition missing; ")&amp;IF(AND(LEN(UPPER(TRIM(CLEAN(SUBSTITUTE(U44,CHAR(160)," ")))))&gt;0,LEFT(UPPER(TRIM(U44)),10)&lt;&gt;"UNRESOLVED",ISERROR(MATCH(UPPER(TRIM(CLEAN(SUBSTITUTE(U44,CHAR(160)," ")))),Start!$H$6:$H$22,0))),"","Permit or records-only basis missing; ")&amp;IF(AND(ISNUMBER(R44),ISNUMBER(S44),S44&lt;R44),"Review precedes execution; ","")&amp;IF(K44="Examined with limits",IF(AND(LEN(UPPER(TRIM(CLEAN(SUBSTITUTE(L44,CHAR(160)," ")))))&gt;0,LEFT(UPPER(TRIM(L44)),10)&lt;&gt;"UNRESOLVED",ISERROR(MATCH(UPPER(TRIM(CLEAN(SUBSTITUTE(L44,CHAR(160)," ")))),Start!$H$6:$H$22,0))),"","Limitation/next action missing; "),""))=0,"Documentation recorded; review required",IF(AND(LEN(UPPER(TRIM(CLEAN(SUBSTITUTE(H44,CHAR(160)," ")))))&gt;0,LEFT(UPPER(TRIM(H44)),10)&lt;&gt;"UNRESOLVED",ISERROR(MATCH(UPPER(TRIM(CLEAN(SUBSTITUTE(H44,CHAR(160)," ")))),Start!$H$6:$H$22,0))),"","Criterion/boundary missing; ")&amp;IF(AND(LEN(UPPER(TRIM(CLEAN(SUBSTITUTE(I44,CHAR(160)," ")))))&gt;0,LEFT(UPPER(TRIM(I44)),10)&lt;&gt;"UNRESOLVED",ISERROR(MATCH(UPPER(TRIM(CLEAN(SUBSTITUTE(I44,CHAR(160)," ")))),Start!$H$6:$H$22,0))),"","Examiner missing; ")&amp;IF(AND(LEN(UPPER(TRIM(CLEAN(SUBSTITUTE(J44,CHAR(160)," ")))))&gt;0,LEFT(UPPER(TRIM(J44)),10)&lt;&gt;"UNRESOLVED",ISERROR(MATCH(UPPER(TRIM(CLEAN(SUBSTITUTE(J44,CHAR(160)," ")))),Start!$H$6:$H$22,0))),"","Evidence references missing; ")&amp;IF(AND(LEN(UPPER(TRIM(CLEAN(SUBSTITUTE(M44,CHAR(160)," ")))))&gt;0,LEFT(UPPER(TRIM(M44)),10)&lt;&gt;"UNRESOLVED",ISERROR(MATCH(UPPER(TRIM(CLEAN(SUBSTITUTE(M44,CHAR(160)," ")))),Start!$H$6:$H$22,0))),"","Population/period missing; ")&amp;IF(AND(LEN(UPPER(TRIM(CLEAN(SUBSTITUTE(N44,CHAR(160)," ")))))&gt;0,LEFT(UPPER(TRIM(N44)),10)&lt;&gt;"UNRESOLVED",ISERROR(MATCH(UPPER(TRIM(CLEAN(SUBSTITUTE(N44,CHAR(160)," ")))),Start!$H$6:$H$22,0))),"","Sample IDs/count/rationale missing; ")&amp;IF(AND(LEN(UPPER(TRIM(CLEAN(SUBSTITUTE(O44,CHAR(160)," ")))))&gt;0,LEFT(UPPER(TRIM(O44)),10)&lt;&gt;"UNRESOLVED",ISERROR(MATCH(UPPER(TRIM(CLEAN(SUBSTITUTE(O44,CHAR(160)," ")))),Start!$H$6:$H$22,0))),"","Method missing; ")&amp;IF(AND(LEN(UPPER(TRIM(CLEAN(SUBSTITUTE(P44,CHAR(160)," ")))))&gt;0,LEFT(UPPER(TRIM(P44)),10)&lt;&gt;"UNRESOLVED",ISERROR(MATCH(UPPER(TRIM(CLEAN(SUBSTITUTE(P44,CHAR(160)," ")))),Start!$H$6:$H$22,0))),"","Observations missing; ")&amp;IF(AND(LEN(UPPER(TRIM(CLEAN(SUBSTITUTE(Q44,CHAR(160)," ")))))&gt;0,LEFT(UPPER(TRIM(Q44)),10)&lt;&gt;"UNRESOLVED",ISERROR(MATCH(UPPER(TRIM(CLEAN(SUBSTITUTE(Q44,CHAR(160)," ")))),Start!$H$6:$H$22,0))),"","Reviewer missing; ")&amp;IF(AND(ISNUMBER(R44),R44&gt;0,R44&lt;TODAY()+1),"","Execution date missing/invalid/future; ")&amp;IF(AND(ISNUMBER(S44),S44&gt;0,S44&lt;TODAY()+1),"","Review date missing/invalid/future; ")&amp;IF(AND(LEN(UPPER(TRIM(CLEAN(SUBSTITUTE(T44,CHAR(160)," ")))))&gt;0,LEFT(UPPER(TRIM(T44)),10)&lt;&gt;"UNRESOLVED",ISERROR(MATCH(UPPER(TRIM(CLEAN(SUBSTITUTE(T44,CHAR(160)," ")))),Start!$H$6:$H$22,0))),"","Review disposition missing; ")&amp;IF(AND(LEN(UPPER(TRIM(CLEAN(SUBSTITUTE(U44,CHAR(160)," ")))))&gt;0,LEFT(UPPER(TRIM(U44)),10)&lt;&gt;"UNRESOLVED",ISERROR(MATCH(UPPER(TRIM(CLEAN(SUBSTITUTE(U44,CHAR(160)," ")))),Start!$H$6:$H$22,0))),"","Permit or records-only basis missing; ")&amp;IF(AND(ISNUMBER(R44),ISNUMBER(S44),S44&lt;R44),"Review precedes execution; ","")&amp;IF(K44="Examined with limits",IF(AND(LEN(UPPER(TRIM(CLEAN(SUBSTITUTE(L44,CHAR(160)," ")))))&gt;0,LEFT(UPPER(TRIM(L44)),10)&lt;&gt;"UNRESOLVED",ISERROR(MATCH(UPPER(TRIM(CLEAN(SUBSTITUTE(L44,CHAR(160)," ")))),Start!$H$6:$H$22,0))),"","Limitation/next action missing; "),"")))),"Invalid status; use a listed value")</f>
        <v>Examination pending</v>
      </c>
    </row>
    <row r="45" ht="55" customHeight="1">
      <c r="A45" s="52" t="str">
        <v>T-C08</v>
      </c>
      <c r="B45" s="52" t="str">
        <v>Transportation</v>
      </c>
      <c r="C45" s="52" t="str">
        <v>Supplier</v>
      </c>
      <c r="D45" s="52" t="str">
        <v>Review remote service notification vulnerability evidence subcontractor and exit terms. Apply the sample to the selected vessel, port, signal, aviation or pipeline operating boundary.</v>
      </c>
      <c r="E45" s="52" t="str">
        <v>Executed agreement and contact/escalation record</v>
      </c>
      <c r="F45" s="52" t="inlineStr">
        <is>
          <t xml:space="preserve">Assign owners to dependencies; support service assumptions</t>
        </is>
      </c>
      <c r="G45" s="52" t="str">
        <v>F01 / F03</v>
      </c>
      <c r="H45" s="53"/>
      <c r="I45" s="53"/>
      <c r="J45" s="53"/>
      <c r="K45" s="53" t="str">
        <v>Not examined</v>
      </c>
      <c r="L45" s="53"/>
      <c r="M45" s="53"/>
      <c r="N45" s="53"/>
      <c r="O45" s="53"/>
      <c r="P45" s="53"/>
      <c r="Q45" s="53"/>
      <c r="R45" s="54"/>
      <c r="S45" s="54"/>
      <c r="T45" s="53"/>
      <c r="U45" s="53"/>
      <c r="V45" s="55" t="str">
        <f>IF(OR(EXACT(K45,"Not examined"),EXACT(K45,"Examined with limits"),EXACT(K45,"Evidence supports criterion"),EXACT(K45,"Gap observed"),EXACT(K45,"Not authorized")),IF(K45="Not authorized",IF(LEN(IF(AND(LEN(UPPER(TRIM(CLEAN(SUBSTITUTE(L45,CHAR(160)," ")))))&gt;0,LEFT(UPPER(TRIM(L45)),10)&lt;&gt;"UNRESOLVED",ISERROR(MATCH(UPPER(TRIM(CLEAN(SUBSTITUTE(L45,CHAR(160)," ")))),Start!$H$6:$H$22,0))),"","Permission limitation/next action missing; ")&amp;"")=0,"Documentation recorded; review required",IF(AND(LEN(UPPER(TRIM(CLEAN(SUBSTITUTE(L45,CHAR(160)," ")))))&gt;0,LEFT(UPPER(TRIM(L45)),10)&lt;&gt;"UNRESOLVED",ISERROR(MATCH(UPPER(TRIM(CLEAN(SUBSTITUTE(L45,CHAR(160)," ")))),Start!$H$6:$H$22,0))),"","Permission limitation/next action missing; ")&amp;""),IF(K45="Not examined","Examination pending",IF(LEN(IF(AND(LEN(UPPER(TRIM(CLEAN(SUBSTITUTE(H45,CHAR(160)," ")))))&gt;0,LEFT(UPPER(TRIM(H45)),10)&lt;&gt;"UNRESOLVED",ISERROR(MATCH(UPPER(TRIM(CLEAN(SUBSTITUTE(H45,CHAR(160)," ")))),Start!$H$6:$H$22,0))),"","Criterion/boundary missing; ")&amp;IF(AND(LEN(UPPER(TRIM(CLEAN(SUBSTITUTE(I45,CHAR(160)," ")))))&gt;0,LEFT(UPPER(TRIM(I45)),10)&lt;&gt;"UNRESOLVED",ISERROR(MATCH(UPPER(TRIM(CLEAN(SUBSTITUTE(I45,CHAR(160)," ")))),Start!$H$6:$H$22,0))),"","Examiner missing; ")&amp;IF(AND(LEN(UPPER(TRIM(CLEAN(SUBSTITUTE(J45,CHAR(160)," ")))))&gt;0,LEFT(UPPER(TRIM(J45)),10)&lt;&gt;"UNRESOLVED",ISERROR(MATCH(UPPER(TRIM(CLEAN(SUBSTITUTE(J45,CHAR(160)," ")))),Start!$H$6:$H$22,0))),"","Evidence references missing; ")&amp;IF(AND(LEN(UPPER(TRIM(CLEAN(SUBSTITUTE(M45,CHAR(160)," ")))))&gt;0,LEFT(UPPER(TRIM(M45)),10)&lt;&gt;"UNRESOLVED",ISERROR(MATCH(UPPER(TRIM(CLEAN(SUBSTITUTE(M45,CHAR(160)," ")))),Start!$H$6:$H$22,0))),"","Population/period missing; ")&amp;IF(AND(LEN(UPPER(TRIM(CLEAN(SUBSTITUTE(N45,CHAR(160)," ")))))&gt;0,LEFT(UPPER(TRIM(N45)),10)&lt;&gt;"UNRESOLVED",ISERROR(MATCH(UPPER(TRIM(CLEAN(SUBSTITUTE(N45,CHAR(160)," ")))),Start!$H$6:$H$22,0))),"","Sample IDs/count/rationale missing; ")&amp;IF(AND(LEN(UPPER(TRIM(CLEAN(SUBSTITUTE(O45,CHAR(160)," ")))))&gt;0,LEFT(UPPER(TRIM(O45)),10)&lt;&gt;"UNRESOLVED",ISERROR(MATCH(UPPER(TRIM(CLEAN(SUBSTITUTE(O45,CHAR(160)," ")))),Start!$H$6:$H$22,0))),"","Method missing; ")&amp;IF(AND(LEN(UPPER(TRIM(CLEAN(SUBSTITUTE(P45,CHAR(160)," ")))))&gt;0,LEFT(UPPER(TRIM(P45)),10)&lt;&gt;"UNRESOLVED",ISERROR(MATCH(UPPER(TRIM(CLEAN(SUBSTITUTE(P45,CHAR(160)," ")))),Start!$H$6:$H$22,0))),"","Observations missing; ")&amp;IF(AND(LEN(UPPER(TRIM(CLEAN(SUBSTITUTE(Q45,CHAR(160)," ")))))&gt;0,LEFT(UPPER(TRIM(Q45)),10)&lt;&gt;"UNRESOLVED",ISERROR(MATCH(UPPER(TRIM(CLEAN(SUBSTITUTE(Q45,CHAR(160)," ")))),Start!$H$6:$H$22,0))),"","Reviewer missing; ")&amp;IF(AND(ISNUMBER(R45),R45&gt;0,R45&lt;TODAY()+1),"","Execution date missing/invalid/future; ")&amp;IF(AND(ISNUMBER(S45),S45&gt;0,S45&lt;TODAY()+1),"","Review date missing/invalid/future; ")&amp;IF(AND(LEN(UPPER(TRIM(CLEAN(SUBSTITUTE(T45,CHAR(160)," ")))))&gt;0,LEFT(UPPER(TRIM(T45)),10)&lt;&gt;"UNRESOLVED",ISERROR(MATCH(UPPER(TRIM(CLEAN(SUBSTITUTE(T45,CHAR(160)," ")))),Start!$H$6:$H$22,0))),"","Review disposition missing; ")&amp;IF(AND(LEN(UPPER(TRIM(CLEAN(SUBSTITUTE(U45,CHAR(160)," ")))))&gt;0,LEFT(UPPER(TRIM(U45)),10)&lt;&gt;"UNRESOLVED",ISERROR(MATCH(UPPER(TRIM(CLEAN(SUBSTITUTE(U45,CHAR(160)," ")))),Start!$H$6:$H$22,0))),"","Permit or records-only basis missing; ")&amp;IF(AND(ISNUMBER(R45),ISNUMBER(S45),S45&lt;R45),"Review precedes execution; ","")&amp;IF(K45="Examined with limits",IF(AND(LEN(UPPER(TRIM(CLEAN(SUBSTITUTE(L45,CHAR(160)," ")))))&gt;0,LEFT(UPPER(TRIM(L45)),10)&lt;&gt;"UNRESOLVED",ISERROR(MATCH(UPPER(TRIM(CLEAN(SUBSTITUTE(L45,CHAR(160)," ")))),Start!$H$6:$H$22,0))),"","Limitation/next action missing; "),""))=0,"Documentation recorded; review required",IF(AND(LEN(UPPER(TRIM(CLEAN(SUBSTITUTE(H45,CHAR(160)," ")))))&gt;0,LEFT(UPPER(TRIM(H45)),10)&lt;&gt;"UNRESOLVED",ISERROR(MATCH(UPPER(TRIM(CLEAN(SUBSTITUTE(H45,CHAR(160)," ")))),Start!$H$6:$H$22,0))),"","Criterion/boundary missing; ")&amp;IF(AND(LEN(UPPER(TRIM(CLEAN(SUBSTITUTE(I45,CHAR(160)," ")))))&gt;0,LEFT(UPPER(TRIM(I45)),10)&lt;&gt;"UNRESOLVED",ISERROR(MATCH(UPPER(TRIM(CLEAN(SUBSTITUTE(I45,CHAR(160)," ")))),Start!$H$6:$H$22,0))),"","Examiner missing; ")&amp;IF(AND(LEN(UPPER(TRIM(CLEAN(SUBSTITUTE(J45,CHAR(160)," ")))))&gt;0,LEFT(UPPER(TRIM(J45)),10)&lt;&gt;"UNRESOLVED",ISERROR(MATCH(UPPER(TRIM(CLEAN(SUBSTITUTE(J45,CHAR(160)," ")))),Start!$H$6:$H$22,0))),"","Evidence references missing; ")&amp;IF(AND(LEN(UPPER(TRIM(CLEAN(SUBSTITUTE(M45,CHAR(160)," ")))))&gt;0,LEFT(UPPER(TRIM(M45)),10)&lt;&gt;"UNRESOLVED",ISERROR(MATCH(UPPER(TRIM(CLEAN(SUBSTITUTE(M45,CHAR(160)," ")))),Start!$H$6:$H$22,0))),"","Population/period missing; ")&amp;IF(AND(LEN(UPPER(TRIM(CLEAN(SUBSTITUTE(N45,CHAR(160)," ")))))&gt;0,LEFT(UPPER(TRIM(N45)),10)&lt;&gt;"UNRESOLVED",ISERROR(MATCH(UPPER(TRIM(CLEAN(SUBSTITUTE(N45,CHAR(160)," ")))),Start!$H$6:$H$22,0))),"","Sample IDs/count/rationale missing; ")&amp;IF(AND(LEN(UPPER(TRIM(CLEAN(SUBSTITUTE(O45,CHAR(160)," ")))))&gt;0,LEFT(UPPER(TRIM(O45)),10)&lt;&gt;"UNRESOLVED",ISERROR(MATCH(UPPER(TRIM(CLEAN(SUBSTITUTE(O45,CHAR(160)," ")))),Start!$H$6:$H$22,0))),"","Method missing; ")&amp;IF(AND(LEN(UPPER(TRIM(CLEAN(SUBSTITUTE(P45,CHAR(160)," ")))))&gt;0,LEFT(UPPER(TRIM(P45)),10)&lt;&gt;"UNRESOLVED",ISERROR(MATCH(UPPER(TRIM(CLEAN(SUBSTITUTE(P45,CHAR(160)," ")))),Start!$H$6:$H$22,0))),"","Observations missing; ")&amp;IF(AND(LEN(UPPER(TRIM(CLEAN(SUBSTITUTE(Q45,CHAR(160)," ")))))&gt;0,LEFT(UPPER(TRIM(Q45)),10)&lt;&gt;"UNRESOLVED",ISERROR(MATCH(UPPER(TRIM(CLEAN(SUBSTITUTE(Q45,CHAR(160)," ")))),Start!$H$6:$H$22,0))),"","Reviewer missing; ")&amp;IF(AND(ISNUMBER(R45),R45&gt;0,R45&lt;TODAY()+1),"","Execution date missing/invalid/future; ")&amp;IF(AND(ISNUMBER(S45),S45&gt;0,S45&lt;TODAY()+1),"","Review date missing/invalid/future; ")&amp;IF(AND(LEN(UPPER(TRIM(CLEAN(SUBSTITUTE(T45,CHAR(160)," ")))))&gt;0,LEFT(UPPER(TRIM(T45)),10)&lt;&gt;"UNRESOLVED",ISERROR(MATCH(UPPER(TRIM(CLEAN(SUBSTITUTE(T45,CHAR(160)," ")))),Start!$H$6:$H$22,0))),"","Review disposition missing; ")&amp;IF(AND(LEN(UPPER(TRIM(CLEAN(SUBSTITUTE(U45,CHAR(160)," ")))))&gt;0,LEFT(UPPER(TRIM(U45)),10)&lt;&gt;"UNRESOLVED",ISERROR(MATCH(UPPER(TRIM(CLEAN(SUBSTITUTE(U45,CHAR(160)," ")))),Start!$H$6:$H$22,0))),"","Permit or records-only basis missing; ")&amp;IF(AND(ISNUMBER(R45),ISNUMBER(S45),S45&lt;R45),"Review precedes execution; ","")&amp;IF(K45="Examined with limits",IF(AND(LEN(UPPER(TRIM(CLEAN(SUBSTITUTE(L45,CHAR(160)," ")))))&gt;0,LEFT(UPPER(TRIM(L45)),10)&lt;&gt;"UNRESOLVED",ISERROR(MATCH(UPPER(TRIM(CLEAN(SUBSTITUTE(L45,CHAR(160)," ")))),Start!$H$6:$H$22,0))),"","Limitation/next action missing; "),"")))),"Invalid status; use a listed value")</f>
        <v>Examination pending</v>
      </c>
    </row>
    <row r="46" ht="55" customHeight="1">
      <c r="A46" s="56" t="str">
        <v>T-C09</v>
      </c>
      <c r="B46" s="56" t="str">
        <v>Transportation</v>
      </c>
      <c r="C46" s="56" t="str">
        <v>Change control</v>
      </c>
      <c r="D46" s="56" t="inlineStr">
        <is>
          <t xml:space="preserve">Trace a relevant approved change through testing authorization rollback and as built update. Apply the sample to the selected vessel, port, signal, aviation or pipeline operating boundary.</t>
        </is>
      </c>
      <c r="E46" s="56" t="str">
        <v>Change record baseline test result and engineering acceptance</v>
      </c>
      <c r="F46" s="56" t="str">
        <v>Assessment work does not bypass the operating change process</v>
      </c>
      <c r="G46" s="56" t="str">
        <v>F01 / F03</v>
      </c>
      <c r="H46" s="53"/>
      <c r="I46" s="53"/>
      <c r="J46" s="53"/>
      <c r="K46" s="53" t="str">
        <v>Not examined</v>
      </c>
      <c r="L46" s="53"/>
      <c r="M46" s="53"/>
      <c r="N46" s="53"/>
      <c r="O46" s="53"/>
      <c r="P46" s="53"/>
      <c r="Q46" s="53"/>
      <c r="R46" s="54"/>
      <c r="S46" s="54"/>
      <c r="T46" s="53"/>
      <c r="U46" s="53"/>
      <c r="V46" s="55" t="str">
        <f>IF(OR(EXACT(K46,"Not examined"),EXACT(K46,"Examined with limits"),EXACT(K46,"Evidence supports criterion"),EXACT(K46,"Gap observed"),EXACT(K46,"Not authorized")),IF(K46="Not authorized",IF(LEN(IF(AND(LEN(UPPER(TRIM(CLEAN(SUBSTITUTE(L46,CHAR(160)," ")))))&gt;0,LEFT(UPPER(TRIM(L46)),10)&lt;&gt;"UNRESOLVED",ISERROR(MATCH(UPPER(TRIM(CLEAN(SUBSTITUTE(L46,CHAR(160)," ")))),Start!$H$6:$H$22,0))),"","Permission limitation/next action missing; ")&amp;"")=0,"Documentation recorded; review required",IF(AND(LEN(UPPER(TRIM(CLEAN(SUBSTITUTE(L46,CHAR(160)," ")))))&gt;0,LEFT(UPPER(TRIM(L46)),10)&lt;&gt;"UNRESOLVED",ISERROR(MATCH(UPPER(TRIM(CLEAN(SUBSTITUTE(L46,CHAR(160)," ")))),Start!$H$6:$H$22,0))),"","Permission limitation/next action missing; ")&amp;""),IF(K46="Not examined","Examination pending",IF(LEN(IF(AND(LEN(UPPER(TRIM(CLEAN(SUBSTITUTE(H46,CHAR(160)," ")))))&gt;0,LEFT(UPPER(TRIM(H46)),10)&lt;&gt;"UNRESOLVED",ISERROR(MATCH(UPPER(TRIM(CLEAN(SUBSTITUTE(H46,CHAR(160)," ")))),Start!$H$6:$H$22,0))),"","Criterion/boundary missing; ")&amp;IF(AND(LEN(UPPER(TRIM(CLEAN(SUBSTITUTE(I46,CHAR(160)," ")))))&gt;0,LEFT(UPPER(TRIM(I46)),10)&lt;&gt;"UNRESOLVED",ISERROR(MATCH(UPPER(TRIM(CLEAN(SUBSTITUTE(I46,CHAR(160)," ")))),Start!$H$6:$H$22,0))),"","Examiner missing; ")&amp;IF(AND(LEN(UPPER(TRIM(CLEAN(SUBSTITUTE(J46,CHAR(160)," ")))))&gt;0,LEFT(UPPER(TRIM(J46)),10)&lt;&gt;"UNRESOLVED",ISERROR(MATCH(UPPER(TRIM(CLEAN(SUBSTITUTE(J46,CHAR(160)," ")))),Start!$H$6:$H$22,0))),"","Evidence references missing; ")&amp;IF(AND(LEN(UPPER(TRIM(CLEAN(SUBSTITUTE(M46,CHAR(160)," ")))))&gt;0,LEFT(UPPER(TRIM(M46)),10)&lt;&gt;"UNRESOLVED",ISERROR(MATCH(UPPER(TRIM(CLEAN(SUBSTITUTE(M46,CHAR(160)," ")))),Start!$H$6:$H$22,0))),"","Population/period missing; ")&amp;IF(AND(LEN(UPPER(TRIM(CLEAN(SUBSTITUTE(N46,CHAR(160)," ")))))&gt;0,LEFT(UPPER(TRIM(N46)),10)&lt;&gt;"UNRESOLVED",ISERROR(MATCH(UPPER(TRIM(CLEAN(SUBSTITUTE(N46,CHAR(160)," ")))),Start!$H$6:$H$22,0))),"","Sample IDs/count/rationale missing; ")&amp;IF(AND(LEN(UPPER(TRIM(CLEAN(SUBSTITUTE(O46,CHAR(160)," ")))))&gt;0,LEFT(UPPER(TRIM(O46)),10)&lt;&gt;"UNRESOLVED",ISERROR(MATCH(UPPER(TRIM(CLEAN(SUBSTITUTE(O46,CHAR(160)," ")))),Start!$H$6:$H$22,0))),"","Method missing; ")&amp;IF(AND(LEN(UPPER(TRIM(CLEAN(SUBSTITUTE(P46,CHAR(160)," ")))))&gt;0,LEFT(UPPER(TRIM(P46)),10)&lt;&gt;"UNRESOLVED",ISERROR(MATCH(UPPER(TRIM(CLEAN(SUBSTITUTE(P46,CHAR(160)," ")))),Start!$H$6:$H$22,0))),"","Observations missing; ")&amp;IF(AND(LEN(UPPER(TRIM(CLEAN(SUBSTITUTE(Q46,CHAR(160)," ")))))&gt;0,LEFT(UPPER(TRIM(Q46)),10)&lt;&gt;"UNRESOLVED",ISERROR(MATCH(UPPER(TRIM(CLEAN(SUBSTITUTE(Q46,CHAR(160)," ")))),Start!$H$6:$H$22,0))),"","Reviewer missing; ")&amp;IF(AND(ISNUMBER(R46),R46&gt;0,R46&lt;TODAY()+1),"","Execution date missing/invalid/future; ")&amp;IF(AND(ISNUMBER(S46),S46&gt;0,S46&lt;TODAY()+1),"","Review date missing/invalid/future; ")&amp;IF(AND(LEN(UPPER(TRIM(CLEAN(SUBSTITUTE(T46,CHAR(160)," ")))))&gt;0,LEFT(UPPER(TRIM(T46)),10)&lt;&gt;"UNRESOLVED",ISERROR(MATCH(UPPER(TRIM(CLEAN(SUBSTITUTE(T46,CHAR(160)," ")))),Start!$H$6:$H$22,0))),"","Review disposition missing; ")&amp;IF(AND(LEN(UPPER(TRIM(CLEAN(SUBSTITUTE(U46,CHAR(160)," ")))))&gt;0,LEFT(UPPER(TRIM(U46)),10)&lt;&gt;"UNRESOLVED",ISERROR(MATCH(UPPER(TRIM(CLEAN(SUBSTITUTE(U46,CHAR(160)," ")))),Start!$H$6:$H$22,0))),"","Permit or records-only basis missing; ")&amp;IF(AND(ISNUMBER(R46),ISNUMBER(S46),S46&lt;R46),"Review precedes execution; ","")&amp;IF(K46="Examined with limits",IF(AND(LEN(UPPER(TRIM(CLEAN(SUBSTITUTE(L46,CHAR(160)," ")))))&gt;0,LEFT(UPPER(TRIM(L46)),10)&lt;&gt;"UNRESOLVED",ISERROR(MATCH(UPPER(TRIM(CLEAN(SUBSTITUTE(L46,CHAR(160)," ")))),Start!$H$6:$H$22,0))),"","Limitation/next action missing; "),""))=0,"Documentation recorded; review required",IF(AND(LEN(UPPER(TRIM(CLEAN(SUBSTITUTE(H46,CHAR(160)," ")))))&gt;0,LEFT(UPPER(TRIM(H46)),10)&lt;&gt;"UNRESOLVED",ISERROR(MATCH(UPPER(TRIM(CLEAN(SUBSTITUTE(H46,CHAR(160)," ")))),Start!$H$6:$H$22,0))),"","Criterion/boundary missing; ")&amp;IF(AND(LEN(UPPER(TRIM(CLEAN(SUBSTITUTE(I46,CHAR(160)," ")))))&gt;0,LEFT(UPPER(TRIM(I46)),10)&lt;&gt;"UNRESOLVED",ISERROR(MATCH(UPPER(TRIM(CLEAN(SUBSTITUTE(I46,CHAR(160)," ")))),Start!$H$6:$H$22,0))),"","Examiner missing; ")&amp;IF(AND(LEN(UPPER(TRIM(CLEAN(SUBSTITUTE(J46,CHAR(160)," ")))))&gt;0,LEFT(UPPER(TRIM(J46)),10)&lt;&gt;"UNRESOLVED",ISERROR(MATCH(UPPER(TRIM(CLEAN(SUBSTITUTE(J46,CHAR(160)," ")))),Start!$H$6:$H$22,0))),"","Evidence references missing; ")&amp;IF(AND(LEN(UPPER(TRIM(CLEAN(SUBSTITUTE(M46,CHAR(160)," ")))))&gt;0,LEFT(UPPER(TRIM(M46)),10)&lt;&gt;"UNRESOLVED",ISERROR(MATCH(UPPER(TRIM(CLEAN(SUBSTITUTE(M46,CHAR(160)," ")))),Start!$H$6:$H$22,0))),"","Population/period missing; ")&amp;IF(AND(LEN(UPPER(TRIM(CLEAN(SUBSTITUTE(N46,CHAR(160)," ")))))&gt;0,LEFT(UPPER(TRIM(N46)),10)&lt;&gt;"UNRESOLVED",ISERROR(MATCH(UPPER(TRIM(CLEAN(SUBSTITUTE(N46,CHAR(160)," ")))),Start!$H$6:$H$22,0))),"","Sample IDs/count/rationale missing; ")&amp;IF(AND(LEN(UPPER(TRIM(CLEAN(SUBSTITUTE(O46,CHAR(160)," ")))))&gt;0,LEFT(UPPER(TRIM(O46)),10)&lt;&gt;"UNRESOLVED",ISERROR(MATCH(UPPER(TRIM(CLEAN(SUBSTITUTE(O46,CHAR(160)," ")))),Start!$H$6:$H$22,0))),"","Method missing; ")&amp;IF(AND(LEN(UPPER(TRIM(CLEAN(SUBSTITUTE(P46,CHAR(160)," ")))))&gt;0,LEFT(UPPER(TRIM(P46)),10)&lt;&gt;"UNRESOLVED",ISERROR(MATCH(UPPER(TRIM(CLEAN(SUBSTITUTE(P46,CHAR(160)," ")))),Start!$H$6:$H$22,0))),"","Observations missing; ")&amp;IF(AND(LEN(UPPER(TRIM(CLEAN(SUBSTITUTE(Q46,CHAR(160)," ")))))&gt;0,LEFT(UPPER(TRIM(Q46)),10)&lt;&gt;"UNRESOLVED",ISERROR(MATCH(UPPER(TRIM(CLEAN(SUBSTITUTE(Q46,CHAR(160)," ")))),Start!$H$6:$H$22,0))),"","Reviewer missing; ")&amp;IF(AND(ISNUMBER(R46),R46&gt;0,R46&lt;TODAY()+1),"","Execution date missing/invalid/future; ")&amp;IF(AND(ISNUMBER(S46),S46&gt;0,S46&lt;TODAY()+1),"","Review date missing/invalid/future; ")&amp;IF(AND(LEN(UPPER(TRIM(CLEAN(SUBSTITUTE(T46,CHAR(160)," ")))))&gt;0,LEFT(UPPER(TRIM(T46)),10)&lt;&gt;"UNRESOLVED",ISERROR(MATCH(UPPER(TRIM(CLEAN(SUBSTITUTE(T46,CHAR(160)," ")))),Start!$H$6:$H$22,0))),"","Review disposition missing; ")&amp;IF(AND(LEN(UPPER(TRIM(CLEAN(SUBSTITUTE(U46,CHAR(160)," ")))))&gt;0,LEFT(UPPER(TRIM(U46)),10)&lt;&gt;"UNRESOLVED",ISERROR(MATCH(UPPER(TRIM(CLEAN(SUBSTITUTE(U46,CHAR(160)," ")))),Start!$H$6:$H$22,0))),"","Permit or records-only basis missing; ")&amp;IF(AND(ISNUMBER(R46),ISNUMBER(S46),S46&lt;R46),"Review precedes execution; ","")&amp;IF(K46="Examined with limits",IF(AND(LEN(UPPER(TRIM(CLEAN(SUBSTITUTE(L46,CHAR(160)," ")))))&gt;0,LEFT(UPPER(TRIM(L46)),10)&lt;&gt;"UNRESOLVED",ISERROR(MATCH(UPPER(TRIM(CLEAN(SUBSTITUTE(L46,CHAR(160)," ")))),Start!$H$6:$H$22,0))),"","Limitation/next action missing; "),"")))),"Invalid status; use a listed value")</f>
        <v>Examination pending</v>
      </c>
    </row>
    <row r="47" ht="55" customHeight="1">
      <c r="A47" s="52" t="str">
        <v>T-C10</v>
      </c>
      <c r="B47" s="52" t="str">
        <v>Transportation</v>
      </c>
      <c r="C47" s="52" t="str">
        <v>Incident coordination</v>
      </c>
      <c r="D47" s="52" t="str">
        <v>Walk operational safety technical response legal reporting and communications responsibilities. Apply the sample to the selected vessel, port, signal, aviation or pipeline operating boundary.</v>
      </c>
      <c r="E47" s="52" t="str">
        <v>Fictional exercise record current duty register and gaps</v>
      </c>
      <c r="F47" s="52" t="str">
        <v>No single assumed reporting clock or unverified recipient</v>
      </c>
      <c r="G47" s="52" t="str">
        <v>F01 / F03</v>
      </c>
      <c r="H47" s="53"/>
      <c r="I47" s="53"/>
      <c r="J47" s="53"/>
      <c r="K47" s="53" t="str">
        <v>Not examined</v>
      </c>
      <c r="L47" s="53"/>
      <c r="M47" s="53"/>
      <c r="N47" s="53"/>
      <c r="O47" s="53"/>
      <c r="P47" s="53"/>
      <c r="Q47" s="53"/>
      <c r="R47" s="54"/>
      <c r="S47" s="54"/>
      <c r="T47" s="53"/>
      <c r="U47" s="53"/>
      <c r="V47" s="55" t="str">
        <f>IF(OR(EXACT(K47,"Not examined"),EXACT(K47,"Examined with limits"),EXACT(K47,"Evidence supports criterion"),EXACT(K47,"Gap observed"),EXACT(K47,"Not authorized")),IF(K47="Not authorized",IF(LEN(IF(AND(LEN(UPPER(TRIM(CLEAN(SUBSTITUTE(L47,CHAR(160)," ")))))&gt;0,LEFT(UPPER(TRIM(L47)),10)&lt;&gt;"UNRESOLVED",ISERROR(MATCH(UPPER(TRIM(CLEAN(SUBSTITUTE(L47,CHAR(160)," ")))),Start!$H$6:$H$22,0))),"","Permission limitation/next action missing; ")&amp;"")=0,"Documentation recorded; review required",IF(AND(LEN(UPPER(TRIM(CLEAN(SUBSTITUTE(L47,CHAR(160)," ")))))&gt;0,LEFT(UPPER(TRIM(L47)),10)&lt;&gt;"UNRESOLVED",ISERROR(MATCH(UPPER(TRIM(CLEAN(SUBSTITUTE(L47,CHAR(160)," ")))),Start!$H$6:$H$22,0))),"","Permission limitation/next action missing; ")&amp;""),IF(K47="Not examined","Examination pending",IF(LEN(IF(AND(LEN(UPPER(TRIM(CLEAN(SUBSTITUTE(H47,CHAR(160)," ")))))&gt;0,LEFT(UPPER(TRIM(H47)),10)&lt;&gt;"UNRESOLVED",ISERROR(MATCH(UPPER(TRIM(CLEAN(SUBSTITUTE(H47,CHAR(160)," ")))),Start!$H$6:$H$22,0))),"","Criterion/boundary missing; ")&amp;IF(AND(LEN(UPPER(TRIM(CLEAN(SUBSTITUTE(I47,CHAR(160)," ")))))&gt;0,LEFT(UPPER(TRIM(I47)),10)&lt;&gt;"UNRESOLVED",ISERROR(MATCH(UPPER(TRIM(CLEAN(SUBSTITUTE(I47,CHAR(160)," ")))),Start!$H$6:$H$22,0))),"","Examiner missing; ")&amp;IF(AND(LEN(UPPER(TRIM(CLEAN(SUBSTITUTE(J47,CHAR(160)," ")))))&gt;0,LEFT(UPPER(TRIM(J47)),10)&lt;&gt;"UNRESOLVED",ISERROR(MATCH(UPPER(TRIM(CLEAN(SUBSTITUTE(J47,CHAR(160)," ")))),Start!$H$6:$H$22,0))),"","Evidence references missing; ")&amp;IF(AND(LEN(UPPER(TRIM(CLEAN(SUBSTITUTE(M47,CHAR(160)," ")))))&gt;0,LEFT(UPPER(TRIM(M47)),10)&lt;&gt;"UNRESOLVED",ISERROR(MATCH(UPPER(TRIM(CLEAN(SUBSTITUTE(M47,CHAR(160)," ")))),Start!$H$6:$H$22,0))),"","Population/period missing; ")&amp;IF(AND(LEN(UPPER(TRIM(CLEAN(SUBSTITUTE(N47,CHAR(160)," ")))))&gt;0,LEFT(UPPER(TRIM(N47)),10)&lt;&gt;"UNRESOLVED",ISERROR(MATCH(UPPER(TRIM(CLEAN(SUBSTITUTE(N47,CHAR(160)," ")))),Start!$H$6:$H$22,0))),"","Sample IDs/count/rationale missing; ")&amp;IF(AND(LEN(UPPER(TRIM(CLEAN(SUBSTITUTE(O47,CHAR(160)," ")))))&gt;0,LEFT(UPPER(TRIM(O47)),10)&lt;&gt;"UNRESOLVED",ISERROR(MATCH(UPPER(TRIM(CLEAN(SUBSTITUTE(O47,CHAR(160)," ")))),Start!$H$6:$H$22,0))),"","Method missing; ")&amp;IF(AND(LEN(UPPER(TRIM(CLEAN(SUBSTITUTE(P47,CHAR(160)," ")))))&gt;0,LEFT(UPPER(TRIM(P47)),10)&lt;&gt;"UNRESOLVED",ISERROR(MATCH(UPPER(TRIM(CLEAN(SUBSTITUTE(P47,CHAR(160)," ")))),Start!$H$6:$H$22,0))),"","Observations missing; ")&amp;IF(AND(LEN(UPPER(TRIM(CLEAN(SUBSTITUTE(Q47,CHAR(160)," ")))))&gt;0,LEFT(UPPER(TRIM(Q47)),10)&lt;&gt;"UNRESOLVED",ISERROR(MATCH(UPPER(TRIM(CLEAN(SUBSTITUTE(Q47,CHAR(160)," ")))),Start!$H$6:$H$22,0))),"","Reviewer missing; ")&amp;IF(AND(ISNUMBER(R47),R47&gt;0,R47&lt;TODAY()+1),"","Execution date missing/invalid/future; ")&amp;IF(AND(ISNUMBER(S47),S47&gt;0,S47&lt;TODAY()+1),"","Review date missing/invalid/future; ")&amp;IF(AND(LEN(UPPER(TRIM(CLEAN(SUBSTITUTE(T47,CHAR(160)," ")))))&gt;0,LEFT(UPPER(TRIM(T47)),10)&lt;&gt;"UNRESOLVED",ISERROR(MATCH(UPPER(TRIM(CLEAN(SUBSTITUTE(T47,CHAR(160)," ")))),Start!$H$6:$H$22,0))),"","Review disposition missing; ")&amp;IF(AND(LEN(UPPER(TRIM(CLEAN(SUBSTITUTE(U47,CHAR(160)," ")))))&gt;0,LEFT(UPPER(TRIM(U47)),10)&lt;&gt;"UNRESOLVED",ISERROR(MATCH(UPPER(TRIM(CLEAN(SUBSTITUTE(U47,CHAR(160)," ")))),Start!$H$6:$H$22,0))),"","Permit or records-only basis missing; ")&amp;IF(AND(ISNUMBER(R47),ISNUMBER(S47),S47&lt;R47),"Review precedes execution; ","")&amp;IF(K47="Examined with limits",IF(AND(LEN(UPPER(TRIM(CLEAN(SUBSTITUTE(L47,CHAR(160)," ")))))&gt;0,LEFT(UPPER(TRIM(L47)),10)&lt;&gt;"UNRESOLVED",ISERROR(MATCH(UPPER(TRIM(CLEAN(SUBSTITUTE(L47,CHAR(160)," ")))),Start!$H$6:$H$22,0))),"","Limitation/next action missing; "),""))=0,"Documentation recorded; review required",IF(AND(LEN(UPPER(TRIM(CLEAN(SUBSTITUTE(H47,CHAR(160)," ")))))&gt;0,LEFT(UPPER(TRIM(H47)),10)&lt;&gt;"UNRESOLVED",ISERROR(MATCH(UPPER(TRIM(CLEAN(SUBSTITUTE(H47,CHAR(160)," ")))),Start!$H$6:$H$22,0))),"","Criterion/boundary missing; ")&amp;IF(AND(LEN(UPPER(TRIM(CLEAN(SUBSTITUTE(I47,CHAR(160)," ")))))&gt;0,LEFT(UPPER(TRIM(I47)),10)&lt;&gt;"UNRESOLVED",ISERROR(MATCH(UPPER(TRIM(CLEAN(SUBSTITUTE(I47,CHAR(160)," ")))),Start!$H$6:$H$22,0))),"","Examiner missing; ")&amp;IF(AND(LEN(UPPER(TRIM(CLEAN(SUBSTITUTE(J47,CHAR(160)," ")))))&gt;0,LEFT(UPPER(TRIM(J47)),10)&lt;&gt;"UNRESOLVED",ISERROR(MATCH(UPPER(TRIM(CLEAN(SUBSTITUTE(J47,CHAR(160)," ")))),Start!$H$6:$H$22,0))),"","Evidence references missing; ")&amp;IF(AND(LEN(UPPER(TRIM(CLEAN(SUBSTITUTE(M47,CHAR(160)," ")))))&gt;0,LEFT(UPPER(TRIM(M47)),10)&lt;&gt;"UNRESOLVED",ISERROR(MATCH(UPPER(TRIM(CLEAN(SUBSTITUTE(M47,CHAR(160)," ")))),Start!$H$6:$H$22,0))),"","Population/period missing; ")&amp;IF(AND(LEN(UPPER(TRIM(CLEAN(SUBSTITUTE(N47,CHAR(160)," ")))))&gt;0,LEFT(UPPER(TRIM(N47)),10)&lt;&gt;"UNRESOLVED",ISERROR(MATCH(UPPER(TRIM(CLEAN(SUBSTITUTE(N47,CHAR(160)," ")))),Start!$H$6:$H$22,0))),"","Sample IDs/count/rationale missing; ")&amp;IF(AND(LEN(UPPER(TRIM(CLEAN(SUBSTITUTE(O47,CHAR(160)," ")))))&gt;0,LEFT(UPPER(TRIM(O47)),10)&lt;&gt;"UNRESOLVED",ISERROR(MATCH(UPPER(TRIM(CLEAN(SUBSTITUTE(O47,CHAR(160)," ")))),Start!$H$6:$H$22,0))),"","Method missing; ")&amp;IF(AND(LEN(UPPER(TRIM(CLEAN(SUBSTITUTE(P47,CHAR(160)," ")))))&gt;0,LEFT(UPPER(TRIM(P47)),10)&lt;&gt;"UNRESOLVED",ISERROR(MATCH(UPPER(TRIM(CLEAN(SUBSTITUTE(P47,CHAR(160)," ")))),Start!$H$6:$H$22,0))),"","Observations missing; ")&amp;IF(AND(LEN(UPPER(TRIM(CLEAN(SUBSTITUTE(Q47,CHAR(160)," ")))))&gt;0,LEFT(UPPER(TRIM(Q47)),10)&lt;&gt;"UNRESOLVED",ISERROR(MATCH(UPPER(TRIM(CLEAN(SUBSTITUTE(Q47,CHAR(160)," ")))),Start!$H$6:$H$22,0))),"","Reviewer missing; ")&amp;IF(AND(ISNUMBER(R47),R47&gt;0,R47&lt;TODAY()+1),"","Execution date missing/invalid/future; ")&amp;IF(AND(ISNUMBER(S47),S47&gt;0,S47&lt;TODAY()+1),"","Review date missing/invalid/future; ")&amp;IF(AND(LEN(UPPER(TRIM(CLEAN(SUBSTITUTE(T47,CHAR(160)," ")))))&gt;0,LEFT(UPPER(TRIM(T47)),10)&lt;&gt;"UNRESOLVED",ISERROR(MATCH(UPPER(TRIM(CLEAN(SUBSTITUTE(T47,CHAR(160)," ")))),Start!$H$6:$H$22,0))),"","Review disposition missing; ")&amp;IF(AND(LEN(UPPER(TRIM(CLEAN(SUBSTITUTE(U47,CHAR(160)," ")))))&gt;0,LEFT(UPPER(TRIM(U47)),10)&lt;&gt;"UNRESOLVED",ISERROR(MATCH(UPPER(TRIM(CLEAN(SUBSTITUTE(U47,CHAR(160)," ")))),Start!$H$6:$H$22,0))),"","Permit or records-only basis missing; ")&amp;IF(AND(ISNUMBER(R47),ISNUMBER(S47),S47&lt;R47),"Review precedes execution; ","")&amp;IF(K47="Examined with limits",IF(AND(LEN(UPPER(TRIM(CLEAN(SUBSTITUTE(L47,CHAR(160)," ")))))&gt;0,LEFT(UPPER(TRIM(L47)),10)&lt;&gt;"UNRESOLVED",ISERROR(MATCH(UPPER(TRIM(CLEAN(SUBSTITUTE(L47,CHAR(160)," ")))),Start!$H$6:$H$22,0))),"","Limitation/next action missing; "),"")))),"Invalid status; use a listed value")</f>
        <v>Examination pending</v>
      </c>
    </row>
    <row r="48" ht="55" customHeight="1">
      <c r="A48" s="56" t="str">
        <v>T-C11</v>
      </c>
      <c r="B48" s="56" t="str">
        <v>Transportation</v>
      </c>
      <c r="C48" s="56" t="str">
        <v>Closure</v>
      </c>
      <c r="D48" s="56" t="str">
        <v>Compare corrected condition to original criterion with a separately approved verification method. Apply the sample to the selected vessel, port, signal, aviation or pipeline operating boundary.</v>
      </c>
      <c r="E48" s="56" t="str">
        <v>Implementation and retest records linked to finding</v>
      </c>
      <c r="F48" s="56" t="str">
        <v>Verified closure names result date reviewer and residual limit</v>
      </c>
      <c r="G48" s="56" t="str">
        <v>F01 / F03</v>
      </c>
      <c r="H48" s="53"/>
      <c r="I48" s="53"/>
      <c r="J48" s="53"/>
      <c r="K48" s="53" t="str">
        <v>Not examined</v>
      </c>
      <c r="L48" s="53"/>
      <c r="M48" s="53"/>
      <c r="N48" s="53"/>
      <c r="O48" s="53"/>
      <c r="P48" s="53"/>
      <c r="Q48" s="53"/>
      <c r="R48" s="54"/>
      <c r="S48" s="54"/>
      <c r="T48" s="53"/>
      <c r="U48" s="53"/>
      <c r="V48" s="55" t="str">
        <f>IF(OR(EXACT(K48,"Not examined"),EXACT(K48,"Examined with limits"),EXACT(K48,"Evidence supports criterion"),EXACT(K48,"Gap observed"),EXACT(K48,"Not authorized")),IF(K48="Not authorized",IF(LEN(IF(AND(LEN(UPPER(TRIM(CLEAN(SUBSTITUTE(L48,CHAR(160)," ")))))&gt;0,LEFT(UPPER(TRIM(L48)),10)&lt;&gt;"UNRESOLVED",ISERROR(MATCH(UPPER(TRIM(CLEAN(SUBSTITUTE(L48,CHAR(160)," ")))),Start!$H$6:$H$22,0))),"","Permission limitation/next action missing; ")&amp;"")=0,"Documentation recorded; review required",IF(AND(LEN(UPPER(TRIM(CLEAN(SUBSTITUTE(L48,CHAR(160)," ")))))&gt;0,LEFT(UPPER(TRIM(L48)),10)&lt;&gt;"UNRESOLVED",ISERROR(MATCH(UPPER(TRIM(CLEAN(SUBSTITUTE(L48,CHAR(160)," ")))),Start!$H$6:$H$22,0))),"","Permission limitation/next action missing; ")&amp;""),IF(K48="Not examined","Examination pending",IF(LEN(IF(AND(LEN(UPPER(TRIM(CLEAN(SUBSTITUTE(H48,CHAR(160)," ")))))&gt;0,LEFT(UPPER(TRIM(H48)),10)&lt;&gt;"UNRESOLVED",ISERROR(MATCH(UPPER(TRIM(CLEAN(SUBSTITUTE(H48,CHAR(160)," ")))),Start!$H$6:$H$22,0))),"","Criterion/boundary missing; ")&amp;IF(AND(LEN(UPPER(TRIM(CLEAN(SUBSTITUTE(I48,CHAR(160)," ")))))&gt;0,LEFT(UPPER(TRIM(I48)),10)&lt;&gt;"UNRESOLVED",ISERROR(MATCH(UPPER(TRIM(CLEAN(SUBSTITUTE(I48,CHAR(160)," ")))),Start!$H$6:$H$22,0))),"","Examiner missing; ")&amp;IF(AND(LEN(UPPER(TRIM(CLEAN(SUBSTITUTE(J48,CHAR(160)," ")))))&gt;0,LEFT(UPPER(TRIM(J48)),10)&lt;&gt;"UNRESOLVED",ISERROR(MATCH(UPPER(TRIM(CLEAN(SUBSTITUTE(J48,CHAR(160)," ")))),Start!$H$6:$H$22,0))),"","Evidence references missing; ")&amp;IF(AND(LEN(UPPER(TRIM(CLEAN(SUBSTITUTE(M48,CHAR(160)," ")))))&gt;0,LEFT(UPPER(TRIM(M48)),10)&lt;&gt;"UNRESOLVED",ISERROR(MATCH(UPPER(TRIM(CLEAN(SUBSTITUTE(M48,CHAR(160)," ")))),Start!$H$6:$H$22,0))),"","Population/period missing; ")&amp;IF(AND(LEN(UPPER(TRIM(CLEAN(SUBSTITUTE(N48,CHAR(160)," ")))))&gt;0,LEFT(UPPER(TRIM(N48)),10)&lt;&gt;"UNRESOLVED",ISERROR(MATCH(UPPER(TRIM(CLEAN(SUBSTITUTE(N48,CHAR(160)," ")))),Start!$H$6:$H$22,0))),"","Sample IDs/count/rationale missing; ")&amp;IF(AND(LEN(UPPER(TRIM(CLEAN(SUBSTITUTE(O48,CHAR(160)," ")))))&gt;0,LEFT(UPPER(TRIM(O48)),10)&lt;&gt;"UNRESOLVED",ISERROR(MATCH(UPPER(TRIM(CLEAN(SUBSTITUTE(O48,CHAR(160)," ")))),Start!$H$6:$H$22,0))),"","Method missing; ")&amp;IF(AND(LEN(UPPER(TRIM(CLEAN(SUBSTITUTE(P48,CHAR(160)," ")))))&gt;0,LEFT(UPPER(TRIM(P48)),10)&lt;&gt;"UNRESOLVED",ISERROR(MATCH(UPPER(TRIM(CLEAN(SUBSTITUTE(P48,CHAR(160)," ")))),Start!$H$6:$H$22,0))),"","Observations missing; ")&amp;IF(AND(LEN(UPPER(TRIM(CLEAN(SUBSTITUTE(Q48,CHAR(160)," ")))))&gt;0,LEFT(UPPER(TRIM(Q48)),10)&lt;&gt;"UNRESOLVED",ISERROR(MATCH(UPPER(TRIM(CLEAN(SUBSTITUTE(Q48,CHAR(160)," ")))),Start!$H$6:$H$22,0))),"","Reviewer missing; ")&amp;IF(AND(ISNUMBER(R48),R48&gt;0,R48&lt;TODAY()+1),"","Execution date missing/invalid/future; ")&amp;IF(AND(ISNUMBER(S48),S48&gt;0,S48&lt;TODAY()+1),"","Review date missing/invalid/future; ")&amp;IF(AND(LEN(UPPER(TRIM(CLEAN(SUBSTITUTE(T48,CHAR(160)," ")))))&gt;0,LEFT(UPPER(TRIM(T48)),10)&lt;&gt;"UNRESOLVED",ISERROR(MATCH(UPPER(TRIM(CLEAN(SUBSTITUTE(T48,CHAR(160)," ")))),Start!$H$6:$H$22,0))),"","Review disposition missing; ")&amp;IF(AND(LEN(UPPER(TRIM(CLEAN(SUBSTITUTE(U48,CHAR(160)," ")))))&gt;0,LEFT(UPPER(TRIM(U48)),10)&lt;&gt;"UNRESOLVED",ISERROR(MATCH(UPPER(TRIM(CLEAN(SUBSTITUTE(U48,CHAR(160)," ")))),Start!$H$6:$H$22,0))),"","Permit or records-only basis missing; ")&amp;IF(AND(ISNUMBER(R48),ISNUMBER(S48),S48&lt;R48),"Review precedes execution; ","")&amp;IF(K48="Examined with limits",IF(AND(LEN(UPPER(TRIM(CLEAN(SUBSTITUTE(L48,CHAR(160)," ")))))&gt;0,LEFT(UPPER(TRIM(L48)),10)&lt;&gt;"UNRESOLVED",ISERROR(MATCH(UPPER(TRIM(CLEAN(SUBSTITUTE(L48,CHAR(160)," ")))),Start!$H$6:$H$22,0))),"","Limitation/next action missing; "),""))=0,"Documentation recorded; review required",IF(AND(LEN(UPPER(TRIM(CLEAN(SUBSTITUTE(H48,CHAR(160)," ")))))&gt;0,LEFT(UPPER(TRIM(H48)),10)&lt;&gt;"UNRESOLVED",ISERROR(MATCH(UPPER(TRIM(CLEAN(SUBSTITUTE(H48,CHAR(160)," ")))),Start!$H$6:$H$22,0))),"","Criterion/boundary missing; ")&amp;IF(AND(LEN(UPPER(TRIM(CLEAN(SUBSTITUTE(I48,CHAR(160)," ")))))&gt;0,LEFT(UPPER(TRIM(I48)),10)&lt;&gt;"UNRESOLVED",ISERROR(MATCH(UPPER(TRIM(CLEAN(SUBSTITUTE(I48,CHAR(160)," ")))),Start!$H$6:$H$22,0))),"","Examiner missing; ")&amp;IF(AND(LEN(UPPER(TRIM(CLEAN(SUBSTITUTE(J48,CHAR(160)," ")))))&gt;0,LEFT(UPPER(TRIM(J48)),10)&lt;&gt;"UNRESOLVED",ISERROR(MATCH(UPPER(TRIM(CLEAN(SUBSTITUTE(J48,CHAR(160)," ")))),Start!$H$6:$H$22,0))),"","Evidence references missing; ")&amp;IF(AND(LEN(UPPER(TRIM(CLEAN(SUBSTITUTE(M48,CHAR(160)," ")))))&gt;0,LEFT(UPPER(TRIM(M48)),10)&lt;&gt;"UNRESOLVED",ISERROR(MATCH(UPPER(TRIM(CLEAN(SUBSTITUTE(M48,CHAR(160)," ")))),Start!$H$6:$H$22,0))),"","Population/period missing; ")&amp;IF(AND(LEN(UPPER(TRIM(CLEAN(SUBSTITUTE(N48,CHAR(160)," ")))))&gt;0,LEFT(UPPER(TRIM(N48)),10)&lt;&gt;"UNRESOLVED",ISERROR(MATCH(UPPER(TRIM(CLEAN(SUBSTITUTE(N48,CHAR(160)," ")))),Start!$H$6:$H$22,0))),"","Sample IDs/count/rationale missing; ")&amp;IF(AND(LEN(UPPER(TRIM(CLEAN(SUBSTITUTE(O48,CHAR(160)," ")))))&gt;0,LEFT(UPPER(TRIM(O48)),10)&lt;&gt;"UNRESOLVED",ISERROR(MATCH(UPPER(TRIM(CLEAN(SUBSTITUTE(O48,CHAR(160)," ")))),Start!$H$6:$H$22,0))),"","Method missing; ")&amp;IF(AND(LEN(UPPER(TRIM(CLEAN(SUBSTITUTE(P48,CHAR(160)," ")))))&gt;0,LEFT(UPPER(TRIM(P48)),10)&lt;&gt;"UNRESOLVED",ISERROR(MATCH(UPPER(TRIM(CLEAN(SUBSTITUTE(P48,CHAR(160)," ")))),Start!$H$6:$H$22,0))),"","Observations missing; ")&amp;IF(AND(LEN(UPPER(TRIM(CLEAN(SUBSTITUTE(Q48,CHAR(160)," ")))))&gt;0,LEFT(UPPER(TRIM(Q48)),10)&lt;&gt;"UNRESOLVED",ISERROR(MATCH(UPPER(TRIM(CLEAN(SUBSTITUTE(Q48,CHAR(160)," ")))),Start!$H$6:$H$22,0))),"","Reviewer missing; ")&amp;IF(AND(ISNUMBER(R48),R48&gt;0,R48&lt;TODAY()+1),"","Execution date missing/invalid/future; ")&amp;IF(AND(ISNUMBER(S48),S48&gt;0,S48&lt;TODAY()+1),"","Review date missing/invalid/future; ")&amp;IF(AND(LEN(UPPER(TRIM(CLEAN(SUBSTITUTE(T48,CHAR(160)," ")))))&gt;0,LEFT(UPPER(TRIM(T48)),10)&lt;&gt;"UNRESOLVED",ISERROR(MATCH(UPPER(TRIM(CLEAN(SUBSTITUTE(T48,CHAR(160)," ")))),Start!$H$6:$H$22,0))),"","Review disposition missing; ")&amp;IF(AND(LEN(UPPER(TRIM(CLEAN(SUBSTITUTE(U48,CHAR(160)," ")))))&gt;0,LEFT(UPPER(TRIM(U48)),10)&lt;&gt;"UNRESOLVED",ISERROR(MATCH(UPPER(TRIM(CLEAN(SUBSTITUTE(U48,CHAR(160)," ")))),Start!$H$6:$H$22,0))),"","Permit or records-only basis missing; ")&amp;IF(AND(ISNUMBER(R48),ISNUMBER(S48),S48&lt;R48),"Review precedes execution; ","")&amp;IF(K48="Examined with limits",IF(AND(LEN(UPPER(TRIM(CLEAN(SUBSTITUTE(L48,CHAR(160)," ")))))&gt;0,LEFT(UPPER(TRIM(L48)),10)&lt;&gt;"UNRESOLVED",ISERROR(MATCH(UPPER(TRIM(CLEAN(SUBSTITUTE(L48,CHAR(160)," ")))),Start!$H$6:$H$22,0))),"","Limitation/next action missing; "),"")))),"Invalid status; use a listed value")</f>
        <v>Examination pending</v>
      </c>
    </row>
    <row r="49" ht="70" customHeight="1">
      <c r="A49" s="52" t="str">
        <v>W-AW01</v>
      </c>
      <c r="B49" s="52" t="str">
        <v>Water and wastewater</v>
      </c>
      <c r="C49" s="52" t="str">
        <v>AWIA RRA: Malevolent acts and natural hazards</v>
      </c>
      <c r="D49" s="52" t="inlineStr">
        <is>
          <t xml:space="preserve">For an actually covered community drinking water system, examine the RRA treatment of malevolent acts and natural hazards. Trace assumptions to scoped evidence and the responsible operating reviewer. Record excluded populations and remaining uncertainty.</t>
        </is>
      </c>
      <c r="E49" s="52" t="str">
        <v>Threat/hazard scenarios and scope rationale</v>
      </c>
      <c r="F49" s="52" t="inlineStr">
        <is>
          <t xml:space="preserve">The applicable RRA component is evidenced in the complete assessment, with a cyber scan as one input.</t>
        </is>
      </c>
      <c r="G49" s="52" t="str">
        <v>W01 / W02</v>
      </c>
      <c r="H49" s="53"/>
      <c r="I49" s="53"/>
      <c r="J49" s="53"/>
      <c r="K49" s="53" t="str">
        <v>Not examined</v>
      </c>
      <c r="L49" s="53"/>
      <c r="M49" s="53"/>
      <c r="N49" s="53"/>
      <c r="O49" s="53"/>
      <c r="P49" s="53"/>
      <c r="Q49" s="53"/>
      <c r="R49" s="54"/>
      <c r="S49" s="54"/>
      <c r="T49" s="53"/>
      <c r="U49" s="53"/>
      <c r="V49" s="55" t="str">
        <f>IF(OR(EXACT(K49,"Not examined"),EXACT(K49,"Examined with limits"),EXACT(K49,"Evidence supports criterion"),EXACT(K49,"Gap observed"),EXACT(K49,"Not authorized")),IF(K49="Not authorized",IF(LEN(IF(AND(LEN(UPPER(TRIM(CLEAN(SUBSTITUTE(L49,CHAR(160)," ")))))&gt;0,LEFT(UPPER(TRIM(L49)),10)&lt;&gt;"UNRESOLVED",ISERROR(MATCH(UPPER(TRIM(CLEAN(SUBSTITUTE(L49,CHAR(160)," ")))),Start!$H$6:$H$22,0))),"","Permission limitation/next action missing; ")&amp;"")=0,"Documentation recorded; review required",IF(AND(LEN(UPPER(TRIM(CLEAN(SUBSTITUTE(L49,CHAR(160)," ")))))&gt;0,LEFT(UPPER(TRIM(L49)),10)&lt;&gt;"UNRESOLVED",ISERROR(MATCH(UPPER(TRIM(CLEAN(SUBSTITUTE(L49,CHAR(160)," ")))),Start!$H$6:$H$22,0))),"","Permission limitation/next action missing; ")&amp;""),IF(K49="Not examined","Examination pending",IF(LEN(IF(AND(LEN(UPPER(TRIM(CLEAN(SUBSTITUTE(H49,CHAR(160)," ")))))&gt;0,LEFT(UPPER(TRIM(H49)),10)&lt;&gt;"UNRESOLVED",ISERROR(MATCH(UPPER(TRIM(CLEAN(SUBSTITUTE(H49,CHAR(160)," ")))),Start!$H$6:$H$22,0))),"","Criterion/boundary missing; ")&amp;IF(AND(LEN(UPPER(TRIM(CLEAN(SUBSTITUTE(I49,CHAR(160)," ")))))&gt;0,LEFT(UPPER(TRIM(I49)),10)&lt;&gt;"UNRESOLVED",ISERROR(MATCH(UPPER(TRIM(CLEAN(SUBSTITUTE(I49,CHAR(160)," ")))),Start!$H$6:$H$22,0))),"","Examiner missing; ")&amp;IF(AND(LEN(UPPER(TRIM(CLEAN(SUBSTITUTE(J49,CHAR(160)," ")))))&gt;0,LEFT(UPPER(TRIM(J49)),10)&lt;&gt;"UNRESOLVED",ISERROR(MATCH(UPPER(TRIM(CLEAN(SUBSTITUTE(J49,CHAR(160)," ")))),Start!$H$6:$H$22,0))),"","Evidence references missing; ")&amp;IF(AND(LEN(UPPER(TRIM(CLEAN(SUBSTITUTE(M49,CHAR(160)," ")))))&gt;0,LEFT(UPPER(TRIM(M49)),10)&lt;&gt;"UNRESOLVED",ISERROR(MATCH(UPPER(TRIM(CLEAN(SUBSTITUTE(M49,CHAR(160)," ")))),Start!$H$6:$H$22,0))),"","Population/period missing; ")&amp;IF(AND(LEN(UPPER(TRIM(CLEAN(SUBSTITUTE(N49,CHAR(160)," ")))))&gt;0,LEFT(UPPER(TRIM(N49)),10)&lt;&gt;"UNRESOLVED",ISERROR(MATCH(UPPER(TRIM(CLEAN(SUBSTITUTE(N49,CHAR(160)," ")))),Start!$H$6:$H$22,0))),"","Sample IDs/count/rationale missing; ")&amp;IF(AND(LEN(UPPER(TRIM(CLEAN(SUBSTITUTE(O49,CHAR(160)," ")))))&gt;0,LEFT(UPPER(TRIM(O49)),10)&lt;&gt;"UNRESOLVED",ISERROR(MATCH(UPPER(TRIM(CLEAN(SUBSTITUTE(O49,CHAR(160)," ")))),Start!$H$6:$H$22,0))),"","Method missing; ")&amp;IF(AND(LEN(UPPER(TRIM(CLEAN(SUBSTITUTE(P49,CHAR(160)," ")))))&gt;0,LEFT(UPPER(TRIM(P49)),10)&lt;&gt;"UNRESOLVED",ISERROR(MATCH(UPPER(TRIM(CLEAN(SUBSTITUTE(P49,CHAR(160)," ")))),Start!$H$6:$H$22,0))),"","Observations missing; ")&amp;IF(AND(LEN(UPPER(TRIM(CLEAN(SUBSTITUTE(Q49,CHAR(160)," ")))))&gt;0,LEFT(UPPER(TRIM(Q49)),10)&lt;&gt;"UNRESOLVED",ISERROR(MATCH(UPPER(TRIM(CLEAN(SUBSTITUTE(Q49,CHAR(160)," ")))),Start!$H$6:$H$22,0))),"","Reviewer missing; ")&amp;IF(AND(ISNUMBER(R49),R49&gt;0,R49&lt;TODAY()+1),"","Execution date missing/invalid/future; ")&amp;IF(AND(ISNUMBER(S49),S49&gt;0,S49&lt;TODAY()+1),"","Review date missing/invalid/future; ")&amp;IF(AND(LEN(UPPER(TRIM(CLEAN(SUBSTITUTE(T49,CHAR(160)," ")))))&gt;0,LEFT(UPPER(TRIM(T49)),10)&lt;&gt;"UNRESOLVED",ISERROR(MATCH(UPPER(TRIM(CLEAN(SUBSTITUTE(T49,CHAR(160)," ")))),Start!$H$6:$H$22,0))),"","Review disposition missing; ")&amp;IF(AND(LEN(UPPER(TRIM(CLEAN(SUBSTITUTE(U49,CHAR(160)," ")))))&gt;0,LEFT(UPPER(TRIM(U49)),10)&lt;&gt;"UNRESOLVED",ISERROR(MATCH(UPPER(TRIM(CLEAN(SUBSTITUTE(U49,CHAR(160)," ")))),Start!$H$6:$H$22,0))),"","Permit or records-only basis missing; ")&amp;IF(AND(ISNUMBER(R49),ISNUMBER(S49),S49&lt;R49),"Review precedes execution; ","")&amp;IF(K49="Examined with limits",IF(AND(LEN(UPPER(TRIM(CLEAN(SUBSTITUTE(L49,CHAR(160)," ")))))&gt;0,LEFT(UPPER(TRIM(L49)),10)&lt;&gt;"UNRESOLVED",ISERROR(MATCH(UPPER(TRIM(CLEAN(SUBSTITUTE(L49,CHAR(160)," ")))),Start!$H$6:$H$22,0))),"","Limitation/next action missing; "),""))=0,"Documentation recorded; review required",IF(AND(LEN(UPPER(TRIM(CLEAN(SUBSTITUTE(H49,CHAR(160)," ")))))&gt;0,LEFT(UPPER(TRIM(H49)),10)&lt;&gt;"UNRESOLVED",ISERROR(MATCH(UPPER(TRIM(CLEAN(SUBSTITUTE(H49,CHAR(160)," ")))),Start!$H$6:$H$22,0))),"","Criterion/boundary missing; ")&amp;IF(AND(LEN(UPPER(TRIM(CLEAN(SUBSTITUTE(I49,CHAR(160)," ")))))&gt;0,LEFT(UPPER(TRIM(I49)),10)&lt;&gt;"UNRESOLVED",ISERROR(MATCH(UPPER(TRIM(CLEAN(SUBSTITUTE(I49,CHAR(160)," ")))),Start!$H$6:$H$22,0))),"","Examiner missing; ")&amp;IF(AND(LEN(UPPER(TRIM(CLEAN(SUBSTITUTE(J49,CHAR(160)," ")))))&gt;0,LEFT(UPPER(TRIM(J49)),10)&lt;&gt;"UNRESOLVED",ISERROR(MATCH(UPPER(TRIM(CLEAN(SUBSTITUTE(J49,CHAR(160)," ")))),Start!$H$6:$H$22,0))),"","Evidence references missing; ")&amp;IF(AND(LEN(UPPER(TRIM(CLEAN(SUBSTITUTE(M49,CHAR(160)," ")))))&gt;0,LEFT(UPPER(TRIM(M49)),10)&lt;&gt;"UNRESOLVED",ISERROR(MATCH(UPPER(TRIM(CLEAN(SUBSTITUTE(M49,CHAR(160)," ")))),Start!$H$6:$H$22,0))),"","Population/period missing; ")&amp;IF(AND(LEN(UPPER(TRIM(CLEAN(SUBSTITUTE(N49,CHAR(160)," ")))))&gt;0,LEFT(UPPER(TRIM(N49)),10)&lt;&gt;"UNRESOLVED",ISERROR(MATCH(UPPER(TRIM(CLEAN(SUBSTITUTE(N49,CHAR(160)," ")))),Start!$H$6:$H$22,0))),"","Sample IDs/count/rationale missing; ")&amp;IF(AND(LEN(UPPER(TRIM(CLEAN(SUBSTITUTE(O49,CHAR(160)," ")))))&gt;0,LEFT(UPPER(TRIM(O49)),10)&lt;&gt;"UNRESOLVED",ISERROR(MATCH(UPPER(TRIM(CLEAN(SUBSTITUTE(O49,CHAR(160)," ")))),Start!$H$6:$H$22,0))),"","Method missing; ")&amp;IF(AND(LEN(UPPER(TRIM(CLEAN(SUBSTITUTE(P49,CHAR(160)," ")))))&gt;0,LEFT(UPPER(TRIM(P49)),10)&lt;&gt;"UNRESOLVED",ISERROR(MATCH(UPPER(TRIM(CLEAN(SUBSTITUTE(P49,CHAR(160)," ")))),Start!$H$6:$H$22,0))),"","Observations missing; ")&amp;IF(AND(LEN(UPPER(TRIM(CLEAN(SUBSTITUTE(Q49,CHAR(160)," ")))))&gt;0,LEFT(UPPER(TRIM(Q49)),10)&lt;&gt;"UNRESOLVED",ISERROR(MATCH(UPPER(TRIM(CLEAN(SUBSTITUTE(Q49,CHAR(160)," ")))),Start!$H$6:$H$22,0))),"","Reviewer missing; ")&amp;IF(AND(ISNUMBER(R49),R49&gt;0,R49&lt;TODAY()+1),"","Execution date missing/invalid/future; ")&amp;IF(AND(ISNUMBER(S49),S49&gt;0,S49&lt;TODAY()+1),"","Review date missing/invalid/future; ")&amp;IF(AND(LEN(UPPER(TRIM(CLEAN(SUBSTITUTE(T49,CHAR(160)," ")))))&gt;0,LEFT(UPPER(TRIM(T49)),10)&lt;&gt;"UNRESOLVED",ISERROR(MATCH(UPPER(TRIM(CLEAN(SUBSTITUTE(T49,CHAR(160)," ")))),Start!$H$6:$H$22,0))),"","Review disposition missing; ")&amp;IF(AND(LEN(UPPER(TRIM(CLEAN(SUBSTITUTE(U49,CHAR(160)," ")))))&gt;0,LEFT(UPPER(TRIM(U49)),10)&lt;&gt;"UNRESOLVED",ISERROR(MATCH(UPPER(TRIM(CLEAN(SUBSTITUTE(U49,CHAR(160)," ")))),Start!$H$6:$H$22,0))),"","Permit or records-only basis missing; ")&amp;IF(AND(ISNUMBER(R49),ISNUMBER(S49),S49&lt;R49),"Review precedes execution; ","")&amp;IF(K49="Examined with limits",IF(AND(LEN(UPPER(TRIM(CLEAN(SUBSTITUTE(L49,CHAR(160)," ")))))&gt;0,LEFT(UPPER(TRIM(L49)),10)&lt;&gt;"UNRESOLVED",ISERROR(MATCH(UPPER(TRIM(CLEAN(SUBSTITUTE(L49,CHAR(160)," ")))),Start!$H$6:$H$22,0))),"","Limitation/next action missing; "),"")))),"Invalid status; use a listed value")</f>
        <v>Examination pending</v>
      </c>
    </row>
    <row r="50" ht="70" customHeight="1">
      <c r="A50" s="56" t="str">
        <v>W-AW02</v>
      </c>
      <c r="B50" s="56" t="str">
        <v>Water and wastewater</v>
      </c>
      <c r="C50" s="56" t="str">
        <v>AWIA RRA: Pipes, structures and automated systems</v>
      </c>
      <c r="D50" s="56" t="inlineStr">
        <is>
          <t xml:space="preserve">For an actually covered community drinking water system, examine the RRA treatment of pipes, structures and automated systems. Trace assumptions to scoped evidence and the responsible operating reviewer. Record excluded populations and remaining uncertainty.</t>
        </is>
      </c>
      <c r="E50" s="56" t="str">
        <v>Physical/process/OT dependency inventory and resilience evidence</v>
      </c>
      <c r="F50" s="56" t="inlineStr">
        <is>
          <t xml:space="preserve">The applicable RRA component is evidenced in the complete assessment, with a cyber scan as one input.</t>
        </is>
      </c>
      <c r="G50" s="56" t="str">
        <v>W01 / W02</v>
      </c>
      <c r="H50" s="53"/>
      <c r="I50" s="53"/>
      <c r="J50" s="53"/>
      <c r="K50" s="53" t="str">
        <v>Not examined</v>
      </c>
      <c r="L50" s="53"/>
      <c r="M50" s="53"/>
      <c r="N50" s="53"/>
      <c r="O50" s="53"/>
      <c r="P50" s="53"/>
      <c r="Q50" s="53"/>
      <c r="R50" s="54"/>
      <c r="S50" s="54"/>
      <c r="T50" s="53"/>
      <c r="U50" s="53"/>
      <c r="V50" s="55" t="str">
        <f>IF(OR(EXACT(K50,"Not examined"),EXACT(K50,"Examined with limits"),EXACT(K50,"Evidence supports criterion"),EXACT(K50,"Gap observed"),EXACT(K50,"Not authorized")),IF(K50="Not authorized",IF(LEN(IF(AND(LEN(UPPER(TRIM(CLEAN(SUBSTITUTE(L50,CHAR(160)," ")))))&gt;0,LEFT(UPPER(TRIM(L50)),10)&lt;&gt;"UNRESOLVED",ISERROR(MATCH(UPPER(TRIM(CLEAN(SUBSTITUTE(L50,CHAR(160)," ")))),Start!$H$6:$H$22,0))),"","Permission limitation/next action missing; ")&amp;"")=0,"Documentation recorded; review required",IF(AND(LEN(UPPER(TRIM(CLEAN(SUBSTITUTE(L50,CHAR(160)," ")))))&gt;0,LEFT(UPPER(TRIM(L50)),10)&lt;&gt;"UNRESOLVED",ISERROR(MATCH(UPPER(TRIM(CLEAN(SUBSTITUTE(L50,CHAR(160)," ")))),Start!$H$6:$H$22,0))),"","Permission limitation/next action missing; ")&amp;""),IF(K50="Not examined","Examination pending",IF(LEN(IF(AND(LEN(UPPER(TRIM(CLEAN(SUBSTITUTE(H50,CHAR(160)," ")))))&gt;0,LEFT(UPPER(TRIM(H50)),10)&lt;&gt;"UNRESOLVED",ISERROR(MATCH(UPPER(TRIM(CLEAN(SUBSTITUTE(H50,CHAR(160)," ")))),Start!$H$6:$H$22,0))),"","Criterion/boundary missing; ")&amp;IF(AND(LEN(UPPER(TRIM(CLEAN(SUBSTITUTE(I50,CHAR(160)," ")))))&gt;0,LEFT(UPPER(TRIM(I50)),10)&lt;&gt;"UNRESOLVED",ISERROR(MATCH(UPPER(TRIM(CLEAN(SUBSTITUTE(I50,CHAR(160)," ")))),Start!$H$6:$H$22,0))),"","Examiner missing; ")&amp;IF(AND(LEN(UPPER(TRIM(CLEAN(SUBSTITUTE(J50,CHAR(160)," ")))))&gt;0,LEFT(UPPER(TRIM(J50)),10)&lt;&gt;"UNRESOLVED",ISERROR(MATCH(UPPER(TRIM(CLEAN(SUBSTITUTE(J50,CHAR(160)," ")))),Start!$H$6:$H$22,0))),"","Evidence references missing; ")&amp;IF(AND(LEN(UPPER(TRIM(CLEAN(SUBSTITUTE(M50,CHAR(160)," ")))))&gt;0,LEFT(UPPER(TRIM(M50)),10)&lt;&gt;"UNRESOLVED",ISERROR(MATCH(UPPER(TRIM(CLEAN(SUBSTITUTE(M50,CHAR(160)," ")))),Start!$H$6:$H$22,0))),"","Population/period missing; ")&amp;IF(AND(LEN(UPPER(TRIM(CLEAN(SUBSTITUTE(N50,CHAR(160)," ")))))&gt;0,LEFT(UPPER(TRIM(N50)),10)&lt;&gt;"UNRESOLVED",ISERROR(MATCH(UPPER(TRIM(CLEAN(SUBSTITUTE(N50,CHAR(160)," ")))),Start!$H$6:$H$22,0))),"","Sample IDs/count/rationale missing; ")&amp;IF(AND(LEN(UPPER(TRIM(CLEAN(SUBSTITUTE(O50,CHAR(160)," ")))))&gt;0,LEFT(UPPER(TRIM(O50)),10)&lt;&gt;"UNRESOLVED",ISERROR(MATCH(UPPER(TRIM(CLEAN(SUBSTITUTE(O50,CHAR(160)," ")))),Start!$H$6:$H$22,0))),"","Method missing; ")&amp;IF(AND(LEN(UPPER(TRIM(CLEAN(SUBSTITUTE(P50,CHAR(160)," ")))))&gt;0,LEFT(UPPER(TRIM(P50)),10)&lt;&gt;"UNRESOLVED",ISERROR(MATCH(UPPER(TRIM(CLEAN(SUBSTITUTE(P50,CHAR(160)," ")))),Start!$H$6:$H$22,0))),"","Observations missing; ")&amp;IF(AND(LEN(UPPER(TRIM(CLEAN(SUBSTITUTE(Q50,CHAR(160)," ")))))&gt;0,LEFT(UPPER(TRIM(Q50)),10)&lt;&gt;"UNRESOLVED",ISERROR(MATCH(UPPER(TRIM(CLEAN(SUBSTITUTE(Q50,CHAR(160)," ")))),Start!$H$6:$H$22,0))),"","Reviewer missing; ")&amp;IF(AND(ISNUMBER(R50),R50&gt;0,R50&lt;TODAY()+1),"","Execution date missing/invalid/future; ")&amp;IF(AND(ISNUMBER(S50),S50&gt;0,S50&lt;TODAY()+1),"","Review date missing/invalid/future; ")&amp;IF(AND(LEN(UPPER(TRIM(CLEAN(SUBSTITUTE(T50,CHAR(160)," ")))))&gt;0,LEFT(UPPER(TRIM(T50)),10)&lt;&gt;"UNRESOLVED",ISERROR(MATCH(UPPER(TRIM(CLEAN(SUBSTITUTE(T50,CHAR(160)," ")))),Start!$H$6:$H$22,0))),"","Review disposition missing; ")&amp;IF(AND(LEN(UPPER(TRIM(CLEAN(SUBSTITUTE(U50,CHAR(160)," ")))))&gt;0,LEFT(UPPER(TRIM(U50)),10)&lt;&gt;"UNRESOLVED",ISERROR(MATCH(UPPER(TRIM(CLEAN(SUBSTITUTE(U50,CHAR(160)," ")))),Start!$H$6:$H$22,0))),"","Permit or records-only basis missing; ")&amp;IF(AND(ISNUMBER(R50),ISNUMBER(S50),S50&lt;R50),"Review precedes execution; ","")&amp;IF(K50="Examined with limits",IF(AND(LEN(UPPER(TRIM(CLEAN(SUBSTITUTE(L50,CHAR(160)," ")))))&gt;0,LEFT(UPPER(TRIM(L50)),10)&lt;&gt;"UNRESOLVED",ISERROR(MATCH(UPPER(TRIM(CLEAN(SUBSTITUTE(L50,CHAR(160)," ")))),Start!$H$6:$H$22,0))),"","Limitation/next action missing; "),""))=0,"Documentation recorded; review required",IF(AND(LEN(UPPER(TRIM(CLEAN(SUBSTITUTE(H50,CHAR(160)," ")))))&gt;0,LEFT(UPPER(TRIM(H50)),10)&lt;&gt;"UNRESOLVED",ISERROR(MATCH(UPPER(TRIM(CLEAN(SUBSTITUTE(H50,CHAR(160)," ")))),Start!$H$6:$H$22,0))),"","Criterion/boundary missing; ")&amp;IF(AND(LEN(UPPER(TRIM(CLEAN(SUBSTITUTE(I50,CHAR(160)," ")))))&gt;0,LEFT(UPPER(TRIM(I50)),10)&lt;&gt;"UNRESOLVED",ISERROR(MATCH(UPPER(TRIM(CLEAN(SUBSTITUTE(I50,CHAR(160)," ")))),Start!$H$6:$H$22,0))),"","Examiner missing; ")&amp;IF(AND(LEN(UPPER(TRIM(CLEAN(SUBSTITUTE(J50,CHAR(160)," ")))))&gt;0,LEFT(UPPER(TRIM(J50)),10)&lt;&gt;"UNRESOLVED",ISERROR(MATCH(UPPER(TRIM(CLEAN(SUBSTITUTE(J50,CHAR(160)," ")))),Start!$H$6:$H$22,0))),"","Evidence references missing; ")&amp;IF(AND(LEN(UPPER(TRIM(CLEAN(SUBSTITUTE(M50,CHAR(160)," ")))))&gt;0,LEFT(UPPER(TRIM(M50)),10)&lt;&gt;"UNRESOLVED",ISERROR(MATCH(UPPER(TRIM(CLEAN(SUBSTITUTE(M50,CHAR(160)," ")))),Start!$H$6:$H$22,0))),"","Population/period missing; ")&amp;IF(AND(LEN(UPPER(TRIM(CLEAN(SUBSTITUTE(N50,CHAR(160)," ")))))&gt;0,LEFT(UPPER(TRIM(N50)),10)&lt;&gt;"UNRESOLVED",ISERROR(MATCH(UPPER(TRIM(CLEAN(SUBSTITUTE(N50,CHAR(160)," ")))),Start!$H$6:$H$22,0))),"","Sample IDs/count/rationale missing; ")&amp;IF(AND(LEN(UPPER(TRIM(CLEAN(SUBSTITUTE(O50,CHAR(160)," ")))))&gt;0,LEFT(UPPER(TRIM(O50)),10)&lt;&gt;"UNRESOLVED",ISERROR(MATCH(UPPER(TRIM(CLEAN(SUBSTITUTE(O50,CHAR(160)," ")))),Start!$H$6:$H$22,0))),"","Method missing; ")&amp;IF(AND(LEN(UPPER(TRIM(CLEAN(SUBSTITUTE(P50,CHAR(160)," ")))))&gt;0,LEFT(UPPER(TRIM(P50)),10)&lt;&gt;"UNRESOLVED",ISERROR(MATCH(UPPER(TRIM(CLEAN(SUBSTITUTE(P50,CHAR(160)," ")))),Start!$H$6:$H$22,0))),"","Observations missing; ")&amp;IF(AND(LEN(UPPER(TRIM(CLEAN(SUBSTITUTE(Q50,CHAR(160)," ")))))&gt;0,LEFT(UPPER(TRIM(Q50)),10)&lt;&gt;"UNRESOLVED",ISERROR(MATCH(UPPER(TRIM(CLEAN(SUBSTITUTE(Q50,CHAR(160)," ")))),Start!$H$6:$H$22,0))),"","Reviewer missing; ")&amp;IF(AND(ISNUMBER(R50),R50&gt;0,R50&lt;TODAY()+1),"","Execution date missing/invalid/future; ")&amp;IF(AND(ISNUMBER(S50),S50&gt;0,S50&lt;TODAY()+1),"","Review date missing/invalid/future; ")&amp;IF(AND(LEN(UPPER(TRIM(CLEAN(SUBSTITUTE(T50,CHAR(160)," ")))))&gt;0,LEFT(UPPER(TRIM(T50)),10)&lt;&gt;"UNRESOLVED",ISERROR(MATCH(UPPER(TRIM(CLEAN(SUBSTITUTE(T50,CHAR(160)," ")))),Start!$H$6:$H$22,0))),"","Review disposition missing; ")&amp;IF(AND(LEN(UPPER(TRIM(CLEAN(SUBSTITUTE(U50,CHAR(160)," ")))))&gt;0,LEFT(UPPER(TRIM(U50)),10)&lt;&gt;"UNRESOLVED",ISERROR(MATCH(UPPER(TRIM(CLEAN(SUBSTITUTE(U50,CHAR(160)," ")))),Start!$H$6:$H$22,0))),"","Permit or records-only basis missing; ")&amp;IF(AND(ISNUMBER(R50),ISNUMBER(S50),S50&lt;R50),"Review precedes execution; ","")&amp;IF(K50="Examined with limits",IF(AND(LEN(UPPER(TRIM(CLEAN(SUBSTITUTE(L50,CHAR(160)," ")))))&gt;0,LEFT(UPPER(TRIM(L50)),10)&lt;&gt;"UNRESOLVED",ISERROR(MATCH(UPPER(TRIM(CLEAN(SUBSTITUTE(L50,CHAR(160)," ")))),Start!$H$6:$H$22,0))),"","Limitation/next action missing; "),"")))),"Invalid status; use a listed value")</f>
        <v>Examination pending</v>
      </c>
    </row>
    <row r="51" ht="55" customHeight="1">
      <c r="A51" s="52" t="str">
        <v>W-AW03</v>
      </c>
      <c r="B51" s="52" t="str">
        <v>Water and wastewater</v>
      </c>
      <c r="C51" s="52" t="str">
        <v>AWIA RRA: Monitoring practices</v>
      </c>
      <c r="D51" s="52" t="inlineStr">
        <is>
          <t xml:space="preserve">For an actually covered community drinking water system, examine the RRA treatment of monitoring practices. Trace assumptions to scoped evidence and the responsible operating reviewer. Record excluded populations and remaining uncertainty.</t>
        </is>
      </c>
      <c r="E51" s="52" t="str">
        <v>Monitoring coverage and tested escalation paths</v>
      </c>
      <c r="F51" s="52" t="inlineStr">
        <is>
          <t xml:space="preserve">The applicable RRA component is evidenced in the complete assessment, with a cyber scan as one input.</t>
        </is>
      </c>
      <c r="G51" s="52" t="str">
        <v>W01 / W02</v>
      </c>
      <c r="H51" s="53"/>
      <c r="I51" s="53"/>
      <c r="J51" s="53"/>
      <c r="K51" s="53" t="str">
        <v>Not examined</v>
      </c>
      <c r="L51" s="53"/>
      <c r="M51" s="53"/>
      <c r="N51" s="53"/>
      <c r="O51" s="53"/>
      <c r="P51" s="53"/>
      <c r="Q51" s="53"/>
      <c r="R51" s="54"/>
      <c r="S51" s="54"/>
      <c r="T51" s="53"/>
      <c r="U51" s="53"/>
      <c r="V51" s="55" t="str">
        <f>IF(OR(EXACT(K51,"Not examined"),EXACT(K51,"Examined with limits"),EXACT(K51,"Evidence supports criterion"),EXACT(K51,"Gap observed"),EXACT(K51,"Not authorized")),IF(K51="Not authorized",IF(LEN(IF(AND(LEN(UPPER(TRIM(CLEAN(SUBSTITUTE(L51,CHAR(160)," ")))))&gt;0,LEFT(UPPER(TRIM(L51)),10)&lt;&gt;"UNRESOLVED",ISERROR(MATCH(UPPER(TRIM(CLEAN(SUBSTITUTE(L51,CHAR(160)," ")))),Start!$H$6:$H$22,0))),"","Permission limitation/next action missing; ")&amp;"")=0,"Documentation recorded; review required",IF(AND(LEN(UPPER(TRIM(CLEAN(SUBSTITUTE(L51,CHAR(160)," ")))))&gt;0,LEFT(UPPER(TRIM(L51)),10)&lt;&gt;"UNRESOLVED",ISERROR(MATCH(UPPER(TRIM(CLEAN(SUBSTITUTE(L51,CHAR(160)," ")))),Start!$H$6:$H$22,0))),"","Permission limitation/next action missing; ")&amp;""),IF(K51="Not examined","Examination pending",IF(LEN(IF(AND(LEN(UPPER(TRIM(CLEAN(SUBSTITUTE(H51,CHAR(160)," ")))))&gt;0,LEFT(UPPER(TRIM(H51)),10)&lt;&gt;"UNRESOLVED",ISERROR(MATCH(UPPER(TRIM(CLEAN(SUBSTITUTE(H51,CHAR(160)," ")))),Start!$H$6:$H$22,0))),"","Criterion/boundary missing; ")&amp;IF(AND(LEN(UPPER(TRIM(CLEAN(SUBSTITUTE(I51,CHAR(160)," ")))))&gt;0,LEFT(UPPER(TRIM(I51)),10)&lt;&gt;"UNRESOLVED",ISERROR(MATCH(UPPER(TRIM(CLEAN(SUBSTITUTE(I51,CHAR(160)," ")))),Start!$H$6:$H$22,0))),"","Examiner missing; ")&amp;IF(AND(LEN(UPPER(TRIM(CLEAN(SUBSTITUTE(J51,CHAR(160)," ")))))&gt;0,LEFT(UPPER(TRIM(J51)),10)&lt;&gt;"UNRESOLVED",ISERROR(MATCH(UPPER(TRIM(CLEAN(SUBSTITUTE(J51,CHAR(160)," ")))),Start!$H$6:$H$22,0))),"","Evidence references missing; ")&amp;IF(AND(LEN(UPPER(TRIM(CLEAN(SUBSTITUTE(M51,CHAR(160)," ")))))&gt;0,LEFT(UPPER(TRIM(M51)),10)&lt;&gt;"UNRESOLVED",ISERROR(MATCH(UPPER(TRIM(CLEAN(SUBSTITUTE(M51,CHAR(160)," ")))),Start!$H$6:$H$22,0))),"","Population/period missing; ")&amp;IF(AND(LEN(UPPER(TRIM(CLEAN(SUBSTITUTE(N51,CHAR(160)," ")))))&gt;0,LEFT(UPPER(TRIM(N51)),10)&lt;&gt;"UNRESOLVED",ISERROR(MATCH(UPPER(TRIM(CLEAN(SUBSTITUTE(N51,CHAR(160)," ")))),Start!$H$6:$H$22,0))),"","Sample IDs/count/rationale missing; ")&amp;IF(AND(LEN(UPPER(TRIM(CLEAN(SUBSTITUTE(O51,CHAR(160)," ")))))&gt;0,LEFT(UPPER(TRIM(O51)),10)&lt;&gt;"UNRESOLVED",ISERROR(MATCH(UPPER(TRIM(CLEAN(SUBSTITUTE(O51,CHAR(160)," ")))),Start!$H$6:$H$22,0))),"","Method missing; ")&amp;IF(AND(LEN(UPPER(TRIM(CLEAN(SUBSTITUTE(P51,CHAR(160)," ")))))&gt;0,LEFT(UPPER(TRIM(P51)),10)&lt;&gt;"UNRESOLVED",ISERROR(MATCH(UPPER(TRIM(CLEAN(SUBSTITUTE(P51,CHAR(160)," ")))),Start!$H$6:$H$22,0))),"","Observations missing; ")&amp;IF(AND(LEN(UPPER(TRIM(CLEAN(SUBSTITUTE(Q51,CHAR(160)," ")))))&gt;0,LEFT(UPPER(TRIM(Q51)),10)&lt;&gt;"UNRESOLVED",ISERROR(MATCH(UPPER(TRIM(CLEAN(SUBSTITUTE(Q51,CHAR(160)," ")))),Start!$H$6:$H$22,0))),"","Reviewer missing; ")&amp;IF(AND(ISNUMBER(R51),R51&gt;0,R51&lt;TODAY()+1),"","Execution date missing/invalid/future; ")&amp;IF(AND(ISNUMBER(S51),S51&gt;0,S51&lt;TODAY()+1),"","Review date missing/invalid/future; ")&amp;IF(AND(LEN(UPPER(TRIM(CLEAN(SUBSTITUTE(T51,CHAR(160)," ")))))&gt;0,LEFT(UPPER(TRIM(T51)),10)&lt;&gt;"UNRESOLVED",ISERROR(MATCH(UPPER(TRIM(CLEAN(SUBSTITUTE(T51,CHAR(160)," ")))),Start!$H$6:$H$22,0))),"","Review disposition missing; ")&amp;IF(AND(LEN(UPPER(TRIM(CLEAN(SUBSTITUTE(U51,CHAR(160)," ")))))&gt;0,LEFT(UPPER(TRIM(U51)),10)&lt;&gt;"UNRESOLVED",ISERROR(MATCH(UPPER(TRIM(CLEAN(SUBSTITUTE(U51,CHAR(160)," ")))),Start!$H$6:$H$22,0))),"","Permit or records-only basis missing; ")&amp;IF(AND(ISNUMBER(R51),ISNUMBER(S51),S51&lt;R51),"Review precedes execution; ","")&amp;IF(K51="Examined with limits",IF(AND(LEN(UPPER(TRIM(CLEAN(SUBSTITUTE(L51,CHAR(160)," ")))))&gt;0,LEFT(UPPER(TRIM(L51)),10)&lt;&gt;"UNRESOLVED",ISERROR(MATCH(UPPER(TRIM(CLEAN(SUBSTITUTE(L51,CHAR(160)," ")))),Start!$H$6:$H$22,0))),"","Limitation/next action missing; "),""))=0,"Documentation recorded; review required",IF(AND(LEN(UPPER(TRIM(CLEAN(SUBSTITUTE(H51,CHAR(160)," ")))))&gt;0,LEFT(UPPER(TRIM(H51)),10)&lt;&gt;"UNRESOLVED",ISERROR(MATCH(UPPER(TRIM(CLEAN(SUBSTITUTE(H51,CHAR(160)," ")))),Start!$H$6:$H$22,0))),"","Criterion/boundary missing; ")&amp;IF(AND(LEN(UPPER(TRIM(CLEAN(SUBSTITUTE(I51,CHAR(160)," ")))))&gt;0,LEFT(UPPER(TRIM(I51)),10)&lt;&gt;"UNRESOLVED",ISERROR(MATCH(UPPER(TRIM(CLEAN(SUBSTITUTE(I51,CHAR(160)," ")))),Start!$H$6:$H$22,0))),"","Examiner missing; ")&amp;IF(AND(LEN(UPPER(TRIM(CLEAN(SUBSTITUTE(J51,CHAR(160)," ")))))&gt;0,LEFT(UPPER(TRIM(J51)),10)&lt;&gt;"UNRESOLVED",ISERROR(MATCH(UPPER(TRIM(CLEAN(SUBSTITUTE(J51,CHAR(160)," ")))),Start!$H$6:$H$22,0))),"","Evidence references missing; ")&amp;IF(AND(LEN(UPPER(TRIM(CLEAN(SUBSTITUTE(M51,CHAR(160)," ")))))&gt;0,LEFT(UPPER(TRIM(M51)),10)&lt;&gt;"UNRESOLVED",ISERROR(MATCH(UPPER(TRIM(CLEAN(SUBSTITUTE(M51,CHAR(160)," ")))),Start!$H$6:$H$22,0))),"","Population/period missing; ")&amp;IF(AND(LEN(UPPER(TRIM(CLEAN(SUBSTITUTE(N51,CHAR(160)," ")))))&gt;0,LEFT(UPPER(TRIM(N51)),10)&lt;&gt;"UNRESOLVED",ISERROR(MATCH(UPPER(TRIM(CLEAN(SUBSTITUTE(N51,CHAR(160)," ")))),Start!$H$6:$H$22,0))),"","Sample IDs/count/rationale missing; ")&amp;IF(AND(LEN(UPPER(TRIM(CLEAN(SUBSTITUTE(O51,CHAR(160)," ")))))&gt;0,LEFT(UPPER(TRIM(O51)),10)&lt;&gt;"UNRESOLVED",ISERROR(MATCH(UPPER(TRIM(CLEAN(SUBSTITUTE(O51,CHAR(160)," ")))),Start!$H$6:$H$22,0))),"","Method missing; ")&amp;IF(AND(LEN(UPPER(TRIM(CLEAN(SUBSTITUTE(P51,CHAR(160)," ")))))&gt;0,LEFT(UPPER(TRIM(P51)),10)&lt;&gt;"UNRESOLVED",ISERROR(MATCH(UPPER(TRIM(CLEAN(SUBSTITUTE(P51,CHAR(160)," ")))),Start!$H$6:$H$22,0))),"","Observations missing; ")&amp;IF(AND(LEN(UPPER(TRIM(CLEAN(SUBSTITUTE(Q51,CHAR(160)," ")))))&gt;0,LEFT(UPPER(TRIM(Q51)),10)&lt;&gt;"UNRESOLVED",ISERROR(MATCH(UPPER(TRIM(CLEAN(SUBSTITUTE(Q51,CHAR(160)," ")))),Start!$H$6:$H$22,0))),"","Reviewer missing; ")&amp;IF(AND(ISNUMBER(R51),R51&gt;0,R51&lt;TODAY()+1),"","Execution date missing/invalid/future; ")&amp;IF(AND(ISNUMBER(S51),S51&gt;0,S51&lt;TODAY()+1),"","Review date missing/invalid/future; ")&amp;IF(AND(LEN(UPPER(TRIM(CLEAN(SUBSTITUTE(T51,CHAR(160)," ")))))&gt;0,LEFT(UPPER(TRIM(T51)),10)&lt;&gt;"UNRESOLVED",ISERROR(MATCH(UPPER(TRIM(CLEAN(SUBSTITUTE(T51,CHAR(160)," ")))),Start!$H$6:$H$22,0))),"","Review disposition missing; ")&amp;IF(AND(LEN(UPPER(TRIM(CLEAN(SUBSTITUTE(U51,CHAR(160)," ")))))&gt;0,LEFT(UPPER(TRIM(U51)),10)&lt;&gt;"UNRESOLVED",ISERROR(MATCH(UPPER(TRIM(CLEAN(SUBSTITUTE(U51,CHAR(160)," ")))),Start!$H$6:$H$22,0))),"","Permit or records-only basis missing; ")&amp;IF(AND(ISNUMBER(R51),ISNUMBER(S51),S51&lt;R51),"Review precedes execution; ","")&amp;IF(K51="Examined with limits",IF(AND(LEN(UPPER(TRIM(CLEAN(SUBSTITUTE(L51,CHAR(160)," ")))))&gt;0,LEFT(UPPER(TRIM(L51)),10)&lt;&gt;"UNRESOLVED",ISERROR(MATCH(UPPER(TRIM(CLEAN(SUBSTITUTE(L51,CHAR(160)," ")))),Start!$H$6:$H$22,0))),"","Limitation/next action missing; "),"")))),"Invalid status; use a listed value")</f>
        <v>Examination pending</v>
      </c>
    </row>
    <row r="52" ht="55" customHeight="1">
      <c r="A52" s="56" t="str">
        <v>W-AW04</v>
      </c>
      <c r="B52" s="56" t="str">
        <v>Water and wastewater</v>
      </c>
      <c r="C52" s="56" t="str">
        <v>AWIA RRA: Financial infrastructure</v>
      </c>
      <c r="D52" s="56" t="inlineStr">
        <is>
          <t xml:space="preserve">For an actually covered community drinking water system, examine the RRA treatment of financial infrastructure. Trace assumptions to scoped evidence and the responsible operating reviewer. Record excluded populations and remaining uncertainty.</t>
        </is>
      </c>
      <c r="E52" s="56" t="str">
        <v>Payment/recovery dependencies and business continuity evidence</v>
      </c>
      <c r="F52" s="56" t="inlineStr">
        <is>
          <t xml:space="preserve">The applicable RRA component is evidenced in the complete assessment, with a cyber scan as one input.</t>
        </is>
      </c>
      <c r="G52" s="56" t="str">
        <v>W01 / W02</v>
      </c>
      <c r="H52" s="53"/>
      <c r="I52" s="53"/>
      <c r="J52" s="53"/>
      <c r="K52" s="53" t="str">
        <v>Not examined</v>
      </c>
      <c r="L52" s="53"/>
      <c r="M52" s="53"/>
      <c r="N52" s="53"/>
      <c r="O52" s="53"/>
      <c r="P52" s="53"/>
      <c r="Q52" s="53"/>
      <c r="R52" s="54"/>
      <c r="S52" s="54"/>
      <c r="T52" s="53"/>
      <c r="U52" s="53"/>
      <c r="V52" s="55" t="str">
        <f>IF(OR(EXACT(K52,"Not examined"),EXACT(K52,"Examined with limits"),EXACT(K52,"Evidence supports criterion"),EXACT(K52,"Gap observed"),EXACT(K52,"Not authorized")),IF(K52="Not authorized",IF(LEN(IF(AND(LEN(UPPER(TRIM(CLEAN(SUBSTITUTE(L52,CHAR(160)," ")))))&gt;0,LEFT(UPPER(TRIM(L52)),10)&lt;&gt;"UNRESOLVED",ISERROR(MATCH(UPPER(TRIM(CLEAN(SUBSTITUTE(L52,CHAR(160)," ")))),Start!$H$6:$H$22,0))),"","Permission limitation/next action missing; ")&amp;"")=0,"Documentation recorded; review required",IF(AND(LEN(UPPER(TRIM(CLEAN(SUBSTITUTE(L52,CHAR(160)," ")))))&gt;0,LEFT(UPPER(TRIM(L52)),10)&lt;&gt;"UNRESOLVED",ISERROR(MATCH(UPPER(TRIM(CLEAN(SUBSTITUTE(L52,CHAR(160)," ")))),Start!$H$6:$H$22,0))),"","Permission limitation/next action missing; ")&amp;""),IF(K52="Not examined","Examination pending",IF(LEN(IF(AND(LEN(UPPER(TRIM(CLEAN(SUBSTITUTE(H52,CHAR(160)," ")))))&gt;0,LEFT(UPPER(TRIM(H52)),10)&lt;&gt;"UNRESOLVED",ISERROR(MATCH(UPPER(TRIM(CLEAN(SUBSTITUTE(H52,CHAR(160)," ")))),Start!$H$6:$H$22,0))),"","Criterion/boundary missing; ")&amp;IF(AND(LEN(UPPER(TRIM(CLEAN(SUBSTITUTE(I52,CHAR(160)," ")))))&gt;0,LEFT(UPPER(TRIM(I52)),10)&lt;&gt;"UNRESOLVED",ISERROR(MATCH(UPPER(TRIM(CLEAN(SUBSTITUTE(I52,CHAR(160)," ")))),Start!$H$6:$H$22,0))),"","Examiner missing; ")&amp;IF(AND(LEN(UPPER(TRIM(CLEAN(SUBSTITUTE(J52,CHAR(160)," ")))))&gt;0,LEFT(UPPER(TRIM(J52)),10)&lt;&gt;"UNRESOLVED",ISERROR(MATCH(UPPER(TRIM(CLEAN(SUBSTITUTE(J52,CHAR(160)," ")))),Start!$H$6:$H$22,0))),"","Evidence references missing; ")&amp;IF(AND(LEN(UPPER(TRIM(CLEAN(SUBSTITUTE(M52,CHAR(160)," ")))))&gt;0,LEFT(UPPER(TRIM(M52)),10)&lt;&gt;"UNRESOLVED",ISERROR(MATCH(UPPER(TRIM(CLEAN(SUBSTITUTE(M52,CHAR(160)," ")))),Start!$H$6:$H$22,0))),"","Population/period missing; ")&amp;IF(AND(LEN(UPPER(TRIM(CLEAN(SUBSTITUTE(N52,CHAR(160)," ")))))&gt;0,LEFT(UPPER(TRIM(N52)),10)&lt;&gt;"UNRESOLVED",ISERROR(MATCH(UPPER(TRIM(CLEAN(SUBSTITUTE(N52,CHAR(160)," ")))),Start!$H$6:$H$22,0))),"","Sample IDs/count/rationale missing; ")&amp;IF(AND(LEN(UPPER(TRIM(CLEAN(SUBSTITUTE(O52,CHAR(160)," ")))))&gt;0,LEFT(UPPER(TRIM(O52)),10)&lt;&gt;"UNRESOLVED",ISERROR(MATCH(UPPER(TRIM(CLEAN(SUBSTITUTE(O52,CHAR(160)," ")))),Start!$H$6:$H$22,0))),"","Method missing; ")&amp;IF(AND(LEN(UPPER(TRIM(CLEAN(SUBSTITUTE(P52,CHAR(160)," ")))))&gt;0,LEFT(UPPER(TRIM(P52)),10)&lt;&gt;"UNRESOLVED",ISERROR(MATCH(UPPER(TRIM(CLEAN(SUBSTITUTE(P52,CHAR(160)," ")))),Start!$H$6:$H$22,0))),"","Observations missing; ")&amp;IF(AND(LEN(UPPER(TRIM(CLEAN(SUBSTITUTE(Q52,CHAR(160)," ")))))&gt;0,LEFT(UPPER(TRIM(Q52)),10)&lt;&gt;"UNRESOLVED",ISERROR(MATCH(UPPER(TRIM(CLEAN(SUBSTITUTE(Q52,CHAR(160)," ")))),Start!$H$6:$H$22,0))),"","Reviewer missing; ")&amp;IF(AND(ISNUMBER(R52),R52&gt;0,R52&lt;TODAY()+1),"","Execution date missing/invalid/future; ")&amp;IF(AND(ISNUMBER(S52),S52&gt;0,S52&lt;TODAY()+1),"","Review date missing/invalid/future; ")&amp;IF(AND(LEN(UPPER(TRIM(CLEAN(SUBSTITUTE(T52,CHAR(160)," ")))))&gt;0,LEFT(UPPER(TRIM(T52)),10)&lt;&gt;"UNRESOLVED",ISERROR(MATCH(UPPER(TRIM(CLEAN(SUBSTITUTE(T52,CHAR(160)," ")))),Start!$H$6:$H$22,0))),"","Review disposition missing; ")&amp;IF(AND(LEN(UPPER(TRIM(CLEAN(SUBSTITUTE(U52,CHAR(160)," ")))))&gt;0,LEFT(UPPER(TRIM(U52)),10)&lt;&gt;"UNRESOLVED",ISERROR(MATCH(UPPER(TRIM(CLEAN(SUBSTITUTE(U52,CHAR(160)," ")))),Start!$H$6:$H$22,0))),"","Permit or records-only basis missing; ")&amp;IF(AND(ISNUMBER(R52),ISNUMBER(S52),S52&lt;R52),"Review precedes execution; ","")&amp;IF(K52="Examined with limits",IF(AND(LEN(UPPER(TRIM(CLEAN(SUBSTITUTE(L52,CHAR(160)," ")))))&gt;0,LEFT(UPPER(TRIM(L52)),10)&lt;&gt;"UNRESOLVED",ISERROR(MATCH(UPPER(TRIM(CLEAN(SUBSTITUTE(L52,CHAR(160)," ")))),Start!$H$6:$H$22,0))),"","Limitation/next action missing; "),""))=0,"Documentation recorded; review required",IF(AND(LEN(UPPER(TRIM(CLEAN(SUBSTITUTE(H52,CHAR(160)," ")))))&gt;0,LEFT(UPPER(TRIM(H52)),10)&lt;&gt;"UNRESOLVED",ISERROR(MATCH(UPPER(TRIM(CLEAN(SUBSTITUTE(H52,CHAR(160)," ")))),Start!$H$6:$H$22,0))),"","Criterion/boundary missing; ")&amp;IF(AND(LEN(UPPER(TRIM(CLEAN(SUBSTITUTE(I52,CHAR(160)," ")))))&gt;0,LEFT(UPPER(TRIM(I52)),10)&lt;&gt;"UNRESOLVED",ISERROR(MATCH(UPPER(TRIM(CLEAN(SUBSTITUTE(I52,CHAR(160)," ")))),Start!$H$6:$H$22,0))),"","Examiner missing; ")&amp;IF(AND(LEN(UPPER(TRIM(CLEAN(SUBSTITUTE(J52,CHAR(160)," ")))))&gt;0,LEFT(UPPER(TRIM(J52)),10)&lt;&gt;"UNRESOLVED",ISERROR(MATCH(UPPER(TRIM(CLEAN(SUBSTITUTE(J52,CHAR(160)," ")))),Start!$H$6:$H$22,0))),"","Evidence references missing; ")&amp;IF(AND(LEN(UPPER(TRIM(CLEAN(SUBSTITUTE(M52,CHAR(160)," ")))))&gt;0,LEFT(UPPER(TRIM(M52)),10)&lt;&gt;"UNRESOLVED",ISERROR(MATCH(UPPER(TRIM(CLEAN(SUBSTITUTE(M52,CHAR(160)," ")))),Start!$H$6:$H$22,0))),"","Population/period missing; ")&amp;IF(AND(LEN(UPPER(TRIM(CLEAN(SUBSTITUTE(N52,CHAR(160)," ")))))&gt;0,LEFT(UPPER(TRIM(N52)),10)&lt;&gt;"UNRESOLVED",ISERROR(MATCH(UPPER(TRIM(CLEAN(SUBSTITUTE(N52,CHAR(160)," ")))),Start!$H$6:$H$22,0))),"","Sample IDs/count/rationale missing; ")&amp;IF(AND(LEN(UPPER(TRIM(CLEAN(SUBSTITUTE(O52,CHAR(160)," ")))))&gt;0,LEFT(UPPER(TRIM(O52)),10)&lt;&gt;"UNRESOLVED",ISERROR(MATCH(UPPER(TRIM(CLEAN(SUBSTITUTE(O52,CHAR(160)," ")))),Start!$H$6:$H$22,0))),"","Method missing; ")&amp;IF(AND(LEN(UPPER(TRIM(CLEAN(SUBSTITUTE(P52,CHAR(160)," ")))))&gt;0,LEFT(UPPER(TRIM(P52)),10)&lt;&gt;"UNRESOLVED",ISERROR(MATCH(UPPER(TRIM(CLEAN(SUBSTITUTE(P52,CHAR(160)," ")))),Start!$H$6:$H$22,0))),"","Observations missing; ")&amp;IF(AND(LEN(UPPER(TRIM(CLEAN(SUBSTITUTE(Q52,CHAR(160)," ")))))&gt;0,LEFT(UPPER(TRIM(Q52)),10)&lt;&gt;"UNRESOLVED",ISERROR(MATCH(UPPER(TRIM(CLEAN(SUBSTITUTE(Q52,CHAR(160)," ")))),Start!$H$6:$H$22,0))),"","Reviewer missing; ")&amp;IF(AND(ISNUMBER(R52),R52&gt;0,R52&lt;TODAY()+1),"","Execution date missing/invalid/future; ")&amp;IF(AND(ISNUMBER(S52),S52&gt;0,S52&lt;TODAY()+1),"","Review date missing/invalid/future; ")&amp;IF(AND(LEN(UPPER(TRIM(CLEAN(SUBSTITUTE(T52,CHAR(160)," ")))))&gt;0,LEFT(UPPER(TRIM(T52)),10)&lt;&gt;"UNRESOLVED",ISERROR(MATCH(UPPER(TRIM(CLEAN(SUBSTITUTE(T52,CHAR(160)," ")))),Start!$H$6:$H$22,0))),"","Review disposition missing; ")&amp;IF(AND(LEN(UPPER(TRIM(CLEAN(SUBSTITUTE(U52,CHAR(160)," ")))))&gt;0,LEFT(UPPER(TRIM(U52)),10)&lt;&gt;"UNRESOLVED",ISERROR(MATCH(UPPER(TRIM(CLEAN(SUBSTITUTE(U52,CHAR(160)," ")))),Start!$H$6:$H$22,0))),"","Permit or records-only basis missing; ")&amp;IF(AND(ISNUMBER(R52),ISNUMBER(S52),S52&lt;R52),"Review precedes execution; ","")&amp;IF(K52="Examined with limits",IF(AND(LEN(UPPER(TRIM(CLEAN(SUBSTITUTE(L52,CHAR(160)," ")))))&gt;0,LEFT(UPPER(TRIM(L52)),10)&lt;&gt;"UNRESOLVED",ISERROR(MATCH(UPPER(TRIM(CLEAN(SUBSTITUTE(L52,CHAR(160)," ")))),Start!$H$6:$H$22,0))),"","Limitation/next action missing; "),"")))),"Invalid status; use a listed value")</f>
        <v>Examination pending</v>
      </c>
    </row>
    <row r="53" ht="55" customHeight="1">
      <c r="A53" s="52" t="str">
        <v>W-AW05</v>
      </c>
      <c r="B53" s="52" t="str">
        <v>Water and wastewater</v>
      </c>
      <c r="C53" s="52" t="str">
        <v>AWIA RRA: Chemical use, storage and handling</v>
      </c>
      <c r="D53" s="52" t="inlineStr">
        <is>
          <t xml:space="preserve">For an actually covered community drinking water system, examine the RRA treatment of chemical use, storage and handling. Trace assumptions to scoped evidence and the responsible operating reviewer. Record excluded populations and remaining uncertainty.</t>
        </is>
      </c>
      <c r="E53" s="52" t="str">
        <v>Chemical consequence inputs reviewed by EHS/operations</v>
      </c>
      <c r="F53" s="52" t="inlineStr">
        <is>
          <t xml:space="preserve">The applicable RRA component is evidenced in the complete assessment, with a cyber scan as one input.</t>
        </is>
      </c>
      <c r="G53" s="52" t="str">
        <v>W01 / W02</v>
      </c>
      <c r="H53" s="53"/>
      <c r="I53" s="53"/>
      <c r="J53" s="53"/>
      <c r="K53" s="53" t="str">
        <v>Not examined</v>
      </c>
      <c r="L53" s="53"/>
      <c r="M53" s="53"/>
      <c r="N53" s="53"/>
      <c r="O53" s="53"/>
      <c r="P53" s="53"/>
      <c r="Q53" s="53"/>
      <c r="R53" s="54"/>
      <c r="S53" s="54"/>
      <c r="T53" s="53"/>
      <c r="U53" s="53"/>
      <c r="V53" s="55" t="str">
        <f>IF(OR(EXACT(K53,"Not examined"),EXACT(K53,"Examined with limits"),EXACT(K53,"Evidence supports criterion"),EXACT(K53,"Gap observed"),EXACT(K53,"Not authorized")),IF(K53="Not authorized",IF(LEN(IF(AND(LEN(UPPER(TRIM(CLEAN(SUBSTITUTE(L53,CHAR(160)," ")))))&gt;0,LEFT(UPPER(TRIM(L53)),10)&lt;&gt;"UNRESOLVED",ISERROR(MATCH(UPPER(TRIM(CLEAN(SUBSTITUTE(L53,CHAR(160)," ")))),Start!$H$6:$H$22,0))),"","Permission limitation/next action missing; ")&amp;"")=0,"Documentation recorded; review required",IF(AND(LEN(UPPER(TRIM(CLEAN(SUBSTITUTE(L53,CHAR(160)," ")))))&gt;0,LEFT(UPPER(TRIM(L53)),10)&lt;&gt;"UNRESOLVED",ISERROR(MATCH(UPPER(TRIM(CLEAN(SUBSTITUTE(L53,CHAR(160)," ")))),Start!$H$6:$H$22,0))),"","Permission limitation/next action missing; ")&amp;""),IF(K53="Not examined","Examination pending",IF(LEN(IF(AND(LEN(UPPER(TRIM(CLEAN(SUBSTITUTE(H53,CHAR(160)," ")))))&gt;0,LEFT(UPPER(TRIM(H53)),10)&lt;&gt;"UNRESOLVED",ISERROR(MATCH(UPPER(TRIM(CLEAN(SUBSTITUTE(H53,CHAR(160)," ")))),Start!$H$6:$H$22,0))),"","Criterion/boundary missing; ")&amp;IF(AND(LEN(UPPER(TRIM(CLEAN(SUBSTITUTE(I53,CHAR(160)," ")))))&gt;0,LEFT(UPPER(TRIM(I53)),10)&lt;&gt;"UNRESOLVED",ISERROR(MATCH(UPPER(TRIM(CLEAN(SUBSTITUTE(I53,CHAR(160)," ")))),Start!$H$6:$H$22,0))),"","Examiner missing; ")&amp;IF(AND(LEN(UPPER(TRIM(CLEAN(SUBSTITUTE(J53,CHAR(160)," ")))))&gt;0,LEFT(UPPER(TRIM(J53)),10)&lt;&gt;"UNRESOLVED",ISERROR(MATCH(UPPER(TRIM(CLEAN(SUBSTITUTE(J53,CHAR(160)," ")))),Start!$H$6:$H$22,0))),"","Evidence references missing; ")&amp;IF(AND(LEN(UPPER(TRIM(CLEAN(SUBSTITUTE(M53,CHAR(160)," ")))))&gt;0,LEFT(UPPER(TRIM(M53)),10)&lt;&gt;"UNRESOLVED",ISERROR(MATCH(UPPER(TRIM(CLEAN(SUBSTITUTE(M53,CHAR(160)," ")))),Start!$H$6:$H$22,0))),"","Population/period missing; ")&amp;IF(AND(LEN(UPPER(TRIM(CLEAN(SUBSTITUTE(N53,CHAR(160)," ")))))&gt;0,LEFT(UPPER(TRIM(N53)),10)&lt;&gt;"UNRESOLVED",ISERROR(MATCH(UPPER(TRIM(CLEAN(SUBSTITUTE(N53,CHAR(160)," ")))),Start!$H$6:$H$22,0))),"","Sample IDs/count/rationale missing; ")&amp;IF(AND(LEN(UPPER(TRIM(CLEAN(SUBSTITUTE(O53,CHAR(160)," ")))))&gt;0,LEFT(UPPER(TRIM(O53)),10)&lt;&gt;"UNRESOLVED",ISERROR(MATCH(UPPER(TRIM(CLEAN(SUBSTITUTE(O53,CHAR(160)," ")))),Start!$H$6:$H$22,0))),"","Method missing; ")&amp;IF(AND(LEN(UPPER(TRIM(CLEAN(SUBSTITUTE(P53,CHAR(160)," ")))))&gt;0,LEFT(UPPER(TRIM(P53)),10)&lt;&gt;"UNRESOLVED",ISERROR(MATCH(UPPER(TRIM(CLEAN(SUBSTITUTE(P53,CHAR(160)," ")))),Start!$H$6:$H$22,0))),"","Observations missing; ")&amp;IF(AND(LEN(UPPER(TRIM(CLEAN(SUBSTITUTE(Q53,CHAR(160)," ")))))&gt;0,LEFT(UPPER(TRIM(Q53)),10)&lt;&gt;"UNRESOLVED",ISERROR(MATCH(UPPER(TRIM(CLEAN(SUBSTITUTE(Q53,CHAR(160)," ")))),Start!$H$6:$H$22,0))),"","Reviewer missing; ")&amp;IF(AND(ISNUMBER(R53),R53&gt;0,R53&lt;TODAY()+1),"","Execution date missing/invalid/future; ")&amp;IF(AND(ISNUMBER(S53),S53&gt;0,S53&lt;TODAY()+1),"","Review date missing/invalid/future; ")&amp;IF(AND(LEN(UPPER(TRIM(CLEAN(SUBSTITUTE(T53,CHAR(160)," ")))))&gt;0,LEFT(UPPER(TRIM(T53)),10)&lt;&gt;"UNRESOLVED",ISERROR(MATCH(UPPER(TRIM(CLEAN(SUBSTITUTE(T53,CHAR(160)," ")))),Start!$H$6:$H$22,0))),"","Review disposition missing; ")&amp;IF(AND(LEN(UPPER(TRIM(CLEAN(SUBSTITUTE(U53,CHAR(160)," ")))))&gt;0,LEFT(UPPER(TRIM(U53)),10)&lt;&gt;"UNRESOLVED",ISERROR(MATCH(UPPER(TRIM(CLEAN(SUBSTITUTE(U53,CHAR(160)," ")))),Start!$H$6:$H$22,0))),"","Permit or records-only basis missing; ")&amp;IF(AND(ISNUMBER(R53),ISNUMBER(S53),S53&lt;R53),"Review precedes execution; ","")&amp;IF(K53="Examined with limits",IF(AND(LEN(UPPER(TRIM(CLEAN(SUBSTITUTE(L53,CHAR(160)," ")))))&gt;0,LEFT(UPPER(TRIM(L53)),10)&lt;&gt;"UNRESOLVED",ISERROR(MATCH(UPPER(TRIM(CLEAN(SUBSTITUTE(L53,CHAR(160)," ")))),Start!$H$6:$H$22,0))),"","Limitation/next action missing; "),""))=0,"Documentation recorded; review required",IF(AND(LEN(UPPER(TRIM(CLEAN(SUBSTITUTE(H53,CHAR(160)," ")))))&gt;0,LEFT(UPPER(TRIM(H53)),10)&lt;&gt;"UNRESOLVED",ISERROR(MATCH(UPPER(TRIM(CLEAN(SUBSTITUTE(H53,CHAR(160)," ")))),Start!$H$6:$H$22,0))),"","Criterion/boundary missing; ")&amp;IF(AND(LEN(UPPER(TRIM(CLEAN(SUBSTITUTE(I53,CHAR(160)," ")))))&gt;0,LEFT(UPPER(TRIM(I53)),10)&lt;&gt;"UNRESOLVED",ISERROR(MATCH(UPPER(TRIM(CLEAN(SUBSTITUTE(I53,CHAR(160)," ")))),Start!$H$6:$H$22,0))),"","Examiner missing; ")&amp;IF(AND(LEN(UPPER(TRIM(CLEAN(SUBSTITUTE(J53,CHAR(160)," ")))))&gt;0,LEFT(UPPER(TRIM(J53)),10)&lt;&gt;"UNRESOLVED",ISERROR(MATCH(UPPER(TRIM(CLEAN(SUBSTITUTE(J53,CHAR(160)," ")))),Start!$H$6:$H$22,0))),"","Evidence references missing; ")&amp;IF(AND(LEN(UPPER(TRIM(CLEAN(SUBSTITUTE(M53,CHAR(160)," ")))))&gt;0,LEFT(UPPER(TRIM(M53)),10)&lt;&gt;"UNRESOLVED",ISERROR(MATCH(UPPER(TRIM(CLEAN(SUBSTITUTE(M53,CHAR(160)," ")))),Start!$H$6:$H$22,0))),"","Population/period missing; ")&amp;IF(AND(LEN(UPPER(TRIM(CLEAN(SUBSTITUTE(N53,CHAR(160)," ")))))&gt;0,LEFT(UPPER(TRIM(N53)),10)&lt;&gt;"UNRESOLVED",ISERROR(MATCH(UPPER(TRIM(CLEAN(SUBSTITUTE(N53,CHAR(160)," ")))),Start!$H$6:$H$22,0))),"","Sample IDs/count/rationale missing; ")&amp;IF(AND(LEN(UPPER(TRIM(CLEAN(SUBSTITUTE(O53,CHAR(160)," ")))))&gt;0,LEFT(UPPER(TRIM(O53)),10)&lt;&gt;"UNRESOLVED",ISERROR(MATCH(UPPER(TRIM(CLEAN(SUBSTITUTE(O53,CHAR(160)," ")))),Start!$H$6:$H$22,0))),"","Method missing; ")&amp;IF(AND(LEN(UPPER(TRIM(CLEAN(SUBSTITUTE(P53,CHAR(160)," ")))))&gt;0,LEFT(UPPER(TRIM(P53)),10)&lt;&gt;"UNRESOLVED",ISERROR(MATCH(UPPER(TRIM(CLEAN(SUBSTITUTE(P53,CHAR(160)," ")))),Start!$H$6:$H$22,0))),"","Observations missing; ")&amp;IF(AND(LEN(UPPER(TRIM(CLEAN(SUBSTITUTE(Q53,CHAR(160)," ")))))&gt;0,LEFT(UPPER(TRIM(Q53)),10)&lt;&gt;"UNRESOLVED",ISERROR(MATCH(UPPER(TRIM(CLEAN(SUBSTITUTE(Q53,CHAR(160)," ")))),Start!$H$6:$H$22,0))),"","Reviewer missing; ")&amp;IF(AND(ISNUMBER(R53),R53&gt;0,R53&lt;TODAY()+1),"","Execution date missing/invalid/future; ")&amp;IF(AND(ISNUMBER(S53),S53&gt;0,S53&lt;TODAY()+1),"","Review date missing/invalid/future; ")&amp;IF(AND(LEN(UPPER(TRIM(CLEAN(SUBSTITUTE(T53,CHAR(160)," ")))))&gt;0,LEFT(UPPER(TRIM(T53)),10)&lt;&gt;"UNRESOLVED",ISERROR(MATCH(UPPER(TRIM(CLEAN(SUBSTITUTE(T53,CHAR(160)," ")))),Start!$H$6:$H$22,0))),"","Review disposition missing; ")&amp;IF(AND(LEN(UPPER(TRIM(CLEAN(SUBSTITUTE(U53,CHAR(160)," ")))))&gt;0,LEFT(UPPER(TRIM(U53)),10)&lt;&gt;"UNRESOLVED",ISERROR(MATCH(UPPER(TRIM(CLEAN(SUBSTITUTE(U53,CHAR(160)," ")))),Start!$H$6:$H$22,0))),"","Permit or records-only basis missing; ")&amp;IF(AND(ISNUMBER(R53),ISNUMBER(S53),S53&lt;R53),"Review precedes execution; ","")&amp;IF(K53="Examined with limits",IF(AND(LEN(UPPER(TRIM(CLEAN(SUBSTITUTE(L53,CHAR(160)," ")))))&gt;0,LEFT(UPPER(TRIM(L53)),10)&lt;&gt;"UNRESOLVED",ISERROR(MATCH(UPPER(TRIM(CLEAN(SUBSTITUTE(L53,CHAR(160)," ")))),Start!$H$6:$H$22,0))),"","Limitation/next action missing; "),"")))),"Invalid status; use a listed value")</f>
        <v>Examination pending</v>
      </c>
    </row>
    <row r="54" ht="55" customHeight="1">
      <c r="A54" s="56" t="str">
        <v>W-AW06</v>
      </c>
      <c r="B54" s="56" t="str">
        <v>Water and wastewater</v>
      </c>
      <c r="C54" s="56" t="str">
        <v>AWIA RRA: Operations and maintenance</v>
      </c>
      <c r="D54" s="56" t="inlineStr">
        <is>
          <t xml:space="preserve">For an actually covered community drinking water system, examine the RRA treatment of operations and maintenance. Trace assumptions to scoped evidence and the responsible operating reviewer. Record excluded populations and remaining uncertainty.</t>
        </is>
      </c>
      <c r="E54" s="56" t="str">
        <v>Maintenance dependencies, staffing and recovery evidence</v>
      </c>
      <c r="F54" s="56" t="inlineStr">
        <is>
          <t xml:space="preserve">The applicable RRA component is evidenced in the complete assessment, with a cyber scan as one input.</t>
        </is>
      </c>
      <c r="G54" s="56" t="str">
        <v>W01 / W02</v>
      </c>
      <c r="H54" s="53"/>
      <c r="I54" s="53"/>
      <c r="J54" s="53"/>
      <c r="K54" s="53" t="str">
        <v>Not examined</v>
      </c>
      <c r="L54" s="53"/>
      <c r="M54" s="53"/>
      <c r="N54" s="53"/>
      <c r="O54" s="53"/>
      <c r="P54" s="53"/>
      <c r="Q54" s="53"/>
      <c r="R54" s="54"/>
      <c r="S54" s="54"/>
      <c r="T54" s="53"/>
      <c r="U54" s="53"/>
      <c r="V54" s="55" t="str">
        <f>IF(OR(EXACT(K54,"Not examined"),EXACT(K54,"Examined with limits"),EXACT(K54,"Evidence supports criterion"),EXACT(K54,"Gap observed"),EXACT(K54,"Not authorized")),IF(K54="Not authorized",IF(LEN(IF(AND(LEN(UPPER(TRIM(CLEAN(SUBSTITUTE(L54,CHAR(160)," ")))))&gt;0,LEFT(UPPER(TRIM(L54)),10)&lt;&gt;"UNRESOLVED",ISERROR(MATCH(UPPER(TRIM(CLEAN(SUBSTITUTE(L54,CHAR(160)," ")))),Start!$H$6:$H$22,0))),"","Permission limitation/next action missing; ")&amp;"")=0,"Documentation recorded; review required",IF(AND(LEN(UPPER(TRIM(CLEAN(SUBSTITUTE(L54,CHAR(160)," ")))))&gt;0,LEFT(UPPER(TRIM(L54)),10)&lt;&gt;"UNRESOLVED",ISERROR(MATCH(UPPER(TRIM(CLEAN(SUBSTITUTE(L54,CHAR(160)," ")))),Start!$H$6:$H$22,0))),"","Permission limitation/next action missing; ")&amp;""),IF(K54="Not examined","Examination pending",IF(LEN(IF(AND(LEN(UPPER(TRIM(CLEAN(SUBSTITUTE(H54,CHAR(160)," ")))))&gt;0,LEFT(UPPER(TRIM(H54)),10)&lt;&gt;"UNRESOLVED",ISERROR(MATCH(UPPER(TRIM(CLEAN(SUBSTITUTE(H54,CHAR(160)," ")))),Start!$H$6:$H$22,0))),"","Criterion/boundary missing; ")&amp;IF(AND(LEN(UPPER(TRIM(CLEAN(SUBSTITUTE(I54,CHAR(160)," ")))))&gt;0,LEFT(UPPER(TRIM(I54)),10)&lt;&gt;"UNRESOLVED",ISERROR(MATCH(UPPER(TRIM(CLEAN(SUBSTITUTE(I54,CHAR(160)," ")))),Start!$H$6:$H$22,0))),"","Examiner missing; ")&amp;IF(AND(LEN(UPPER(TRIM(CLEAN(SUBSTITUTE(J54,CHAR(160)," ")))))&gt;0,LEFT(UPPER(TRIM(J54)),10)&lt;&gt;"UNRESOLVED",ISERROR(MATCH(UPPER(TRIM(CLEAN(SUBSTITUTE(J54,CHAR(160)," ")))),Start!$H$6:$H$22,0))),"","Evidence references missing; ")&amp;IF(AND(LEN(UPPER(TRIM(CLEAN(SUBSTITUTE(M54,CHAR(160)," ")))))&gt;0,LEFT(UPPER(TRIM(M54)),10)&lt;&gt;"UNRESOLVED",ISERROR(MATCH(UPPER(TRIM(CLEAN(SUBSTITUTE(M54,CHAR(160)," ")))),Start!$H$6:$H$22,0))),"","Population/period missing; ")&amp;IF(AND(LEN(UPPER(TRIM(CLEAN(SUBSTITUTE(N54,CHAR(160)," ")))))&gt;0,LEFT(UPPER(TRIM(N54)),10)&lt;&gt;"UNRESOLVED",ISERROR(MATCH(UPPER(TRIM(CLEAN(SUBSTITUTE(N54,CHAR(160)," ")))),Start!$H$6:$H$22,0))),"","Sample IDs/count/rationale missing; ")&amp;IF(AND(LEN(UPPER(TRIM(CLEAN(SUBSTITUTE(O54,CHAR(160)," ")))))&gt;0,LEFT(UPPER(TRIM(O54)),10)&lt;&gt;"UNRESOLVED",ISERROR(MATCH(UPPER(TRIM(CLEAN(SUBSTITUTE(O54,CHAR(160)," ")))),Start!$H$6:$H$22,0))),"","Method missing; ")&amp;IF(AND(LEN(UPPER(TRIM(CLEAN(SUBSTITUTE(P54,CHAR(160)," ")))))&gt;0,LEFT(UPPER(TRIM(P54)),10)&lt;&gt;"UNRESOLVED",ISERROR(MATCH(UPPER(TRIM(CLEAN(SUBSTITUTE(P54,CHAR(160)," ")))),Start!$H$6:$H$22,0))),"","Observations missing; ")&amp;IF(AND(LEN(UPPER(TRIM(CLEAN(SUBSTITUTE(Q54,CHAR(160)," ")))))&gt;0,LEFT(UPPER(TRIM(Q54)),10)&lt;&gt;"UNRESOLVED",ISERROR(MATCH(UPPER(TRIM(CLEAN(SUBSTITUTE(Q54,CHAR(160)," ")))),Start!$H$6:$H$22,0))),"","Reviewer missing; ")&amp;IF(AND(ISNUMBER(R54),R54&gt;0,R54&lt;TODAY()+1),"","Execution date missing/invalid/future; ")&amp;IF(AND(ISNUMBER(S54),S54&gt;0,S54&lt;TODAY()+1),"","Review date missing/invalid/future; ")&amp;IF(AND(LEN(UPPER(TRIM(CLEAN(SUBSTITUTE(T54,CHAR(160)," ")))))&gt;0,LEFT(UPPER(TRIM(T54)),10)&lt;&gt;"UNRESOLVED",ISERROR(MATCH(UPPER(TRIM(CLEAN(SUBSTITUTE(T54,CHAR(160)," ")))),Start!$H$6:$H$22,0))),"","Review disposition missing; ")&amp;IF(AND(LEN(UPPER(TRIM(CLEAN(SUBSTITUTE(U54,CHAR(160)," ")))))&gt;0,LEFT(UPPER(TRIM(U54)),10)&lt;&gt;"UNRESOLVED",ISERROR(MATCH(UPPER(TRIM(CLEAN(SUBSTITUTE(U54,CHAR(160)," ")))),Start!$H$6:$H$22,0))),"","Permit or records-only basis missing; ")&amp;IF(AND(ISNUMBER(R54),ISNUMBER(S54),S54&lt;R54),"Review precedes execution; ","")&amp;IF(K54="Examined with limits",IF(AND(LEN(UPPER(TRIM(CLEAN(SUBSTITUTE(L54,CHAR(160)," ")))))&gt;0,LEFT(UPPER(TRIM(L54)),10)&lt;&gt;"UNRESOLVED",ISERROR(MATCH(UPPER(TRIM(CLEAN(SUBSTITUTE(L54,CHAR(160)," ")))),Start!$H$6:$H$22,0))),"","Limitation/next action missing; "),""))=0,"Documentation recorded; review required",IF(AND(LEN(UPPER(TRIM(CLEAN(SUBSTITUTE(H54,CHAR(160)," ")))))&gt;0,LEFT(UPPER(TRIM(H54)),10)&lt;&gt;"UNRESOLVED",ISERROR(MATCH(UPPER(TRIM(CLEAN(SUBSTITUTE(H54,CHAR(160)," ")))),Start!$H$6:$H$22,0))),"","Criterion/boundary missing; ")&amp;IF(AND(LEN(UPPER(TRIM(CLEAN(SUBSTITUTE(I54,CHAR(160)," ")))))&gt;0,LEFT(UPPER(TRIM(I54)),10)&lt;&gt;"UNRESOLVED",ISERROR(MATCH(UPPER(TRIM(CLEAN(SUBSTITUTE(I54,CHAR(160)," ")))),Start!$H$6:$H$22,0))),"","Examiner missing; ")&amp;IF(AND(LEN(UPPER(TRIM(CLEAN(SUBSTITUTE(J54,CHAR(160)," ")))))&gt;0,LEFT(UPPER(TRIM(J54)),10)&lt;&gt;"UNRESOLVED",ISERROR(MATCH(UPPER(TRIM(CLEAN(SUBSTITUTE(J54,CHAR(160)," ")))),Start!$H$6:$H$22,0))),"","Evidence references missing; ")&amp;IF(AND(LEN(UPPER(TRIM(CLEAN(SUBSTITUTE(M54,CHAR(160)," ")))))&gt;0,LEFT(UPPER(TRIM(M54)),10)&lt;&gt;"UNRESOLVED",ISERROR(MATCH(UPPER(TRIM(CLEAN(SUBSTITUTE(M54,CHAR(160)," ")))),Start!$H$6:$H$22,0))),"","Population/period missing; ")&amp;IF(AND(LEN(UPPER(TRIM(CLEAN(SUBSTITUTE(N54,CHAR(160)," ")))))&gt;0,LEFT(UPPER(TRIM(N54)),10)&lt;&gt;"UNRESOLVED",ISERROR(MATCH(UPPER(TRIM(CLEAN(SUBSTITUTE(N54,CHAR(160)," ")))),Start!$H$6:$H$22,0))),"","Sample IDs/count/rationale missing; ")&amp;IF(AND(LEN(UPPER(TRIM(CLEAN(SUBSTITUTE(O54,CHAR(160)," ")))))&gt;0,LEFT(UPPER(TRIM(O54)),10)&lt;&gt;"UNRESOLVED",ISERROR(MATCH(UPPER(TRIM(CLEAN(SUBSTITUTE(O54,CHAR(160)," ")))),Start!$H$6:$H$22,0))),"","Method missing; ")&amp;IF(AND(LEN(UPPER(TRIM(CLEAN(SUBSTITUTE(P54,CHAR(160)," ")))))&gt;0,LEFT(UPPER(TRIM(P54)),10)&lt;&gt;"UNRESOLVED",ISERROR(MATCH(UPPER(TRIM(CLEAN(SUBSTITUTE(P54,CHAR(160)," ")))),Start!$H$6:$H$22,0))),"","Observations missing; ")&amp;IF(AND(LEN(UPPER(TRIM(CLEAN(SUBSTITUTE(Q54,CHAR(160)," ")))))&gt;0,LEFT(UPPER(TRIM(Q54)),10)&lt;&gt;"UNRESOLVED",ISERROR(MATCH(UPPER(TRIM(CLEAN(SUBSTITUTE(Q54,CHAR(160)," ")))),Start!$H$6:$H$22,0))),"","Reviewer missing; ")&amp;IF(AND(ISNUMBER(R54),R54&gt;0,R54&lt;TODAY()+1),"","Execution date missing/invalid/future; ")&amp;IF(AND(ISNUMBER(S54),S54&gt;0,S54&lt;TODAY()+1),"","Review date missing/invalid/future; ")&amp;IF(AND(LEN(UPPER(TRIM(CLEAN(SUBSTITUTE(T54,CHAR(160)," ")))))&gt;0,LEFT(UPPER(TRIM(T54)),10)&lt;&gt;"UNRESOLVED",ISERROR(MATCH(UPPER(TRIM(CLEAN(SUBSTITUTE(T54,CHAR(160)," ")))),Start!$H$6:$H$22,0))),"","Review disposition missing; ")&amp;IF(AND(LEN(UPPER(TRIM(CLEAN(SUBSTITUTE(U54,CHAR(160)," ")))))&gt;0,LEFT(UPPER(TRIM(U54)),10)&lt;&gt;"UNRESOLVED",ISERROR(MATCH(UPPER(TRIM(CLEAN(SUBSTITUTE(U54,CHAR(160)," ")))),Start!$H$6:$H$22,0))),"","Permit or records-only basis missing; ")&amp;IF(AND(ISNUMBER(R54),ISNUMBER(S54),S54&lt;R54),"Review precedes execution; ","")&amp;IF(K54="Examined with limits",IF(AND(LEN(UPPER(TRIM(CLEAN(SUBSTITUTE(L54,CHAR(160)," ")))))&gt;0,LEFT(UPPER(TRIM(L54)),10)&lt;&gt;"UNRESOLVED",ISERROR(MATCH(UPPER(TRIM(CLEAN(SUBSTITUTE(L54,CHAR(160)," ")))),Start!$H$6:$H$22,0))),"","Limitation/next action missing; "),"")))),"Invalid status; use a listed value")</f>
        <v>Examination pending</v>
      </c>
    </row>
    <row r="55" ht="55" customHeight="1">
      <c r="A55" s="52" t="str">
        <v>W-AW07</v>
      </c>
      <c r="B55" s="52" t="str">
        <v>Water and wastewater</v>
      </c>
      <c r="C55" s="52" t="str">
        <v>AWIA ERP and certification history</v>
      </c>
      <c r="D55" s="52" t="inlineStr">
        <is>
          <t xml:space="preserve">Reconcile actual RRA certification receipt to ERP revision/certification within six months. Verify five year review history and actual cohort, and keep the existing clock. Exercise recovery using approved methods.</t>
        </is>
      </c>
      <c r="E55" s="52" t="str">
        <v>PWSID, population, actual certification receipts, retained RRA/ERP and approved exercise</v>
      </c>
      <c r="F55" s="52" t="inlineStr">
        <is>
          <t xml:space="preserve">No wastewater only or noncovered system is assigned AWIA certification solely by sector selection.</t>
        </is>
      </c>
      <c r="G55" s="52" t="str">
        <v>W01 / W02</v>
      </c>
      <c r="H55" s="53"/>
      <c r="I55" s="53"/>
      <c r="J55" s="53"/>
      <c r="K55" s="53" t="str">
        <v>Not examined</v>
      </c>
      <c r="L55" s="53"/>
      <c r="M55" s="53"/>
      <c r="N55" s="53"/>
      <c r="O55" s="53"/>
      <c r="P55" s="53"/>
      <c r="Q55" s="53"/>
      <c r="R55" s="54"/>
      <c r="S55" s="54"/>
      <c r="T55" s="53"/>
      <c r="U55" s="53"/>
      <c r="V55" s="55" t="str">
        <f>IF(OR(EXACT(K55,"Not examined"),EXACT(K55,"Examined with limits"),EXACT(K55,"Evidence supports criterion"),EXACT(K55,"Gap observed"),EXACT(K55,"Not authorized")),IF(K55="Not authorized",IF(LEN(IF(AND(LEN(UPPER(TRIM(CLEAN(SUBSTITUTE(L55,CHAR(160)," ")))))&gt;0,LEFT(UPPER(TRIM(L55)),10)&lt;&gt;"UNRESOLVED",ISERROR(MATCH(UPPER(TRIM(CLEAN(SUBSTITUTE(L55,CHAR(160)," ")))),Start!$H$6:$H$22,0))),"","Permission limitation/next action missing; ")&amp;"")=0,"Documentation recorded; review required",IF(AND(LEN(UPPER(TRIM(CLEAN(SUBSTITUTE(L55,CHAR(160)," ")))))&gt;0,LEFT(UPPER(TRIM(L55)),10)&lt;&gt;"UNRESOLVED",ISERROR(MATCH(UPPER(TRIM(CLEAN(SUBSTITUTE(L55,CHAR(160)," ")))),Start!$H$6:$H$22,0))),"","Permission limitation/next action missing; ")&amp;""),IF(K55="Not examined","Examination pending",IF(LEN(IF(AND(LEN(UPPER(TRIM(CLEAN(SUBSTITUTE(H55,CHAR(160)," ")))))&gt;0,LEFT(UPPER(TRIM(H55)),10)&lt;&gt;"UNRESOLVED",ISERROR(MATCH(UPPER(TRIM(CLEAN(SUBSTITUTE(H55,CHAR(160)," ")))),Start!$H$6:$H$22,0))),"","Criterion/boundary missing; ")&amp;IF(AND(LEN(UPPER(TRIM(CLEAN(SUBSTITUTE(I55,CHAR(160)," ")))))&gt;0,LEFT(UPPER(TRIM(I55)),10)&lt;&gt;"UNRESOLVED",ISERROR(MATCH(UPPER(TRIM(CLEAN(SUBSTITUTE(I55,CHAR(160)," ")))),Start!$H$6:$H$22,0))),"","Examiner missing; ")&amp;IF(AND(LEN(UPPER(TRIM(CLEAN(SUBSTITUTE(J55,CHAR(160)," ")))))&gt;0,LEFT(UPPER(TRIM(J55)),10)&lt;&gt;"UNRESOLVED",ISERROR(MATCH(UPPER(TRIM(CLEAN(SUBSTITUTE(J55,CHAR(160)," ")))),Start!$H$6:$H$22,0))),"","Evidence references missing; ")&amp;IF(AND(LEN(UPPER(TRIM(CLEAN(SUBSTITUTE(M55,CHAR(160)," ")))))&gt;0,LEFT(UPPER(TRIM(M55)),10)&lt;&gt;"UNRESOLVED",ISERROR(MATCH(UPPER(TRIM(CLEAN(SUBSTITUTE(M55,CHAR(160)," ")))),Start!$H$6:$H$22,0))),"","Population/period missing; ")&amp;IF(AND(LEN(UPPER(TRIM(CLEAN(SUBSTITUTE(N55,CHAR(160)," ")))))&gt;0,LEFT(UPPER(TRIM(N55)),10)&lt;&gt;"UNRESOLVED",ISERROR(MATCH(UPPER(TRIM(CLEAN(SUBSTITUTE(N55,CHAR(160)," ")))),Start!$H$6:$H$22,0))),"","Sample IDs/count/rationale missing; ")&amp;IF(AND(LEN(UPPER(TRIM(CLEAN(SUBSTITUTE(O55,CHAR(160)," ")))))&gt;0,LEFT(UPPER(TRIM(O55)),10)&lt;&gt;"UNRESOLVED",ISERROR(MATCH(UPPER(TRIM(CLEAN(SUBSTITUTE(O55,CHAR(160)," ")))),Start!$H$6:$H$22,0))),"","Method missing; ")&amp;IF(AND(LEN(UPPER(TRIM(CLEAN(SUBSTITUTE(P55,CHAR(160)," ")))))&gt;0,LEFT(UPPER(TRIM(P55)),10)&lt;&gt;"UNRESOLVED",ISERROR(MATCH(UPPER(TRIM(CLEAN(SUBSTITUTE(P55,CHAR(160)," ")))),Start!$H$6:$H$22,0))),"","Observations missing; ")&amp;IF(AND(LEN(UPPER(TRIM(CLEAN(SUBSTITUTE(Q55,CHAR(160)," ")))))&gt;0,LEFT(UPPER(TRIM(Q55)),10)&lt;&gt;"UNRESOLVED",ISERROR(MATCH(UPPER(TRIM(CLEAN(SUBSTITUTE(Q55,CHAR(160)," ")))),Start!$H$6:$H$22,0))),"","Reviewer missing; ")&amp;IF(AND(ISNUMBER(R55),R55&gt;0,R55&lt;TODAY()+1),"","Execution date missing/invalid/future; ")&amp;IF(AND(ISNUMBER(S55),S55&gt;0,S55&lt;TODAY()+1),"","Review date missing/invalid/future; ")&amp;IF(AND(LEN(UPPER(TRIM(CLEAN(SUBSTITUTE(T55,CHAR(160)," ")))))&gt;0,LEFT(UPPER(TRIM(T55)),10)&lt;&gt;"UNRESOLVED",ISERROR(MATCH(UPPER(TRIM(CLEAN(SUBSTITUTE(T55,CHAR(160)," ")))),Start!$H$6:$H$22,0))),"","Review disposition missing; ")&amp;IF(AND(LEN(UPPER(TRIM(CLEAN(SUBSTITUTE(U55,CHAR(160)," ")))))&gt;0,LEFT(UPPER(TRIM(U55)),10)&lt;&gt;"UNRESOLVED",ISERROR(MATCH(UPPER(TRIM(CLEAN(SUBSTITUTE(U55,CHAR(160)," ")))),Start!$H$6:$H$22,0))),"","Permit or records-only basis missing; ")&amp;IF(AND(ISNUMBER(R55),ISNUMBER(S55),S55&lt;R55),"Review precedes execution; ","")&amp;IF(K55="Examined with limits",IF(AND(LEN(UPPER(TRIM(CLEAN(SUBSTITUTE(L55,CHAR(160)," ")))))&gt;0,LEFT(UPPER(TRIM(L55)),10)&lt;&gt;"UNRESOLVED",ISERROR(MATCH(UPPER(TRIM(CLEAN(SUBSTITUTE(L55,CHAR(160)," ")))),Start!$H$6:$H$22,0))),"","Limitation/next action missing; "),""))=0,"Documentation recorded; review required",IF(AND(LEN(UPPER(TRIM(CLEAN(SUBSTITUTE(H55,CHAR(160)," ")))))&gt;0,LEFT(UPPER(TRIM(H55)),10)&lt;&gt;"UNRESOLVED",ISERROR(MATCH(UPPER(TRIM(CLEAN(SUBSTITUTE(H55,CHAR(160)," ")))),Start!$H$6:$H$22,0))),"","Criterion/boundary missing; ")&amp;IF(AND(LEN(UPPER(TRIM(CLEAN(SUBSTITUTE(I55,CHAR(160)," ")))))&gt;0,LEFT(UPPER(TRIM(I55)),10)&lt;&gt;"UNRESOLVED",ISERROR(MATCH(UPPER(TRIM(CLEAN(SUBSTITUTE(I55,CHAR(160)," ")))),Start!$H$6:$H$22,0))),"","Examiner missing; ")&amp;IF(AND(LEN(UPPER(TRIM(CLEAN(SUBSTITUTE(J55,CHAR(160)," ")))))&gt;0,LEFT(UPPER(TRIM(J55)),10)&lt;&gt;"UNRESOLVED",ISERROR(MATCH(UPPER(TRIM(CLEAN(SUBSTITUTE(J55,CHAR(160)," ")))),Start!$H$6:$H$22,0))),"","Evidence references missing; ")&amp;IF(AND(LEN(UPPER(TRIM(CLEAN(SUBSTITUTE(M55,CHAR(160)," ")))))&gt;0,LEFT(UPPER(TRIM(M55)),10)&lt;&gt;"UNRESOLVED",ISERROR(MATCH(UPPER(TRIM(CLEAN(SUBSTITUTE(M55,CHAR(160)," ")))),Start!$H$6:$H$22,0))),"","Population/period missing; ")&amp;IF(AND(LEN(UPPER(TRIM(CLEAN(SUBSTITUTE(N55,CHAR(160)," ")))))&gt;0,LEFT(UPPER(TRIM(N55)),10)&lt;&gt;"UNRESOLVED",ISERROR(MATCH(UPPER(TRIM(CLEAN(SUBSTITUTE(N55,CHAR(160)," ")))),Start!$H$6:$H$22,0))),"","Sample IDs/count/rationale missing; ")&amp;IF(AND(LEN(UPPER(TRIM(CLEAN(SUBSTITUTE(O55,CHAR(160)," ")))))&gt;0,LEFT(UPPER(TRIM(O55)),10)&lt;&gt;"UNRESOLVED",ISERROR(MATCH(UPPER(TRIM(CLEAN(SUBSTITUTE(O55,CHAR(160)," ")))),Start!$H$6:$H$22,0))),"","Method missing; ")&amp;IF(AND(LEN(UPPER(TRIM(CLEAN(SUBSTITUTE(P55,CHAR(160)," ")))))&gt;0,LEFT(UPPER(TRIM(P55)),10)&lt;&gt;"UNRESOLVED",ISERROR(MATCH(UPPER(TRIM(CLEAN(SUBSTITUTE(P55,CHAR(160)," ")))),Start!$H$6:$H$22,0))),"","Observations missing; ")&amp;IF(AND(LEN(UPPER(TRIM(CLEAN(SUBSTITUTE(Q55,CHAR(160)," ")))))&gt;0,LEFT(UPPER(TRIM(Q55)),10)&lt;&gt;"UNRESOLVED",ISERROR(MATCH(UPPER(TRIM(CLEAN(SUBSTITUTE(Q55,CHAR(160)," ")))),Start!$H$6:$H$22,0))),"","Reviewer missing; ")&amp;IF(AND(ISNUMBER(R55),R55&gt;0,R55&lt;TODAY()+1),"","Execution date missing/invalid/future; ")&amp;IF(AND(ISNUMBER(S55),S55&gt;0,S55&lt;TODAY()+1),"","Review date missing/invalid/future; ")&amp;IF(AND(LEN(UPPER(TRIM(CLEAN(SUBSTITUTE(T55,CHAR(160)," ")))))&gt;0,LEFT(UPPER(TRIM(T55)),10)&lt;&gt;"UNRESOLVED",ISERROR(MATCH(UPPER(TRIM(CLEAN(SUBSTITUTE(T55,CHAR(160)," ")))),Start!$H$6:$H$22,0))),"","Review disposition missing; ")&amp;IF(AND(LEN(UPPER(TRIM(CLEAN(SUBSTITUTE(U55,CHAR(160)," ")))))&gt;0,LEFT(UPPER(TRIM(U55)),10)&lt;&gt;"UNRESOLVED",ISERROR(MATCH(UPPER(TRIM(CLEAN(SUBSTITUTE(U55,CHAR(160)," ")))),Start!$H$6:$H$22,0))),"","Permit or records-only basis missing; ")&amp;IF(AND(ISNUMBER(R55),ISNUMBER(S55),S55&lt;R55),"Review precedes execution; ","")&amp;IF(K55="Examined with limits",IF(AND(LEN(UPPER(TRIM(CLEAN(SUBSTITUTE(L55,CHAR(160)," ")))))&gt;0,LEFT(UPPER(TRIM(L55)),10)&lt;&gt;"UNRESOLVED",ISERROR(MATCH(UPPER(TRIM(CLEAN(SUBSTITUTE(L55,CHAR(160)," ")))),Start!$H$6:$H$22,0))),"","Limitation/next action missing; "),"")))),"Invalid status; use a listed value")</f>
        <v>Examination pending</v>
      </c>
    </row>
    <row r="56" ht="40" customHeight="1">
      <c r="A56" s="56" t="str">
        <v>W-IN01</v>
      </c>
      <c r="B56" s="56" t="str">
        <v>Water and wastewater</v>
      </c>
      <c r="C56" s="56" t="str">
        <v>Indiana assessment</v>
      </c>
      <c r="D56" s="56" t="str">
        <v>Verify covered facility type and computerized process controls; examine the annual vulnerability assessment beginning December 31 2026.</v>
      </c>
      <c r="E56" s="56" t="str">
        <v>Scope, assessment period, vulnerabilities and mitigation plan</v>
      </c>
      <c r="F56" s="56" t="str">
        <v>Confirm actual statutory scope, triggering facts, current instructions and due date before concluding.</v>
      </c>
      <c r="G56" s="56" t="str">
        <v>W04</v>
      </c>
      <c r="H56" s="53"/>
      <c r="I56" s="53"/>
      <c r="J56" s="53"/>
      <c r="K56" s="53" t="str">
        <v>Not examined</v>
      </c>
      <c r="L56" s="53"/>
      <c r="M56" s="53"/>
      <c r="N56" s="53"/>
      <c r="O56" s="53"/>
      <c r="P56" s="53"/>
      <c r="Q56" s="53"/>
      <c r="R56" s="54"/>
      <c r="S56" s="54"/>
      <c r="T56" s="53"/>
      <c r="U56" s="53"/>
      <c r="V56" s="55" t="str">
        <f>IF(OR(EXACT(K56,"Not examined"),EXACT(K56,"Examined with limits"),EXACT(K56,"Evidence supports criterion"),EXACT(K56,"Gap observed"),EXACT(K56,"Not authorized")),IF(K56="Not authorized",IF(LEN(IF(AND(LEN(UPPER(TRIM(CLEAN(SUBSTITUTE(L56,CHAR(160)," ")))))&gt;0,LEFT(UPPER(TRIM(L56)),10)&lt;&gt;"UNRESOLVED",ISERROR(MATCH(UPPER(TRIM(CLEAN(SUBSTITUTE(L56,CHAR(160)," ")))),Start!$H$6:$H$22,0))),"","Permission limitation/next action missing; ")&amp;"")=0,"Documentation recorded; review required",IF(AND(LEN(UPPER(TRIM(CLEAN(SUBSTITUTE(L56,CHAR(160)," ")))))&gt;0,LEFT(UPPER(TRIM(L56)),10)&lt;&gt;"UNRESOLVED",ISERROR(MATCH(UPPER(TRIM(CLEAN(SUBSTITUTE(L56,CHAR(160)," ")))),Start!$H$6:$H$22,0))),"","Permission limitation/next action missing; ")&amp;""),IF(K56="Not examined","Examination pending",IF(LEN(IF(AND(LEN(UPPER(TRIM(CLEAN(SUBSTITUTE(H56,CHAR(160)," ")))))&gt;0,LEFT(UPPER(TRIM(H56)),10)&lt;&gt;"UNRESOLVED",ISERROR(MATCH(UPPER(TRIM(CLEAN(SUBSTITUTE(H56,CHAR(160)," ")))),Start!$H$6:$H$22,0))),"","Criterion/boundary missing; ")&amp;IF(AND(LEN(UPPER(TRIM(CLEAN(SUBSTITUTE(I56,CHAR(160)," ")))))&gt;0,LEFT(UPPER(TRIM(I56)),10)&lt;&gt;"UNRESOLVED",ISERROR(MATCH(UPPER(TRIM(CLEAN(SUBSTITUTE(I56,CHAR(160)," ")))),Start!$H$6:$H$22,0))),"","Examiner missing; ")&amp;IF(AND(LEN(UPPER(TRIM(CLEAN(SUBSTITUTE(J56,CHAR(160)," ")))))&gt;0,LEFT(UPPER(TRIM(J56)),10)&lt;&gt;"UNRESOLVED",ISERROR(MATCH(UPPER(TRIM(CLEAN(SUBSTITUTE(J56,CHAR(160)," ")))),Start!$H$6:$H$22,0))),"","Evidence references missing; ")&amp;IF(AND(LEN(UPPER(TRIM(CLEAN(SUBSTITUTE(M56,CHAR(160)," ")))))&gt;0,LEFT(UPPER(TRIM(M56)),10)&lt;&gt;"UNRESOLVED",ISERROR(MATCH(UPPER(TRIM(CLEAN(SUBSTITUTE(M56,CHAR(160)," ")))),Start!$H$6:$H$22,0))),"","Population/period missing; ")&amp;IF(AND(LEN(UPPER(TRIM(CLEAN(SUBSTITUTE(N56,CHAR(160)," ")))))&gt;0,LEFT(UPPER(TRIM(N56)),10)&lt;&gt;"UNRESOLVED",ISERROR(MATCH(UPPER(TRIM(CLEAN(SUBSTITUTE(N56,CHAR(160)," ")))),Start!$H$6:$H$22,0))),"","Sample IDs/count/rationale missing; ")&amp;IF(AND(LEN(UPPER(TRIM(CLEAN(SUBSTITUTE(O56,CHAR(160)," ")))))&gt;0,LEFT(UPPER(TRIM(O56)),10)&lt;&gt;"UNRESOLVED",ISERROR(MATCH(UPPER(TRIM(CLEAN(SUBSTITUTE(O56,CHAR(160)," ")))),Start!$H$6:$H$22,0))),"","Method missing; ")&amp;IF(AND(LEN(UPPER(TRIM(CLEAN(SUBSTITUTE(P56,CHAR(160)," ")))))&gt;0,LEFT(UPPER(TRIM(P56)),10)&lt;&gt;"UNRESOLVED",ISERROR(MATCH(UPPER(TRIM(CLEAN(SUBSTITUTE(P56,CHAR(160)," ")))),Start!$H$6:$H$22,0))),"","Observations missing; ")&amp;IF(AND(LEN(UPPER(TRIM(CLEAN(SUBSTITUTE(Q56,CHAR(160)," ")))))&gt;0,LEFT(UPPER(TRIM(Q56)),10)&lt;&gt;"UNRESOLVED",ISERROR(MATCH(UPPER(TRIM(CLEAN(SUBSTITUTE(Q56,CHAR(160)," ")))),Start!$H$6:$H$22,0))),"","Reviewer missing; ")&amp;IF(AND(ISNUMBER(R56),R56&gt;0,R56&lt;TODAY()+1),"","Execution date missing/invalid/future; ")&amp;IF(AND(ISNUMBER(S56),S56&gt;0,S56&lt;TODAY()+1),"","Review date missing/invalid/future; ")&amp;IF(AND(LEN(UPPER(TRIM(CLEAN(SUBSTITUTE(T56,CHAR(160)," ")))))&gt;0,LEFT(UPPER(TRIM(T56)),10)&lt;&gt;"UNRESOLVED",ISERROR(MATCH(UPPER(TRIM(CLEAN(SUBSTITUTE(T56,CHAR(160)," ")))),Start!$H$6:$H$22,0))),"","Review disposition missing; ")&amp;IF(AND(LEN(UPPER(TRIM(CLEAN(SUBSTITUTE(U56,CHAR(160)," ")))))&gt;0,LEFT(UPPER(TRIM(U56)),10)&lt;&gt;"UNRESOLVED",ISERROR(MATCH(UPPER(TRIM(CLEAN(SUBSTITUTE(U56,CHAR(160)," ")))),Start!$H$6:$H$22,0))),"","Permit or records-only basis missing; ")&amp;IF(AND(ISNUMBER(R56),ISNUMBER(S56),S56&lt;R56),"Review precedes execution; ","")&amp;IF(K56="Examined with limits",IF(AND(LEN(UPPER(TRIM(CLEAN(SUBSTITUTE(L56,CHAR(160)," ")))))&gt;0,LEFT(UPPER(TRIM(L56)),10)&lt;&gt;"UNRESOLVED",ISERROR(MATCH(UPPER(TRIM(CLEAN(SUBSTITUTE(L56,CHAR(160)," ")))),Start!$H$6:$H$22,0))),"","Limitation/next action missing; "),""))=0,"Documentation recorded; review required",IF(AND(LEN(UPPER(TRIM(CLEAN(SUBSTITUTE(H56,CHAR(160)," ")))))&gt;0,LEFT(UPPER(TRIM(H56)),10)&lt;&gt;"UNRESOLVED",ISERROR(MATCH(UPPER(TRIM(CLEAN(SUBSTITUTE(H56,CHAR(160)," ")))),Start!$H$6:$H$22,0))),"","Criterion/boundary missing; ")&amp;IF(AND(LEN(UPPER(TRIM(CLEAN(SUBSTITUTE(I56,CHAR(160)," ")))))&gt;0,LEFT(UPPER(TRIM(I56)),10)&lt;&gt;"UNRESOLVED",ISERROR(MATCH(UPPER(TRIM(CLEAN(SUBSTITUTE(I56,CHAR(160)," ")))),Start!$H$6:$H$22,0))),"","Examiner missing; ")&amp;IF(AND(LEN(UPPER(TRIM(CLEAN(SUBSTITUTE(J56,CHAR(160)," ")))))&gt;0,LEFT(UPPER(TRIM(J56)),10)&lt;&gt;"UNRESOLVED",ISERROR(MATCH(UPPER(TRIM(CLEAN(SUBSTITUTE(J56,CHAR(160)," ")))),Start!$H$6:$H$22,0))),"","Evidence references missing; ")&amp;IF(AND(LEN(UPPER(TRIM(CLEAN(SUBSTITUTE(M56,CHAR(160)," ")))))&gt;0,LEFT(UPPER(TRIM(M56)),10)&lt;&gt;"UNRESOLVED",ISERROR(MATCH(UPPER(TRIM(CLEAN(SUBSTITUTE(M56,CHAR(160)," ")))),Start!$H$6:$H$22,0))),"","Population/period missing; ")&amp;IF(AND(LEN(UPPER(TRIM(CLEAN(SUBSTITUTE(N56,CHAR(160)," ")))))&gt;0,LEFT(UPPER(TRIM(N56)),10)&lt;&gt;"UNRESOLVED",ISERROR(MATCH(UPPER(TRIM(CLEAN(SUBSTITUTE(N56,CHAR(160)," ")))),Start!$H$6:$H$22,0))),"","Sample IDs/count/rationale missing; ")&amp;IF(AND(LEN(UPPER(TRIM(CLEAN(SUBSTITUTE(O56,CHAR(160)," ")))))&gt;0,LEFT(UPPER(TRIM(O56)),10)&lt;&gt;"UNRESOLVED",ISERROR(MATCH(UPPER(TRIM(CLEAN(SUBSTITUTE(O56,CHAR(160)," ")))),Start!$H$6:$H$22,0))),"","Method missing; ")&amp;IF(AND(LEN(UPPER(TRIM(CLEAN(SUBSTITUTE(P56,CHAR(160)," ")))))&gt;0,LEFT(UPPER(TRIM(P56)),10)&lt;&gt;"UNRESOLVED",ISERROR(MATCH(UPPER(TRIM(CLEAN(SUBSTITUTE(P56,CHAR(160)," ")))),Start!$H$6:$H$22,0))),"","Observations missing; ")&amp;IF(AND(LEN(UPPER(TRIM(CLEAN(SUBSTITUTE(Q56,CHAR(160)," ")))))&gt;0,LEFT(UPPER(TRIM(Q56)),10)&lt;&gt;"UNRESOLVED",ISERROR(MATCH(UPPER(TRIM(CLEAN(SUBSTITUTE(Q56,CHAR(160)," ")))),Start!$H$6:$H$22,0))),"","Reviewer missing; ")&amp;IF(AND(ISNUMBER(R56),R56&gt;0,R56&lt;TODAY()+1),"","Execution date missing/invalid/future; ")&amp;IF(AND(ISNUMBER(S56),S56&gt;0,S56&lt;TODAY()+1),"","Review date missing/invalid/future; ")&amp;IF(AND(LEN(UPPER(TRIM(CLEAN(SUBSTITUTE(T56,CHAR(160)," ")))))&gt;0,LEFT(UPPER(TRIM(T56)),10)&lt;&gt;"UNRESOLVED",ISERROR(MATCH(UPPER(TRIM(CLEAN(SUBSTITUTE(T56,CHAR(160)," ")))),Start!$H$6:$H$22,0))),"","Review disposition missing; ")&amp;IF(AND(LEN(UPPER(TRIM(CLEAN(SUBSTITUTE(U56,CHAR(160)," ")))))&gt;0,LEFT(UPPER(TRIM(U56)),10)&lt;&gt;"UNRESOLVED",ISERROR(MATCH(UPPER(TRIM(CLEAN(SUBSTITUTE(U56,CHAR(160)," ")))),Start!$H$6:$H$22,0))),"","Permit or records-only basis missing; ")&amp;IF(AND(ISNUMBER(R56),ISNUMBER(S56),S56&lt;R56),"Review precedes execution; ","")&amp;IF(K56="Examined with limits",IF(AND(LEN(UPPER(TRIM(CLEAN(SUBSTITUTE(L56,CHAR(160)," ")))))&gt;0,LEFT(UPPER(TRIM(L56)),10)&lt;&gt;"UNRESOLVED",ISERROR(MATCH(UPPER(TRIM(CLEAN(SUBSTITUTE(L56,CHAR(160)," ")))),Start!$H$6:$H$22,0))),"","Limitation/next action missing; "),"")))),"Invalid status; use a listed value")</f>
        <v>Examination pending</v>
      </c>
    </row>
    <row r="57" ht="40" customHeight="1">
      <c r="A57" s="52" t="str">
        <v>W-IN02</v>
      </c>
      <c r="B57" s="52" t="str">
        <v>Water and wastewater</v>
      </c>
      <c r="C57" s="52" t="str">
        <v>Indiana certification</v>
      </c>
      <c r="D57" s="52" t="inlineStr">
        <is>
          <t xml:space="preserve">Verify the December 31 2026 certification and every other year recurrence separately from the annual assessment.</t>
        </is>
      </c>
      <c r="E57" s="52" t="str">
        <v>Filed certification receipt and actual prior cycle</v>
      </c>
      <c r="F57" s="52" t="str">
        <v>Confirm actual statutory scope, triggering facts, current instructions and due date before concluding.</v>
      </c>
      <c r="G57" s="52" t="str">
        <v>W04</v>
      </c>
      <c r="H57" s="53"/>
      <c r="I57" s="53"/>
      <c r="J57" s="53"/>
      <c r="K57" s="53" t="str">
        <v>Not examined</v>
      </c>
      <c r="L57" s="53"/>
      <c r="M57" s="53"/>
      <c r="N57" s="53"/>
      <c r="O57" s="53"/>
      <c r="P57" s="53"/>
      <c r="Q57" s="53"/>
      <c r="R57" s="54"/>
      <c r="S57" s="54"/>
      <c r="T57" s="53"/>
      <c r="U57" s="53"/>
      <c r="V57" s="55" t="str">
        <f>IF(OR(EXACT(K57,"Not examined"),EXACT(K57,"Examined with limits"),EXACT(K57,"Evidence supports criterion"),EXACT(K57,"Gap observed"),EXACT(K57,"Not authorized")),IF(K57="Not authorized",IF(LEN(IF(AND(LEN(UPPER(TRIM(CLEAN(SUBSTITUTE(L57,CHAR(160)," ")))))&gt;0,LEFT(UPPER(TRIM(L57)),10)&lt;&gt;"UNRESOLVED",ISERROR(MATCH(UPPER(TRIM(CLEAN(SUBSTITUTE(L57,CHAR(160)," ")))),Start!$H$6:$H$22,0))),"","Permission limitation/next action missing; ")&amp;"")=0,"Documentation recorded; review required",IF(AND(LEN(UPPER(TRIM(CLEAN(SUBSTITUTE(L57,CHAR(160)," ")))))&gt;0,LEFT(UPPER(TRIM(L57)),10)&lt;&gt;"UNRESOLVED",ISERROR(MATCH(UPPER(TRIM(CLEAN(SUBSTITUTE(L57,CHAR(160)," ")))),Start!$H$6:$H$22,0))),"","Permission limitation/next action missing; ")&amp;""),IF(K57="Not examined","Examination pending",IF(LEN(IF(AND(LEN(UPPER(TRIM(CLEAN(SUBSTITUTE(H57,CHAR(160)," ")))))&gt;0,LEFT(UPPER(TRIM(H57)),10)&lt;&gt;"UNRESOLVED",ISERROR(MATCH(UPPER(TRIM(CLEAN(SUBSTITUTE(H57,CHAR(160)," ")))),Start!$H$6:$H$22,0))),"","Criterion/boundary missing; ")&amp;IF(AND(LEN(UPPER(TRIM(CLEAN(SUBSTITUTE(I57,CHAR(160)," ")))))&gt;0,LEFT(UPPER(TRIM(I57)),10)&lt;&gt;"UNRESOLVED",ISERROR(MATCH(UPPER(TRIM(CLEAN(SUBSTITUTE(I57,CHAR(160)," ")))),Start!$H$6:$H$22,0))),"","Examiner missing; ")&amp;IF(AND(LEN(UPPER(TRIM(CLEAN(SUBSTITUTE(J57,CHAR(160)," ")))))&gt;0,LEFT(UPPER(TRIM(J57)),10)&lt;&gt;"UNRESOLVED",ISERROR(MATCH(UPPER(TRIM(CLEAN(SUBSTITUTE(J57,CHAR(160)," ")))),Start!$H$6:$H$22,0))),"","Evidence references missing; ")&amp;IF(AND(LEN(UPPER(TRIM(CLEAN(SUBSTITUTE(M57,CHAR(160)," ")))))&gt;0,LEFT(UPPER(TRIM(M57)),10)&lt;&gt;"UNRESOLVED",ISERROR(MATCH(UPPER(TRIM(CLEAN(SUBSTITUTE(M57,CHAR(160)," ")))),Start!$H$6:$H$22,0))),"","Population/period missing; ")&amp;IF(AND(LEN(UPPER(TRIM(CLEAN(SUBSTITUTE(N57,CHAR(160)," ")))))&gt;0,LEFT(UPPER(TRIM(N57)),10)&lt;&gt;"UNRESOLVED",ISERROR(MATCH(UPPER(TRIM(CLEAN(SUBSTITUTE(N57,CHAR(160)," ")))),Start!$H$6:$H$22,0))),"","Sample IDs/count/rationale missing; ")&amp;IF(AND(LEN(UPPER(TRIM(CLEAN(SUBSTITUTE(O57,CHAR(160)," ")))))&gt;0,LEFT(UPPER(TRIM(O57)),10)&lt;&gt;"UNRESOLVED",ISERROR(MATCH(UPPER(TRIM(CLEAN(SUBSTITUTE(O57,CHAR(160)," ")))),Start!$H$6:$H$22,0))),"","Method missing; ")&amp;IF(AND(LEN(UPPER(TRIM(CLEAN(SUBSTITUTE(P57,CHAR(160)," ")))))&gt;0,LEFT(UPPER(TRIM(P57)),10)&lt;&gt;"UNRESOLVED",ISERROR(MATCH(UPPER(TRIM(CLEAN(SUBSTITUTE(P57,CHAR(160)," ")))),Start!$H$6:$H$22,0))),"","Observations missing; ")&amp;IF(AND(LEN(UPPER(TRIM(CLEAN(SUBSTITUTE(Q57,CHAR(160)," ")))))&gt;0,LEFT(UPPER(TRIM(Q57)),10)&lt;&gt;"UNRESOLVED",ISERROR(MATCH(UPPER(TRIM(CLEAN(SUBSTITUTE(Q57,CHAR(160)," ")))),Start!$H$6:$H$22,0))),"","Reviewer missing; ")&amp;IF(AND(ISNUMBER(R57),R57&gt;0,R57&lt;TODAY()+1),"","Execution date missing/invalid/future; ")&amp;IF(AND(ISNUMBER(S57),S57&gt;0,S57&lt;TODAY()+1),"","Review date missing/invalid/future; ")&amp;IF(AND(LEN(UPPER(TRIM(CLEAN(SUBSTITUTE(T57,CHAR(160)," ")))))&gt;0,LEFT(UPPER(TRIM(T57)),10)&lt;&gt;"UNRESOLVED",ISERROR(MATCH(UPPER(TRIM(CLEAN(SUBSTITUTE(T57,CHAR(160)," ")))),Start!$H$6:$H$22,0))),"","Review disposition missing; ")&amp;IF(AND(LEN(UPPER(TRIM(CLEAN(SUBSTITUTE(U57,CHAR(160)," ")))))&gt;0,LEFT(UPPER(TRIM(U57)),10)&lt;&gt;"UNRESOLVED",ISERROR(MATCH(UPPER(TRIM(CLEAN(SUBSTITUTE(U57,CHAR(160)," ")))),Start!$H$6:$H$22,0))),"","Permit or records-only basis missing; ")&amp;IF(AND(ISNUMBER(R57),ISNUMBER(S57),S57&lt;R57),"Review precedes execution; ","")&amp;IF(K57="Examined with limits",IF(AND(LEN(UPPER(TRIM(CLEAN(SUBSTITUTE(L57,CHAR(160)," ")))))&gt;0,LEFT(UPPER(TRIM(L57)),10)&lt;&gt;"UNRESOLVED",ISERROR(MATCH(UPPER(TRIM(CLEAN(SUBSTITUTE(L57,CHAR(160)," ")))),Start!$H$6:$H$22,0))),"","Limitation/next action missing; "),""))=0,"Documentation recorded; review required",IF(AND(LEN(UPPER(TRIM(CLEAN(SUBSTITUTE(H57,CHAR(160)," ")))))&gt;0,LEFT(UPPER(TRIM(H57)),10)&lt;&gt;"UNRESOLVED",ISERROR(MATCH(UPPER(TRIM(CLEAN(SUBSTITUTE(H57,CHAR(160)," ")))),Start!$H$6:$H$22,0))),"","Criterion/boundary missing; ")&amp;IF(AND(LEN(UPPER(TRIM(CLEAN(SUBSTITUTE(I57,CHAR(160)," ")))))&gt;0,LEFT(UPPER(TRIM(I57)),10)&lt;&gt;"UNRESOLVED",ISERROR(MATCH(UPPER(TRIM(CLEAN(SUBSTITUTE(I57,CHAR(160)," ")))),Start!$H$6:$H$22,0))),"","Examiner missing; ")&amp;IF(AND(LEN(UPPER(TRIM(CLEAN(SUBSTITUTE(J57,CHAR(160)," ")))))&gt;0,LEFT(UPPER(TRIM(J57)),10)&lt;&gt;"UNRESOLVED",ISERROR(MATCH(UPPER(TRIM(CLEAN(SUBSTITUTE(J57,CHAR(160)," ")))),Start!$H$6:$H$22,0))),"","Evidence references missing; ")&amp;IF(AND(LEN(UPPER(TRIM(CLEAN(SUBSTITUTE(M57,CHAR(160)," ")))))&gt;0,LEFT(UPPER(TRIM(M57)),10)&lt;&gt;"UNRESOLVED",ISERROR(MATCH(UPPER(TRIM(CLEAN(SUBSTITUTE(M57,CHAR(160)," ")))),Start!$H$6:$H$22,0))),"","Population/period missing; ")&amp;IF(AND(LEN(UPPER(TRIM(CLEAN(SUBSTITUTE(N57,CHAR(160)," ")))))&gt;0,LEFT(UPPER(TRIM(N57)),10)&lt;&gt;"UNRESOLVED",ISERROR(MATCH(UPPER(TRIM(CLEAN(SUBSTITUTE(N57,CHAR(160)," ")))),Start!$H$6:$H$22,0))),"","Sample IDs/count/rationale missing; ")&amp;IF(AND(LEN(UPPER(TRIM(CLEAN(SUBSTITUTE(O57,CHAR(160)," ")))))&gt;0,LEFT(UPPER(TRIM(O57)),10)&lt;&gt;"UNRESOLVED",ISERROR(MATCH(UPPER(TRIM(CLEAN(SUBSTITUTE(O57,CHAR(160)," ")))),Start!$H$6:$H$22,0))),"","Method missing; ")&amp;IF(AND(LEN(UPPER(TRIM(CLEAN(SUBSTITUTE(P57,CHAR(160)," ")))))&gt;0,LEFT(UPPER(TRIM(P57)),10)&lt;&gt;"UNRESOLVED",ISERROR(MATCH(UPPER(TRIM(CLEAN(SUBSTITUTE(P57,CHAR(160)," ")))),Start!$H$6:$H$22,0))),"","Observations missing; ")&amp;IF(AND(LEN(UPPER(TRIM(CLEAN(SUBSTITUTE(Q57,CHAR(160)," ")))))&gt;0,LEFT(UPPER(TRIM(Q57)),10)&lt;&gt;"UNRESOLVED",ISERROR(MATCH(UPPER(TRIM(CLEAN(SUBSTITUTE(Q57,CHAR(160)," ")))),Start!$H$6:$H$22,0))),"","Reviewer missing; ")&amp;IF(AND(ISNUMBER(R57),R57&gt;0,R57&lt;TODAY()+1),"","Execution date missing/invalid/future; ")&amp;IF(AND(ISNUMBER(S57),S57&gt;0,S57&lt;TODAY()+1),"","Review date missing/invalid/future; ")&amp;IF(AND(LEN(UPPER(TRIM(CLEAN(SUBSTITUTE(T57,CHAR(160)," ")))))&gt;0,LEFT(UPPER(TRIM(T57)),10)&lt;&gt;"UNRESOLVED",ISERROR(MATCH(UPPER(TRIM(CLEAN(SUBSTITUTE(T57,CHAR(160)," ")))),Start!$H$6:$H$22,0))),"","Review disposition missing; ")&amp;IF(AND(LEN(UPPER(TRIM(CLEAN(SUBSTITUTE(U57,CHAR(160)," ")))))&gt;0,LEFT(UPPER(TRIM(U57)),10)&lt;&gt;"UNRESOLVED",ISERROR(MATCH(UPPER(TRIM(CLEAN(SUBSTITUTE(U57,CHAR(160)," ")))),Start!$H$6:$H$22,0))),"","Permit or records-only basis missing; ")&amp;IF(AND(ISNUMBER(R57),ISNUMBER(S57),S57&lt;R57),"Review precedes execution; ","")&amp;IF(K57="Examined with limits",IF(AND(LEN(UPPER(TRIM(CLEAN(SUBSTITUTE(L57,CHAR(160)," ")))))&gt;0,LEFT(UPPER(TRIM(L57)),10)&lt;&gt;"UNRESOLVED",ISERROR(MATCH(UPPER(TRIM(CLEAN(SUBSTITUTE(L57,CHAR(160)," ")))),Start!$H$6:$H$22,0))),"","Limitation/next action missing; "),"")))),"Invalid status; use a listed value")</f>
        <v>Examination pending</v>
      </c>
    </row>
    <row r="58" ht="40" customHeight="1">
      <c r="A58" s="56" t="str">
        <v>W-IN03</v>
      </c>
      <c r="B58" s="56" t="str">
        <v>Water and wastewater</v>
      </c>
      <c r="C58" s="56" t="str">
        <v>Indiana reporter and incident clocks</v>
      </c>
      <c r="D58" s="56" t="inlineStr">
        <is>
          <t xml:space="preserve">Verify annual August 31 incident reporter designation. Exercise the 24 hour operational impact and two business day no impact paths from discovery.</t>
        </is>
      </c>
      <c r="E58" s="56" t="str">
        <v>Reporter contact receipt, event timeline and reporting route</v>
      </c>
      <c r="F58" s="56" t="str">
        <v>Confirm actual statutory scope, triggering facts, current instructions and due date before concluding.</v>
      </c>
      <c r="G58" s="56" t="str">
        <v>W04</v>
      </c>
      <c r="H58" s="53"/>
      <c r="I58" s="53"/>
      <c r="J58" s="53"/>
      <c r="K58" s="53" t="str">
        <v>Not examined</v>
      </c>
      <c r="L58" s="53"/>
      <c r="M58" s="53"/>
      <c r="N58" s="53"/>
      <c r="O58" s="53"/>
      <c r="P58" s="53"/>
      <c r="Q58" s="53"/>
      <c r="R58" s="54"/>
      <c r="S58" s="54"/>
      <c r="T58" s="53"/>
      <c r="U58" s="53"/>
      <c r="V58" s="55" t="str">
        <f>IF(OR(EXACT(K58,"Not examined"),EXACT(K58,"Examined with limits"),EXACT(K58,"Evidence supports criterion"),EXACT(K58,"Gap observed"),EXACT(K58,"Not authorized")),IF(K58="Not authorized",IF(LEN(IF(AND(LEN(UPPER(TRIM(CLEAN(SUBSTITUTE(L58,CHAR(160)," ")))))&gt;0,LEFT(UPPER(TRIM(L58)),10)&lt;&gt;"UNRESOLVED",ISERROR(MATCH(UPPER(TRIM(CLEAN(SUBSTITUTE(L58,CHAR(160)," ")))),Start!$H$6:$H$22,0))),"","Permission limitation/next action missing; ")&amp;"")=0,"Documentation recorded; review required",IF(AND(LEN(UPPER(TRIM(CLEAN(SUBSTITUTE(L58,CHAR(160)," ")))))&gt;0,LEFT(UPPER(TRIM(L58)),10)&lt;&gt;"UNRESOLVED",ISERROR(MATCH(UPPER(TRIM(CLEAN(SUBSTITUTE(L58,CHAR(160)," ")))),Start!$H$6:$H$22,0))),"","Permission limitation/next action missing; ")&amp;""),IF(K58="Not examined","Examination pending",IF(LEN(IF(AND(LEN(UPPER(TRIM(CLEAN(SUBSTITUTE(H58,CHAR(160)," ")))))&gt;0,LEFT(UPPER(TRIM(H58)),10)&lt;&gt;"UNRESOLVED",ISERROR(MATCH(UPPER(TRIM(CLEAN(SUBSTITUTE(H58,CHAR(160)," ")))),Start!$H$6:$H$22,0))),"","Criterion/boundary missing; ")&amp;IF(AND(LEN(UPPER(TRIM(CLEAN(SUBSTITUTE(I58,CHAR(160)," ")))))&gt;0,LEFT(UPPER(TRIM(I58)),10)&lt;&gt;"UNRESOLVED",ISERROR(MATCH(UPPER(TRIM(CLEAN(SUBSTITUTE(I58,CHAR(160)," ")))),Start!$H$6:$H$22,0))),"","Examiner missing; ")&amp;IF(AND(LEN(UPPER(TRIM(CLEAN(SUBSTITUTE(J58,CHAR(160)," ")))))&gt;0,LEFT(UPPER(TRIM(J58)),10)&lt;&gt;"UNRESOLVED",ISERROR(MATCH(UPPER(TRIM(CLEAN(SUBSTITUTE(J58,CHAR(160)," ")))),Start!$H$6:$H$22,0))),"","Evidence references missing; ")&amp;IF(AND(LEN(UPPER(TRIM(CLEAN(SUBSTITUTE(M58,CHAR(160)," ")))))&gt;0,LEFT(UPPER(TRIM(M58)),10)&lt;&gt;"UNRESOLVED",ISERROR(MATCH(UPPER(TRIM(CLEAN(SUBSTITUTE(M58,CHAR(160)," ")))),Start!$H$6:$H$22,0))),"","Population/period missing; ")&amp;IF(AND(LEN(UPPER(TRIM(CLEAN(SUBSTITUTE(N58,CHAR(160)," ")))))&gt;0,LEFT(UPPER(TRIM(N58)),10)&lt;&gt;"UNRESOLVED",ISERROR(MATCH(UPPER(TRIM(CLEAN(SUBSTITUTE(N58,CHAR(160)," ")))),Start!$H$6:$H$22,0))),"","Sample IDs/count/rationale missing; ")&amp;IF(AND(LEN(UPPER(TRIM(CLEAN(SUBSTITUTE(O58,CHAR(160)," ")))))&gt;0,LEFT(UPPER(TRIM(O58)),10)&lt;&gt;"UNRESOLVED",ISERROR(MATCH(UPPER(TRIM(CLEAN(SUBSTITUTE(O58,CHAR(160)," ")))),Start!$H$6:$H$22,0))),"","Method missing; ")&amp;IF(AND(LEN(UPPER(TRIM(CLEAN(SUBSTITUTE(P58,CHAR(160)," ")))))&gt;0,LEFT(UPPER(TRIM(P58)),10)&lt;&gt;"UNRESOLVED",ISERROR(MATCH(UPPER(TRIM(CLEAN(SUBSTITUTE(P58,CHAR(160)," ")))),Start!$H$6:$H$22,0))),"","Observations missing; ")&amp;IF(AND(LEN(UPPER(TRIM(CLEAN(SUBSTITUTE(Q58,CHAR(160)," ")))))&gt;0,LEFT(UPPER(TRIM(Q58)),10)&lt;&gt;"UNRESOLVED",ISERROR(MATCH(UPPER(TRIM(CLEAN(SUBSTITUTE(Q58,CHAR(160)," ")))),Start!$H$6:$H$22,0))),"","Reviewer missing; ")&amp;IF(AND(ISNUMBER(R58),R58&gt;0,R58&lt;TODAY()+1),"","Execution date missing/invalid/future; ")&amp;IF(AND(ISNUMBER(S58),S58&gt;0,S58&lt;TODAY()+1),"","Review date missing/invalid/future; ")&amp;IF(AND(LEN(UPPER(TRIM(CLEAN(SUBSTITUTE(T58,CHAR(160)," ")))))&gt;0,LEFT(UPPER(TRIM(T58)),10)&lt;&gt;"UNRESOLVED",ISERROR(MATCH(UPPER(TRIM(CLEAN(SUBSTITUTE(T58,CHAR(160)," ")))),Start!$H$6:$H$22,0))),"","Review disposition missing; ")&amp;IF(AND(LEN(UPPER(TRIM(CLEAN(SUBSTITUTE(U58,CHAR(160)," ")))))&gt;0,LEFT(UPPER(TRIM(U58)),10)&lt;&gt;"UNRESOLVED",ISERROR(MATCH(UPPER(TRIM(CLEAN(SUBSTITUTE(U58,CHAR(160)," ")))),Start!$H$6:$H$22,0))),"","Permit or records-only basis missing; ")&amp;IF(AND(ISNUMBER(R58),ISNUMBER(S58),S58&lt;R58),"Review precedes execution; ","")&amp;IF(K58="Examined with limits",IF(AND(LEN(UPPER(TRIM(CLEAN(SUBSTITUTE(L58,CHAR(160)," ")))))&gt;0,LEFT(UPPER(TRIM(L58)),10)&lt;&gt;"UNRESOLVED",ISERROR(MATCH(UPPER(TRIM(CLEAN(SUBSTITUTE(L58,CHAR(160)," ")))),Start!$H$6:$H$22,0))),"","Limitation/next action missing; "),""))=0,"Documentation recorded; review required",IF(AND(LEN(UPPER(TRIM(CLEAN(SUBSTITUTE(H58,CHAR(160)," ")))))&gt;0,LEFT(UPPER(TRIM(H58)),10)&lt;&gt;"UNRESOLVED",ISERROR(MATCH(UPPER(TRIM(CLEAN(SUBSTITUTE(H58,CHAR(160)," ")))),Start!$H$6:$H$22,0))),"","Criterion/boundary missing; ")&amp;IF(AND(LEN(UPPER(TRIM(CLEAN(SUBSTITUTE(I58,CHAR(160)," ")))))&gt;0,LEFT(UPPER(TRIM(I58)),10)&lt;&gt;"UNRESOLVED",ISERROR(MATCH(UPPER(TRIM(CLEAN(SUBSTITUTE(I58,CHAR(160)," ")))),Start!$H$6:$H$22,0))),"","Examiner missing; ")&amp;IF(AND(LEN(UPPER(TRIM(CLEAN(SUBSTITUTE(J58,CHAR(160)," ")))))&gt;0,LEFT(UPPER(TRIM(J58)),10)&lt;&gt;"UNRESOLVED",ISERROR(MATCH(UPPER(TRIM(CLEAN(SUBSTITUTE(J58,CHAR(160)," ")))),Start!$H$6:$H$22,0))),"","Evidence references missing; ")&amp;IF(AND(LEN(UPPER(TRIM(CLEAN(SUBSTITUTE(M58,CHAR(160)," ")))))&gt;0,LEFT(UPPER(TRIM(M58)),10)&lt;&gt;"UNRESOLVED",ISERROR(MATCH(UPPER(TRIM(CLEAN(SUBSTITUTE(M58,CHAR(160)," ")))),Start!$H$6:$H$22,0))),"","Population/period missing; ")&amp;IF(AND(LEN(UPPER(TRIM(CLEAN(SUBSTITUTE(N58,CHAR(160)," ")))))&gt;0,LEFT(UPPER(TRIM(N58)),10)&lt;&gt;"UNRESOLVED",ISERROR(MATCH(UPPER(TRIM(CLEAN(SUBSTITUTE(N58,CHAR(160)," ")))),Start!$H$6:$H$22,0))),"","Sample IDs/count/rationale missing; ")&amp;IF(AND(LEN(UPPER(TRIM(CLEAN(SUBSTITUTE(O58,CHAR(160)," ")))))&gt;0,LEFT(UPPER(TRIM(O58)),10)&lt;&gt;"UNRESOLVED",ISERROR(MATCH(UPPER(TRIM(CLEAN(SUBSTITUTE(O58,CHAR(160)," ")))),Start!$H$6:$H$22,0))),"","Method missing; ")&amp;IF(AND(LEN(UPPER(TRIM(CLEAN(SUBSTITUTE(P58,CHAR(160)," ")))))&gt;0,LEFT(UPPER(TRIM(P58)),10)&lt;&gt;"UNRESOLVED",ISERROR(MATCH(UPPER(TRIM(CLEAN(SUBSTITUTE(P58,CHAR(160)," ")))),Start!$H$6:$H$22,0))),"","Observations missing; ")&amp;IF(AND(LEN(UPPER(TRIM(CLEAN(SUBSTITUTE(Q58,CHAR(160)," ")))))&gt;0,LEFT(UPPER(TRIM(Q58)),10)&lt;&gt;"UNRESOLVED",ISERROR(MATCH(UPPER(TRIM(CLEAN(SUBSTITUTE(Q58,CHAR(160)," ")))),Start!$H$6:$H$22,0))),"","Reviewer missing; ")&amp;IF(AND(ISNUMBER(R58),R58&gt;0,R58&lt;TODAY()+1),"","Execution date missing/invalid/future; ")&amp;IF(AND(ISNUMBER(S58),S58&gt;0,S58&lt;TODAY()+1),"","Review date missing/invalid/future; ")&amp;IF(AND(LEN(UPPER(TRIM(CLEAN(SUBSTITUTE(T58,CHAR(160)," ")))))&gt;0,LEFT(UPPER(TRIM(T58)),10)&lt;&gt;"UNRESOLVED",ISERROR(MATCH(UPPER(TRIM(CLEAN(SUBSTITUTE(T58,CHAR(160)," ")))),Start!$H$6:$H$22,0))),"","Review disposition missing; ")&amp;IF(AND(LEN(UPPER(TRIM(CLEAN(SUBSTITUTE(U58,CHAR(160)," ")))))&gt;0,LEFT(UPPER(TRIM(U58)),10)&lt;&gt;"UNRESOLVED",ISERROR(MATCH(UPPER(TRIM(CLEAN(SUBSTITUTE(U58,CHAR(160)," ")))),Start!$H$6:$H$22,0))),"","Permit or records-only basis missing; ")&amp;IF(AND(ISNUMBER(R58),ISNUMBER(S58),S58&lt;R58),"Review precedes execution; ","")&amp;IF(K58="Examined with limits",IF(AND(LEN(UPPER(TRIM(CLEAN(SUBSTITUTE(L58,CHAR(160)," ")))))&gt;0,LEFT(UPPER(TRIM(L58)),10)&lt;&gt;"UNRESOLVED",ISERROR(MATCH(UPPER(TRIM(CLEAN(SUBSTITUTE(L58,CHAR(160)," ")))),Start!$H$6:$H$22,0))),"","Limitation/next action missing; "),"")))),"Invalid status; use a listed value")</f>
        <v>Examination pending</v>
      </c>
    </row>
    <row r="59" ht="55" customHeight="1">
      <c r="A59" s="52" t="str">
        <v>W-NY01</v>
      </c>
      <c r="B59" s="52" t="str">
        <v>Water and wastewater</v>
      </c>
      <c r="C59" s="52" t="str">
        <v>NY wastewater boundary and staged controls</v>
      </c>
      <c r="D59" s="52" t="str">
        <v>Distinguish all-SPDES incident reporting from POTW ERP/control duties and the 10-MGD monitoring boundary. Inspect required plans, control evidence and certification authorization against actual effective dates.</v>
      </c>
      <c r="E59" s="52" t="str">
        <v>Permit, design flow, incident procedure, ERP/IRP, monitoring scope and certification evidence</v>
      </c>
      <c r="F59" s="52" t="inlineStr">
        <is>
          <t xml:space="preserve">Apply POTW only controls to POTWs, and keep the original phase in dates.</t>
        </is>
      </c>
      <c r="G59" s="52" t="str">
        <v>W10 / W11</v>
      </c>
      <c r="H59" s="53"/>
      <c r="I59" s="53"/>
      <c r="J59" s="53"/>
      <c r="K59" s="53" t="str">
        <v>Not examined</v>
      </c>
      <c r="L59" s="53"/>
      <c r="M59" s="53"/>
      <c r="N59" s="53"/>
      <c r="O59" s="53"/>
      <c r="P59" s="53"/>
      <c r="Q59" s="53"/>
      <c r="R59" s="54"/>
      <c r="S59" s="54"/>
      <c r="T59" s="53"/>
      <c r="U59" s="53"/>
      <c r="V59" s="55" t="str">
        <f>IF(OR(EXACT(K59,"Not examined"),EXACT(K59,"Examined with limits"),EXACT(K59,"Evidence supports criterion"),EXACT(K59,"Gap observed"),EXACT(K59,"Not authorized")),IF(K59="Not authorized",IF(LEN(IF(AND(LEN(UPPER(TRIM(CLEAN(SUBSTITUTE(L59,CHAR(160)," ")))))&gt;0,LEFT(UPPER(TRIM(L59)),10)&lt;&gt;"UNRESOLVED",ISERROR(MATCH(UPPER(TRIM(CLEAN(SUBSTITUTE(L59,CHAR(160)," ")))),Start!$H$6:$H$22,0))),"","Permission limitation/next action missing; ")&amp;"")=0,"Documentation recorded; review required",IF(AND(LEN(UPPER(TRIM(CLEAN(SUBSTITUTE(L59,CHAR(160)," ")))))&gt;0,LEFT(UPPER(TRIM(L59)),10)&lt;&gt;"UNRESOLVED",ISERROR(MATCH(UPPER(TRIM(CLEAN(SUBSTITUTE(L59,CHAR(160)," ")))),Start!$H$6:$H$22,0))),"","Permission limitation/next action missing; ")&amp;""),IF(K59="Not examined","Examination pending",IF(LEN(IF(AND(LEN(UPPER(TRIM(CLEAN(SUBSTITUTE(H59,CHAR(160)," ")))))&gt;0,LEFT(UPPER(TRIM(H59)),10)&lt;&gt;"UNRESOLVED",ISERROR(MATCH(UPPER(TRIM(CLEAN(SUBSTITUTE(H59,CHAR(160)," ")))),Start!$H$6:$H$22,0))),"","Criterion/boundary missing; ")&amp;IF(AND(LEN(UPPER(TRIM(CLEAN(SUBSTITUTE(I59,CHAR(160)," ")))))&gt;0,LEFT(UPPER(TRIM(I59)),10)&lt;&gt;"UNRESOLVED",ISERROR(MATCH(UPPER(TRIM(CLEAN(SUBSTITUTE(I59,CHAR(160)," ")))),Start!$H$6:$H$22,0))),"","Examiner missing; ")&amp;IF(AND(LEN(UPPER(TRIM(CLEAN(SUBSTITUTE(J59,CHAR(160)," ")))))&gt;0,LEFT(UPPER(TRIM(J59)),10)&lt;&gt;"UNRESOLVED",ISERROR(MATCH(UPPER(TRIM(CLEAN(SUBSTITUTE(J59,CHAR(160)," ")))),Start!$H$6:$H$22,0))),"","Evidence references missing; ")&amp;IF(AND(LEN(UPPER(TRIM(CLEAN(SUBSTITUTE(M59,CHAR(160)," ")))))&gt;0,LEFT(UPPER(TRIM(M59)),10)&lt;&gt;"UNRESOLVED",ISERROR(MATCH(UPPER(TRIM(CLEAN(SUBSTITUTE(M59,CHAR(160)," ")))),Start!$H$6:$H$22,0))),"","Population/period missing; ")&amp;IF(AND(LEN(UPPER(TRIM(CLEAN(SUBSTITUTE(N59,CHAR(160)," ")))))&gt;0,LEFT(UPPER(TRIM(N59)),10)&lt;&gt;"UNRESOLVED",ISERROR(MATCH(UPPER(TRIM(CLEAN(SUBSTITUTE(N59,CHAR(160)," ")))),Start!$H$6:$H$22,0))),"","Sample IDs/count/rationale missing; ")&amp;IF(AND(LEN(UPPER(TRIM(CLEAN(SUBSTITUTE(O59,CHAR(160)," ")))))&gt;0,LEFT(UPPER(TRIM(O59)),10)&lt;&gt;"UNRESOLVED",ISERROR(MATCH(UPPER(TRIM(CLEAN(SUBSTITUTE(O59,CHAR(160)," ")))),Start!$H$6:$H$22,0))),"","Method missing; ")&amp;IF(AND(LEN(UPPER(TRIM(CLEAN(SUBSTITUTE(P59,CHAR(160)," ")))))&gt;0,LEFT(UPPER(TRIM(P59)),10)&lt;&gt;"UNRESOLVED",ISERROR(MATCH(UPPER(TRIM(CLEAN(SUBSTITUTE(P59,CHAR(160)," ")))),Start!$H$6:$H$22,0))),"","Observations missing; ")&amp;IF(AND(LEN(UPPER(TRIM(CLEAN(SUBSTITUTE(Q59,CHAR(160)," ")))))&gt;0,LEFT(UPPER(TRIM(Q59)),10)&lt;&gt;"UNRESOLVED",ISERROR(MATCH(UPPER(TRIM(CLEAN(SUBSTITUTE(Q59,CHAR(160)," ")))),Start!$H$6:$H$22,0))),"","Reviewer missing; ")&amp;IF(AND(ISNUMBER(R59),R59&gt;0,R59&lt;TODAY()+1),"","Execution date missing/invalid/future; ")&amp;IF(AND(ISNUMBER(S59),S59&gt;0,S59&lt;TODAY()+1),"","Review date missing/invalid/future; ")&amp;IF(AND(LEN(UPPER(TRIM(CLEAN(SUBSTITUTE(T59,CHAR(160)," ")))))&gt;0,LEFT(UPPER(TRIM(T59)),10)&lt;&gt;"UNRESOLVED",ISERROR(MATCH(UPPER(TRIM(CLEAN(SUBSTITUTE(T59,CHAR(160)," ")))),Start!$H$6:$H$22,0))),"","Review disposition missing; ")&amp;IF(AND(LEN(UPPER(TRIM(CLEAN(SUBSTITUTE(U59,CHAR(160)," ")))))&gt;0,LEFT(UPPER(TRIM(U59)),10)&lt;&gt;"UNRESOLVED",ISERROR(MATCH(UPPER(TRIM(CLEAN(SUBSTITUTE(U59,CHAR(160)," ")))),Start!$H$6:$H$22,0))),"","Permit or records-only basis missing; ")&amp;IF(AND(ISNUMBER(R59),ISNUMBER(S59),S59&lt;R59),"Review precedes execution; ","")&amp;IF(K59="Examined with limits",IF(AND(LEN(UPPER(TRIM(CLEAN(SUBSTITUTE(L59,CHAR(160)," ")))))&gt;0,LEFT(UPPER(TRIM(L59)),10)&lt;&gt;"UNRESOLVED",ISERROR(MATCH(UPPER(TRIM(CLEAN(SUBSTITUTE(L59,CHAR(160)," ")))),Start!$H$6:$H$22,0))),"","Limitation/next action missing; "),""))=0,"Documentation recorded; review required",IF(AND(LEN(UPPER(TRIM(CLEAN(SUBSTITUTE(H59,CHAR(160)," ")))))&gt;0,LEFT(UPPER(TRIM(H59)),10)&lt;&gt;"UNRESOLVED",ISERROR(MATCH(UPPER(TRIM(CLEAN(SUBSTITUTE(H59,CHAR(160)," ")))),Start!$H$6:$H$22,0))),"","Criterion/boundary missing; ")&amp;IF(AND(LEN(UPPER(TRIM(CLEAN(SUBSTITUTE(I59,CHAR(160)," ")))))&gt;0,LEFT(UPPER(TRIM(I59)),10)&lt;&gt;"UNRESOLVED",ISERROR(MATCH(UPPER(TRIM(CLEAN(SUBSTITUTE(I59,CHAR(160)," ")))),Start!$H$6:$H$22,0))),"","Examiner missing; ")&amp;IF(AND(LEN(UPPER(TRIM(CLEAN(SUBSTITUTE(J59,CHAR(160)," ")))))&gt;0,LEFT(UPPER(TRIM(J59)),10)&lt;&gt;"UNRESOLVED",ISERROR(MATCH(UPPER(TRIM(CLEAN(SUBSTITUTE(J59,CHAR(160)," ")))),Start!$H$6:$H$22,0))),"","Evidence references missing; ")&amp;IF(AND(LEN(UPPER(TRIM(CLEAN(SUBSTITUTE(M59,CHAR(160)," ")))))&gt;0,LEFT(UPPER(TRIM(M59)),10)&lt;&gt;"UNRESOLVED",ISERROR(MATCH(UPPER(TRIM(CLEAN(SUBSTITUTE(M59,CHAR(160)," ")))),Start!$H$6:$H$22,0))),"","Population/period missing; ")&amp;IF(AND(LEN(UPPER(TRIM(CLEAN(SUBSTITUTE(N59,CHAR(160)," ")))))&gt;0,LEFT(UPPER(TRIM(N59)),10)&lt;&gt;"UNRESOLVED",ISERROR(MATCH(UPPER(TRIM(CLEAN(SUBSTITUTE(N59,CHAR(160)," ")))),Start!$H$6:$H$22,0))),"","Sample IDs/count/rationale missing; ")&amp;IF(AND(LEN(UPPER(TRIM(CLEAN(SUBSTITUTE(O59,CHAR(160)," ")))))&gt;0,LEFT(UPPER(TRIM(O59)),10)&lt;&gt;"UNRESOLVED",ISERROR(MATCH(UPPER(TRIM(CLEAN(SUBSTITUTE(O59,CHAR(160)," ")))),Start!$H$6:$H$22,0))),"","Method missing; ")&amp;IF(AND(LEN(UPPER(TRIM(CLEAN(SUBSTITUTE(P59,CHAR(160)," ")))))&gt;0,LEFT(UPPER(TRIM(P59)),10)&lt;&gt;"UNRESOLVED",ISERROR(MATCH(UPPER(TRIM(CLEAN(SUBSTITUTE(P59,CHAR(160)," ")))),Start!$H$6:$H$22,0))),"","Observations missing; ")&amp;IF(AND(LEN(UPPER(TRIM(CLEAN(SUBSTITUTE(Q59,CHAR(160)," ")))))&gt;0,LEFT(UPPER(TRIM(Q59)),10)&lt;&gt;"UNRESOLVED",ISERROR(MATCH(UPPER(TRIM(CLEAN(SUBSTITUTE(Q59,CHAR(160)," ")))),Start!$H$6:$H$22,0))),"","Reviewer missing; ")&amp;IF(AND(ISNUMBER(R59),R59&gt;0,R59&lt;TODAY()+1),"","Execution date missing/invalid/future; ")&amp;IF(AND(ISNUMBER(S59),S59&gt;0,S59&lt;TODAY()+1),"","Review date missing/invalid/future; ")&amp;IF(AND(LEN(UPPER(TRIM(CLEAN(SUBSTITUTE(T59,CHAR(160)," ")))))&gt;0,LEFT(UPPER(TRIM(T59)),10)&lt;&gt;"UNRESOLVED",ISERROR(MATCH(UPPER(TRIM(CLEAN(SUBSTITUTE(T59,CHAR(160)," ")))),Start!$H$6:$H$22,0))),"","Review disposition missing; ")&amp;IF(AND(LEN(UPPER(TRIM(CLEAN(SUBSTITUTE(U59,CHAR(160)," ")))))&gt;0,LEFT(UPPER(TRIM(U59)),10)&lt;&gt;"UNRESOLVED",ISERROR(MATCH(UPPER(TRIM(CLEAN(SUBSTITUTE(U59,CHAR(160)," ")))),Start!$H$6:$H$22,0))),"","Permit or records-only basis missing; ")&amp;IF(AND(ISNUMBER(R59),ISNUMBER(S59),S59&lt;R59),"Review precedes execution; ","")&amp;IF(K59="Examined with limits",IF(AND(LEN(UPPER(TRIM(CLEAN(SUBSTITUTE(L59,CHAR(160)," ")))))&gt;0,LEFT(UPPER(TRIM(L59)),10)&lt;&gt;"UNRESOLVED",ISERROR(MATCH(UPPER(TRIM(CLEAN(SUBSTITUTE(L59,CHAR(160)," ")))),Start!$H$6:$H$22,0))),"","Limitation/next action missing; "),"")))),"Invalid status; use a listed value")</f>
        <v>Examination pending</v>
      </c>
    </row>
    <row r="60" ht="55" customHeight="1">
      <c r="A60" s="56" t="str">
        <v>W-NJ01</v>
      </c>
      <c r="B60" s="56" t="str">
        <v>Water and wastewater</v>
      </c>
      <c r="C60" s="56" t="str">
        <v>NJ WQAA program and annual work</v>
      </c>
      <c r="D60" s="56" t="inlineStr">
        <is>
          <t xml:space="preserve">Verify actual service connection scope, current cybersecurity plan, annual assessment/certification and framework change duties. Reconcile actual BPU orders and reporting routes.</t>
        </is>
      </c>
      <c r="E60" s="56" t="str">
        <v>Connection evidence, scoped plan, annual records and operative order</v>
      </c>
      <c r="F60" s="56" t="str">
        <v>Apply service connections, not AWIA population, and retain scope evidence.</v>
      </c>
      <c r="G60" s="56" t="str">
        <v>W07 / W08</v>
      </c>
      <c r="H60" s="53"/>
      <c r="I60" s="53"/>
      <c r="J60" s="53"/>
      <c r="K60" s="53" t="str">
        <v>Not examined</v>
      </c>
      <c r="L60" s="53"/>
      <c r="M60" s="53"/>
      <c r="N60" s="53"/>
      <c r="O60" s="53"/>
      <c r="P60" s="53"/>
      <c r="Q60" s="53"/>
      <c r="R60" s="54"/>
      <c r="S60" s="54"/>
      <c r="T60" s="53"/>
      <c r="U60" s="53"/>
      <c r="V60" s="55" t="str">
        <f>IF(OR(EXACT(K60,"Not examined"),EXACT(K60,"Examined with limits"),EXACT(K60,"Evidence supports criterion"),EXACT(K60,"Gap observed"),EXACT(K60,"Not authorized")),IF(K60="Not authorized",IF(LEN(IF(AND(LEN(UPPER(TRIM(CLEAN(SUBSTITUTE(L60,CHAR(160)," ")))))&gt;0,LEFT(UPPER(TRIM(L60)),10)&lt;&gt;"UNRESOLVED",ISERROR(MATCH(UPPER(TRIM(CLEAN(SUBSTITUTE(L60,CHAR(160)," ")))),Start!$H$6:$H$22,0))),"","Permission limitation/next action missing; ")&amp;"")=0,"Documentation recorded; review required",IF(AND(LEN(UPPER(TRIM(CLEAN(SUBSTITUTE(L60,CHAR(160)," ")))))&gt;0,LEFT(UPPER(TRIM(L60)),10)&lt;&gt;"UNRESOLVED",ISERROR(MATCH(UPPER(TRIM(CLEAN(SUBSTITUTE(L60,CHAR(160)," ")))),Start!$H$6:$H$22,0))),"","Permission limitation/next action missing; ")&amp;""),IF(K60="Not examined","Examination pending",IF(LEN(IF(AND(LEN(UPPER(TRIM(CLEAN(SUBSTITUTE(H60,CHAR(160)," ")))))&gt;0,LEFT(UPPER(TRIM(H60)),10)&lt;&gt;"UNRESOLVED",ISERROR(MATCH(UPPER(TRIM(CLEAN(SUBSTITUTE(H60,CHAR(160)," ")))),Start!$H$6:$H$22,0))),"","Criterion/boundary missing; ")&amp;IF(AND(LEN(UPPER(TRIM(CLEAN(SUBSTITUTE(I60,CHAR(160)," ")))))&gt;0,LEFT(UPPER(TRIM(I60)),10)&lt;&gt;"UNRESOLVED",ISERROR(MATCH(UPPER(TRIM(CLEAN(SUBSTITUTE(I60,CHAR(160)," ")))),Start!$H$6:$H$22,0))),"","Examiner missing; ")&amp;IF(AND(LEN(UPPER(TRIM(CLEAN(SUBSTITUTE(J60,CHAR(160)," ")))))&gt;0,LEFT(UPPER(TRIM(J60)),10)&lt;&gt;"UNRESOLVED",ISERROR(MATCH(UPPER(TRIM(CLEAN(SUBSTITUTE(J60,CHAR(160)," ")))),Start!$H$6:$H$22,0))),"","Evidence references missing; ")&amp;IF(AND(LEN(UPPER(TRIM(CLEAN(SUBSTITUTE(M60,CHAR(160)," ")))))&gt;0,LEFT(UPPER(TRIM(M60)),10)&lt;&gt;"UNRESOLVED",ISERROR(MATCH(UPPER(TRIM(CLEAN(SUBSTITUTE(M60,CHAR(160)," ")))),Start!$H$6:$H$22,0))),"","Population/period missing; ")&amp;IF(AND(LEN(UPPER(TRIM(CLEAN(SUBSTITUTE(N60,CHAR(160)," ")))))&gt;0,LEFT(UPPER(TRIM(N60)),10)&lt;&gt;"UNRESOLVED",ISERROR(MATCH(UPPER(TRIM(CLEAN(SUBSTITUTE(N60,CHAR(160)," ")))),Start!$H$6:$H$22,0))),"","Sample IDs/count/rationale missing; ")&amp;IF(AND(LEN(UPPER(TRIM(CLEAN(SUBSTITUTE(O60,CHAR(160)," ")))))&gt;0,LEFT(UPPER(TRIM(O60)),10)&lt;&gt;"UNRESOLVED",ISERROR(MATCH(UPPER(TRIM(CLEAN(SUBSTITUTE(O60,CHAR(160)," ")))),Start!$H$6:$H$22,0))),"","Method missing; ")&amp;IF(AND(LEN(UPPER(TRIM(CLEAN(SUBSTITUTE(P60,CHAR(160)," ")))))&gt;0,LEFT(UPPER(TRIM(P60)),10)&lt;&gt;"UNRESOLVED",ISERROR(MATCH(UPPER(TRIM(CLEAN(SUBSTITUTE(P60,CHAR(160)," ")))),Start!$H$6:$H$22,0))),"","Observations missing; ")&amp;IF(AND(LEN(UPPER(TRIM(CLEAN(SUBSTITUTE(Q60,CHAR(160)," ")))))&gt;0,LEFT(UPPER(TRIM(Q60)),10)&lt;&gt;"UNRESOLVED",ISERROR(MATCH(UPPER(TRIM(CLEAN(SUBSTITUTE(Q60,CHAR(160)," ")))),Start!$H$6:$H$22,0))),"","Reviewer missing; ")&amp;IF(AND(ISNUMBER(R60),R60&gt;0,R60&lt;TODAY()+1),"","Execution date missing/invalid/future; ")&amp;IF(AND(ISNUMBER(S60),S60&gt;0,S60&lt;TODAY()+1),"","Review date missing/invalid/future; ")&amp;IF(AND(LEN(UPPER(TRIM(CLEAN(SUBSTITUTE(T60,CHAR(160)," ")))))&gt;0,LEFT(UPPER(TRIM(T60)),10)&lt;&gt;"UNRESOLVED",ISERROR(MATCH(UPPER(TRIM(CLEAN(SUBSTITUTE(T60,CHAR(160)," ")))),Start!$H$6:$H$22,0))),"","Review disposition missing; ")&amp;IF(AND(LEN(UPPER(TRIM(CLEAN(SUBSTITUTE(U60,CHAR(160)," ")))))&gt;0,LEFT(UPPER(TRIM(U60)),10)&lt;&gt;"UNRESOLVED",ISERROR(MATCH(UPPER(TRIM(CLEAN(SUBSTITUTE(U60,CHAR(160)," ")))),Start!$H$6:$H$22,0))),"","Permit or records-only basis missing; ")&amp;IF(AND(ISNUMBER(R60),ISNUMBER(S60),S60&lt;R60),"Review precedes execution; ","")&amp;IF(K60="Examined with limits",IF(AND(LEN(UPPER(TRIM(CLEAN(SUBSTITUTE(L60,CHAR(160)," ")))))&gt;0,LEFT(UPPER(TRIM(L60)),10)&lt;&gt;"UNRESOLVED",ISERROR(MATCH(UPPER(TRIM(CLEAN(SUBSTITUTE(L60,CHAR(160)," ")))),Start!$H$6:$H$22,0))),"","Limitation/next action missing; "),""))=0,"Documentation recorded; review required",IF(AND(LEN(UPPER(TRIM(CLEAN(SUBSTITUTE(H60,CHAR(160)," ")))))&gt;0,LEFT(UPPER(TRIM(H60)),10)&lt;&gt;"UNRESOLVED",ISERROR(MATCH(UPPER(TRIM(CLEAN(SUBSTITUTE(H60,CHAR(160)," ")))),Start!$H$6:$H$22,0))),"","Criterion/boundary missing; ")&amp;IF(AND(LEN(UPPER(TRIM(CLEAN(SUBSTITUTE(I60,CHAR(160)," ")))))&gt;0,LEFT(UPPER(TRIM(I60)),10)&lt;&gt;"UNRESOLVED",ISERROR(MATCH(UPPER(TRIM(CLEAN(SUBSTITUTE(I60,CHAR(160)," ")))),Start!$H$6:$H$22,0))),"","Examiner missing; ")&amp;IF(AND(LEN(UPPER(TRIM(CLEAN(SUBSTITUTE(J60,CHAR(160)," ")))))&gt;0,LEFT(UPPER(TRIM(J60)),10)&lt;&gt;"UNRESOLVED",ISERROR(MATCH(UPPER(TRIM(CLEAN(SUBSTITUTE(J60,CHAR(160)," ")))),Start!$H$6:$H$22,0))),"","Evidence references missing; ")&amp;IF(AND(LEN(UPPER(TRIM(CLEAN(SUBSTITUTE(M60,CHAR(160)," ")))))&gt;0,LEFT(UPPER(TRIM(M60)),10)&lt;&gt;"UNRESOLVED",ISERROR(MATCH(UPPER(TRIM(CLEAN(SUBSTITUTE(M60,CHAR(160)," ")))),Start!$H$6:$H$22,0))),"","Population/period missing; ")&amp;IF(AND(LEN(UPPER(TRIM(CLEAN(SUBSTITUTE(N60,CHAR(160)," ")))))&gt;0,LEFT(UPPER(TRIM(N60)),10)&lt;&gt;"UNRESOLVED",ISERROR(MATCH(UPPER(TRIM(CLEAN(SUBSTITUTE(N60,CHAR(160)," ")))),Start!$H$6:$H$22,0))),"","Sample IDs/count/rationale missing; ")&amp;IF(AND(LEN(UPPER(TRIM(CLEAN(SUBSTITUTE(O60,CHAR(160)," ")))))&gt;0,LEFT(UPPER(TRIM(O60)),10)&lt;&gt;"UNRESOLVED",ISERROR(MATCH(UPPER(TRIM(CLEAN(SUBSTITUTE(O60,CHAR(160)," ")))),Start!$H$6:$H$22,0))),"","Method missing; ")&amp;IF(AND(LEN(UPPER(TRIM(CLEAN(SUBSTITUTE(P60,CHAR(160)," ")))))&gt;0,LEFT(UPPER(TRIM(P60)),10)&lt;&gt;"UNRESOLVED",ISERROR(MATCH(UPPER(TRIM(CLEAN(SUBSTITUTE(P60,CHAR(160)," ")))),Start!$H$6:$H$22,0))),"","Observations missing; ")&amp;IF(AND(LEN(UPPER(TRIM(CLEAN(SUBSTITUTE(Q60,CHAR(160)," ")))))&gt;0,LEFT(UPPER(TRIM(Q60)),10)&lt;&gt;"UNRESOLVED",ISERROR(MATCH(UPPER(TRIM(CLEAN(SUBSTITUTE(Q60,CHAR(160)," ")))),Start!$H$6:$H$22,0))),"","Reviewer missing; ")&amp;IF(AND(ISNUMBER(R60),R60&gt;0,R60&lt;TODAY()+1),"","Execution date missing/invalid/future; ")&amp;IF(AND(ISNUMBER(S60),S60&gt;0,S60&lt;TODAY()+1),"","Review date missing/invalid/future; ")&amp;IF(AND(LEN(UPPER(TRIM(CLEAN(SUBSTITUTE(T60,CHAR(160)," ")))))&gt;0,LEFT(UPPER(TRIM(T60)),10)&lt;&gt;"UNRESOLVED",ISERROR(MATCH(UPPER(TRIM(CLEAN(SUBSTITUTE(T60,CHAR(160)," ")))),Start!$H$6:$H$22,0))),"","Review disposition missing; ")&amp;IF(AND(LEN(UPPER(TRIM(CLEAN(SUBSTITUTE(U60,CHAR(160)," ")))))&gt;0,LEFT(UPPER(TRIM(U60)),10)&lt;&gt;"UNRESOLVED",ISERROR(MATCH(UPPER(TRIM(CLEAN(SUBSTITUTE(U60,CHAR(160)," ")))),Start!$H$6:$H$22,0))),"","Permit or records-only basis missing; ")&amp;IF(AND(ISNUMBER(R60),ISNUMBER(S60),S60&lt;R60),"Review precedes execution; ","")&amp;IF(K60="Examined with limits",IF(AND(LEN(UPPER(TRIM(CLEAN(SUBSTITUTE(L60,CHAR(160)," ")))))&gt;0,LEFT(UPPER(TRIM(L60)),10)&lt;&gt;"UNRESOLVED",ISERROR(MATCH(UPPER(TRIM(CLEAN(SUBSTITUTE(L60,CHAR(160)," ")))),Start!$H$6:$H$22,0))),"","Limitation/next action missing; "),"")))),"Invalid status; use a listed value")</f>
        <v>Examination pending</v>
      </c>
    </row>
    <row r="61" ht="70" customHeight="1">
      <c r="A61" s="52" t="str">
        <v>W-MD01</v>
      </c>
      <c r="B61" s="52" t="str">
        <v>Water and wastewater</v>
      </c>
      <c r="C61" s="52" t="str">
        <v>Maryland maturity assessment scope</v>
      </c>
      <c r="D61" s="52" t="inlineStr">
        <is>
          <t xml:space="preserve">Verify community water/sewerage system status and more than 3,300 customers under Environment 9-2705. Reconcile July 1 2026 maturity assessment and two year recurrence. Apply this section as written, using the assessor and trigger terms its text provides.</t>
        </is>
      </c>
      <c r="E61" s="52" t="inlineStr">
        <is>
          <t xml:space="preserve">Dated customer count basis, system definitions, assessment scope, report, actions and current implementation instruments</t>
        </is>
      </c>
      <c r="F61" s="52" t="inlineStr">
        <is>
          <t xml:space="preserve">Track agency collection and report dates as agency dates.</t>
        </is>
      </c>
      <c r="G61" s="52" t="str">
        <v>W05 / W06</v>
      </c>
      <c r="H61" s="53"/>
      <c r="I61" s="53"/>
      <c r="J61" s="53"/>
      <c r="K61" s="53" t="str">
        <v>Not examined</v>
      </c>
      <c r="L61" s="53"/>
      <c r="M61" s="53"/>
      <c r="N61" s="53"/>
      <c r="O61" s="53"/>
      <c r="P61" s="53"/>
      <c r="Q61" s="53"/>
      <c r="R61" s="54"/>
      <c r="S61" s="54"/>
      <c r="T61" s="53"/>
      <c r="U61" s="53"/>
      <c r="V61" s="55" t="str">
        <f>IF(OR(EXACT(K61,"Not examined"),EXACT(K61,"Examined with limits"),EXACT(K61,"Evidence supports criterion"),EXACT(K61,"Gap observed"),EXACT(K61,"Not authorized")),IF(K61="Not authorized",IF(LEN(IF(AND(LEN(UPPER(TRIM(CLEAN(SUBSTITUTE(L61,CHAR(160)," ")))))&gt;0,LEFT(UPPER(TRIM(L61)),10)&lt;&gt;"UNRESOLVED",ISERROR(MATCH(UPPER(TRIM(CLEAN(SUBSTITUTE(L61,CHAR(160)," ")))),Start!$H$6:$H$22,0))),"","Permission limitation/next action missing; ")&amp;"")=0,"Documentation recorded; review required",IF(AND(LEN(UPPER(TRIM(CLEAN(SUBSTITUTE(L61,CHAR(160)," ")))))&gt;0,LEFT(UPPER(TRIM(L61)),10)&lt;&gt;"UNRESOLVED",ISERROR(MATCH(UPPER(TRIM(CLEAN(SUBSTITUTE(L61,CHAR(160)," ")))),Start!$H$6:$H$22,0))),"","Permission limitation/next action missing; ")&amp;""),IF(K61="Not examined","Examination pending",IF(LEN(IF(AND(LEN(UPPER(TRIM(CLEAN(SUBSTITUTE(H61,CHAR(160)," ")))))&gt;0,LEFT(UPPER(TRIM(H61)),10)&lt;&gt;"UNRESOLVED",ISERROR(MATCH(UPPER(TRIM(CLEAN(SUBSTITUTE(H61,CHAR(160)," ")))),Start!$H$6:$H$22,0))),"","Criterion/boundary missing; ")&amp;IF(AND(LEN(UPPER(TRIM(CLEAN(SUBSTITUTE(I61,CHAR(160)," ")))))&gt;0,LEFT(UPPER(TRIM(I61)),10)&lt;&gt;"UNRESOLVED",ISERROR(MATCH(UPPER(TRIM(CLEAN(SUBSTITUTE(I61,CHAR(160)," ")))),Start!$H$6:$H$22,0))),"","Examiner missing; ")&amp;IF(AND(LEN(UPPER(TRIM(CLEAN(SUBSTITUTE(J61,CHAR(160)," ")))))&gt;0,LEFT(UPPER(TRIM(J61)),10)&lt;&gt;"UNRESOLVED",ISERROR(MATCH(UPPER(TRIM(CLEAN(SUBSTITUTE(J61,CHAR(160)," ")))),Start!$H$6:$H$22,0))),"","Evidence references missing; ")&amp;IF(AND(LEN(UPPER(TRIM(CLEAN(SUBSTITUTE(M61,CHAR(160)," ")))))&gt;0,LEFT(UPPER(TRIM(M61)),10)&lt;&gt;"UNRESOLVED",ISERROR(MATCH(UPPER(TRIM(CLEAN(SUBSTITUTE(M61,CHAR(160)," ")))),Start!$H$6:$H$22,0))),"","Population/period missing; ")&amp;IF(AND(LEN(UPPER(TRIM(CLEAN(SUBSTITUTE(N61,CHAR(160)," ")))))&gt;0,LEFT(UPPER(TRIM(N61)),10)&lt;&gt;"UNRESOLVED",ISERROR(MATCH(UPPER(TRIM(CLEAN(SUBSTITUTE(N61,CHAR(160)," ")))),Start!$H$6:$H$22,0))),"","Sample IDs/count/rationale missing; ")&amp;IF(AND(LEN(UPPER(TRIM(CLEAN(SUBSTITUTE(O61,CHAR(160)," ")))))&gt;0,LEFT(UPPER(TRIM(O61)),10)&lt;&gt;"UNRESOLVED",ISERROR(MATCH(UPPER(TRIM(CLEAN(SUBSTITUTE(O61,CHAR(160)," ")))),Start!$H$6:$H$22,0))),"","Method missing; ")&amp;IF(AND(LEN(UPPER(TRIM(CLEAN(SUBSTITUTE(P61,CHAR(160)," ")))))&gt;0,LEFT(UPPER(TRIM(P61)),10)&lt;&gt;"UNRESOLVED",ISERROR(MATCH(UPPER(TRIM(CLEAN(SUBSTITUTE(P61,CHAR(160)," ")))),Start!$H$6:$H$22,0))),"","Observations missing; ")&amp;IF(AND(LEN(UPPER(TRIM(CLEAN(SUBSTITUTE(Q61,CHAR(160)," ")))))&gt;0,LEFT(UPPER(TRIM(Q61)),10)&lt;&gt;"UNRESOLVED",ISERROR(MATCH(UPPER(TRIM(CLEAN(SUBSTITUTE(Q61,CHAR(160)," ")))),Start!$H$6:$H$22,0))),"","Reviewer missing; ")&amp;IF(AND(ISNUMBER(R61),R61&gt;0,R61&lt;TODAY()+1),"","Execution date missing/invalid/future; ")&amp;IF(AND(ISNUMBER(S61),S61&gt;0,S61&lt;TODAY()+1),"","Review date missing/invalid/future; ")&amp;IF(AND(LEN(UPPER(TRIM(CLEAN(SUBSTITUTE(T61,CHAR(160)," ")))))&gt;0,LEFT(UPPER(TRIM(T61)),10)&lt;&gt;"UNRESOLVED",ISERROR(MATCH(UPPER(TRIM(CLEAN(SUBSTITUTE(T61,CHAR(160)," ")))),Start!$H$6:$H$22,0))),"","Review disposition missing; ")&amp;IF(AND(LEN(UPPER(TRIM(CLEAN(SUBSTITUTE(U61,CHAR(160)," ")))))&gt;0,LEFT(UPPER(TRIM(U61)),10)&lt;&gt;"UNRESOLVED",ISERROR(MATCH(UPPER(TRIM(CLEAN(SUBSTITUTE(U61,CHAR(160)," ")))),Start!$H$6:$H$22,0))),"","Permit or records-only basis missing; ")&amp;IF(AND(ISNUMBER(R61),ISNUMBER(S61),S61&lt;R61),"Review precedes execution; ","")&amp;IF(K61="Examined with limits",IF(AND(LEN(UPPER(TRIM(CLEAN(SUBSTITUTE(L61,CHAR(160)," ")))))&gt;0,LEFT(UPPER(TRIM(L61)),10)&lt;&gt;"UNRESOLVED",ISERROR(MATCH(UPPER(TRIM(CLEAN(SUBSTITUTE(L61,CHAR(160)," ")))),Start!$H$6:$H$22,0))),"","Limitation/next action missing; "),""))=0,"Documentation recorded; review required",IF(AND(LEN(UPPER(TRIM(CLEAN(SUBSTITUTE(H61,CHAR(160)," ")))))&gt;0,LEFT(UPPER(TRIM(H61)),10)&lt;&gt;"UNRESOLVED",ISERROR(MATCH(UPPER(TRIM(CLEAN(SUBSTITUTE(H61,CHAR(160)," ")))),Start!$H$6:$H$22,0))),"","Criterion/boundary missing; ")&amp;IF(AND(LEN(UPPER(TRIM(CLEAN(SUBSTITUTE(I61,CHAR(160)," ")))))&gt;0,LEFT(UPPER(TRIM(I61)),10)&lt;&gt;"UNRESOLVED",ISERROR(MATCH(UPPER(TRIM(CLEAN(SUBSTITUTE(I61,CHAR(160)," ")))),Start!$H$6:$H$22,0))),"","Examiner missing; ")&amp;IF(AND(LEN(UPPER(TRIM(CLEAN(SUBSTITUTE(J61,CHAR(160)," ")))))&gt;0,LEFT(UPPER(TRIM(J61)),10)&lt;&gt;"UNRESOLVED",ISERROR(MATCH(UPPER(TRIM(CLEAN(SUBSTITUTE(J61,CHAR(160)," ")))),Start!$H$6:$H$22,0))),"","Evidence references missing; ")&amp;IF(AND(LEN(UPPER(TRIM(CLEAN(SUBSTITUTE(M61,CHAR(160)," ")))))&gt;0,LEFT(UPPER(TRIM(M61)),10)&lt;&gt;"UNRESOLVED",ISERROR(MATCH(UPPER(TRIM(CLEAN(SUBSTITUTE(M61,CHAR(160)," ")))),Start!$H$6:$H$22,0))),"","Population/period missing; ")&amp;IF(AND(LEN(UPPER(TRIM(CLEAN(SUBSTITUTE(N61,CHAR(160)," ")))))&gt;0,LEFT(UPPER(TRIM(N61)),10)&lt;&gt;"UNRESOLVED",ISERROR(MATCH(UPPER(TRIM(CLEAN(SUBSTITUTE(N61,CHAR(160)," ")))),Start!$H$6:$H$22,0))),"","Sample IDs/count/rationale missing; ")&amp;IF(AND(LEN(UPPER(TRIM(CLEAN(SUBSTITUTE(O61,CHAR(160)," ")))))&gt;0,LEFT(UPPER(TRIM(O61)),10)&lt;&gt;"UNRESOLVED",ISERROR(MATCH(UPPER(TRIM(CLEAN(SUBSTITUTE(O61,CHAR(160)," ")))),Start!$H$6:$H$22,0))),"","Method missing; ")&amp;IF(AND(LEN(UPPER(TRIM(CLEAN(SUBSTITUTE(P61,CHAR(160)," ")))))&gt;0,LEFT(UPPER(TRIM(P61)),10)&lt;&gt;"UNRESOLVED",ISERROR(MATCH(UPPER(TRIM(CLEAN(SUBSTITUTE(P61,CHAR(160)," ")))),Start!$H$6:$H$22,0))),"","Observations missing; ")&amp;IF(AND(LEN(UPPER(TRIM(CLEAN(SUBSTITUTE(Q61,CHAR(160)," ")))))&gt;0,LEFT(UPPER(TRIM(Q61)),10)&lt;&gt;"UNRESOLVED",ISERROR(MATCH(UPPER(TRIM(CLEAN(SUBSTITUTE(Q61,CHAR(160)," ")))),Start!$H$6:$H$22,0))),"","Reviewer missing; ")&amp;IF(AND(ISNUMBER(R61),R61&gt;0,R61&lt;TODAY()+1),"","Execution date missing/invalid/future; ")&amp;IF(AND(ISNUMBER(S61),S61&gt;0,S61&lt;TODAY()+1),"","Review date missing/invalid/future; ")&amp;IF(AND(LEN(UPPER(TRIM(CLEAN(SUBSTITUTE(T61,CHAR(160)," ")))))&gt;0,LEFT(UPPER(TRIM(T61)),10)&lt;&gt;"UNRESOLVED",ISERROR(MATCH(UPPER(TRIM(CLEAN(SUBSTITUTE(T61,CHAR(160)," ")))),Start!$H$6:$H$22,0))),"","Review disposition missing; ")&amp;IF(AND(LEN(UPPER(TRIM(CLEAN(SUBSTITUTE(U61,CHAR(160)," ")))))&gt;0,LEFT(UPPER(TRIM(U61)),10)&lt;&gt;"UNRESOLVED",ISERROR(MATCH(UPPER(TRIM(CLEAN(SUBSTITUTE(U61,CHAR(160)," ")))),Start!$H$6:$H$22,0))),"","Permit or records-only basis missing; ")&amp;IF(AND(ISNUMBER(R61),ISNUMBER(S61),S61&lt;R61),"Review precedes execution; ","")&amp;IF(K61="Examined with limits",IF(AND(LEN(UPPER(TRIM(CLEAN(SUBSTITUTE(L61,CHAR(160)," ")))))&gt;0,LEFT(UPPER(TRIM(L61)),10)&lt;&gt;"UNRESOLVED",ISERROR(MATCH(UPPER(TRIM(CLEAN(SUBSTITUTE(L61,CHAR(160)," ")))),Start!$H$6:$H$22,0))),"","Limitation/next action missing; "),"")))),"Invalid status; use a listed value")</f>
        <v>Examination pending</v>
      </c>
    </row>
    <row r="62" ht="55" customHeight="1">
      <c r="A62" s="56" t="str">
        <v>P-CIP01</v>
      </c>
      <c r="B62" s="56" t="str">
        <v>Power and energy</v>
      </c>
      <c r="C62" s="56" t="str">
        <v>CIP applicability and categorization</v>
      </c>
      <c r="D62" s="56" t="str">
        <v>Establish registered functions, facility/BES boundary and impact categorization. Retrieve each enforceable standard and implementation plan; map every applicable requirement part into the local criterion register before testing.</v>
      </c>
      <c r="E62" s="56" t="str">
        <v>Registration, categorization approvals, system list and versioned requirement register</v>
      </c>
      <c r="F62" s="56" t="str">
        <v>No CIP conformity conclusion before exact enforceable requirement parts, scope, measured evidence and exclusions are reconciled.</v>
      </c>
      <c r="G62" s="56" t="str">
        <v>P01 / P03</v>
      </c>
      <c r="H62" s="53"/>
      <c r="I62" s="53"/>
      <c r="J62" s="53"/>
      <c r="K62" s="53" t="str">
        <v>Not examined</v>
      </c>
      <c r="L62" s="53"/>
      <c r="M62" s="53"/>
      <c r="N62" s="53"/>
      <c r="O62" s="53"/>
      <c r="P62" s="53"/>
      <c r="Q62" s="53"/>
      <c r="R62" s="54"/>
      <c r="S62" s="54"/>
      <c r="T62" s="53"/>
      <c r="U62" s="53"/>
      <c r="V62" s="55" t="str">
        <f>IF(OR(EXACT(K62,"Not examined"),EXACT(K62,"Examined with limits"),EXACT(K62,"Evidence supports criterion"),EXACT(K62,"Gap observed"),EXACT(K62,"Not authorized")),IF(K62="Not authorized",IF(LEN(IF(AND(LEN(UPPER(TRIM(CLEAN(SUBSTITUTE(L62,CHAR(160)," ")))))&gt;0,LEFT(UPPER(TRIM(L62)),10)&lt;&gt;"UNRESOLVED",ISERROR(MATCH(UPPER(TRIM(CLEAN(SUBSTITUTE(L62,CHAR(160)," ")))),Start!$H$6:$H$22,0))),"","Permission limitation/next action missing; ")&amp;"")=0,"Documentation recorded; review required",IF(AND(LEN(UPPER(TRIM(CLEAN(SUBSTITUTE(L62,CHAR(160)," ")))))&gt;0,LEFT(UPPER(TRIM(L62)),10)&lt;&gt;"UNRESOLVED",ISERROR(MATCH(UPPER(TRIM(CLEAN(SUBSTITUTE(L62,CHAR(160)," ")))),Start!$H$6:$H$22,0))),"","Permission limitation/next action missing; ")&amp;""),IF(K62="Not examined","Examination pending",IF(LEN(IF(AND(LEN(UPPER(TRIM(CLEAN(SUBSTITUTE(H62,CHAR(160)," ")))))&gt;0,LEFT(UPPER(TRIM(H62)),10)&lt;&gt;"UNRESOLVED",ISERROR(MATCH(UPPER(TRIM(CLEAN(SUBSTITUTE(H62,CHAR(160)," ")))),Start!$H$6:$H$22,0))),"","Criterion/boundary missing; ")&amp;IF(AND(LEN(UPPER(TRIM(CLEAN(SUBSTITUTE(I62,CHAR(160)," ")))))&gt;0,LEFT(UPPER(TRIM(I62)),10)&lt;&gt;"UNRESOLVED",ISERROR(MATCH(UPPER(TRIM(CLEAN(SUBSTITUTE(I62,CHAR(160)," ")))),Start!$H$6:$H$22,0))),"","Examiner missing; ")&amp;IF(AND(LEN(UPPER(TRIM(CLEAN(SUBSTITUTE(J62,CHAR(160)," ")))))&gt;0,LEFT(UPPER(TRIM(J62)),10)&lt;&gt;"UNRESOLVED",ISERROR(MATCH(UPPER(TRIM(CLEAN(SUBSTITUTE(J62,CHAR(160)," ")))),Start!$H$6:$H$22,0))),"","Evidence references missing; ")&amp;IF(AND(LEN(UPPER(TRIM(CLEAN(SUBSTITUTE(M62,CHAR(160)," ")))))&gt;0,LEFT(UPPER(TRIM(M62)),10)&lt;&gt;"UNRESOLVED",ISERROR(MATCH(UPPER(TRIM(CLEAN(SUBSTITUTE(M62,CHAR(160)," ")))),Start!$H$6:$H$22,0))),"","Population/period missing; ")&amp;IF(AND(LEN(UPPER(TRIM(CLEAN(SUBSTITUTE(N62,CHAR(160)," ")))))&gt;0,LEFT(UPPER(TRIM(N62)),10)&lt;&gt;"UNRESOLVED",ISERROR(MATCH(UPPER(TRIM(CLEAN(SUBSTITUTE(N62,CHAR(160)," ")))),Start!$H$6:$H$22,0))),"","Sample IDs/count/rationale missing; ")&amp;IF(AND(LEN(UPPER(TRIM(CLEAN(SUBSTITUTE(O62,CHAR(160)," ")))))&gt;0,LEFT(UPPER(TRIM(O62)),10)&lt;&gt;"UNRESOLVED",ISERROR(MATCH(UPPER(TRIM(CLEAN(SUBSTITUTE(O62,CHAR(160)," ")))),Start!$H$6:$H$22,0))),"","Method missing; ")&amp;IF(AND(LEN(UPPER(TRIM(CLEAN(SUBSTITUTE(P62,CHAR(160)," ")))))&gt;0,LEFT(UPPER(TRIM(P62)),10)&lt;&gt;"UNRESOLVED",ISERROR(MATCH(UPPER(TRIM(CLEAN(SUBSTITUTE(P62,CHAR(160)," ")))),Start!$H$6:$H$22,0))),"","Observations missing; ")&amp;IF(AND(LEN(UPPER(TRIM(CLEAN(SUBSTITUTE(Q62,CHAR(160)," ")))))&gt;0,LEFT(UPPER(TRIM(Q62)),10)&lt;&gt;"UNRESOLVED",ISERROR(MATCH(UPPER(TRIM(CLEAN(SUBSTITUTE(Q62,CHAR(160)," ")))),Start!$H$6:$H$22,0))),"","Reviewer missing; ")&amp;IF(AND(ISNUMBER(R62),R62&gt;0,R62&lt;TODAY()+1),"","Execution date missing/invalid/future; ")&amp;IF(AND(ISNUMBER(S62),S62&gt;0,S62&lt;TODAY()+1),"","Review date missing/invalid/future; ")&amp;IF(AND(LEN(UPPER(TRIM(CLEAN(SUBSTITUTE(T62,CHAR(160)," ")))))&gt;0,LEFT(UPPER(TRIM(T62)),10)&lt;&gt;"UNRESOLVED",ISERROR(MATCH(UPPER(TRIM(CLEAN(SUBSTITUTE(T62,CHAR(160)," ")))),Start!$H$6:$H$22,0))),"","Review disposition missing; ")&amp;IF(AND(LEN(UPPER(TRIM(CLEAN(SUBSTITUTE(U62,CHAR(160)," ")))))&gt;0,LEFT(UPPER(TRIM(U62)),10)&lt;&gt;"UNRESOLVED",ISERROR(MATCH(UPPER(TRIM(CLEAN(SUBSTITUTE(U62,CHAR(160)," ")))),Start!$H$6:$H$22,0))),"","Permit or records-only basis missing; ")&amp;IF(AND(ISNUMBER(R62),ISNUMBER(S62),S62&lt;R62),"Review precedes execution; ","")&amp;IF(K62="Examined with limits",IF(AND(LEN(UPPER(TRIM(CLEAN(SUBSTITUTE(L62,CHAR(160)," ")))))&gt;0,LEFT(UPPER(TRIM(L62)),10)&lt;&gt;"UNRESOLVED",ISERROR(MATCH(UPPER(TRIM(CLEAN(SUBSTITUTE(L62,CHAR(160)," ")))),Start!$H$6:$H$22,0))),"","Limitation/next action missing; "),""))=0,"Documentation recorded; review required",IF(AND(LEN(UPPER(TRIM(CLEAN(SUBSTITUTE(H62,CHAR(160)," ")))))&gt;0,LEFT(UPPER(TRIM(H62)),10)&lt;&gt;"UNRESOLVED",ISERROR(MATCH(UPPER(TRIM(CLEAN(SUBSTITUTE(H62,CHAR(160)," ")))),Start!$H$6:$H$22,0))),"","Criterion/boundary missing; ")&amp;IF(AND(LEN(UPPER(TRIM(CLEAN(SUBSTITUTE(I62,CHAR(160)," ")))))&gt;0,LEFT(UPPER(TRIM(I62)),10)&lt;&gt;"UNRESOLVED",ISERROR(MATCH(UPPER(TRIM(CLEAN(SUBSTITUTE(I62,CHAR(160)," ")))),Start!$H$6:$H$22,0))),"","Examiner missing; ")&amp;IF(AND(LEN(UPPER(TRIM(CLEAN(SUBSTITUTE(J62,CHAR(160)," ")))))&gt;0,LEFT(UPPER(TRIM(J62)),10)&lt;&gt;"UNRESOLVED",ISERROR(MATCH(UPPER(TRIM(CLEAN(SUBSTITUTE(J62,CHAR(160)," ")))),Start!$H$6:$H$22,0))),"","Evidence references missing; ")&amp;IF(AND(LEN(UPPER(TRIM(CLEAN(SUBSTITUTE(M62,CHAR(160)," ")))))&gt;0,LEFT(UPPER(TRIM(M62)),10)&lt;&gt;"UNRESOLVED",ISERROR(MATCH(UPPER(TRIM(CLEAN(SUBSTITUTE(M62,CHAR(160)," ")))),Start!$H$6:$H$22,0))),"","Population/period missing; ")&amp;IF(AND(LEN(UPPER(TRIM(CLEAN(SUBSTITUTE(N62,CHAR(160)," ")))))&gt;0,LEFT(UPPER(TRIM(N62)),10)&lt;&gt;"UNRESOLVED",ISERROR(MATCH(UPPER(TRIM(CLEAN(SUBSTITUTE(N62,CHAR(160)," ")))),Start!$H$6:$H$22,0))),"","Sample IDs/count/rationale missing; ")&amp;IF(AND(LEN(UPPER(TRIM(CLEAN(SUBSTITUTE(O62,CHAR(160)," ")))))&gt;0,LEFT(UPPER(TRIM(O62)),10)&lt;&gt;"UNRESOLVED",ISERROR(MATCH(UPPER(TRIM(CLEAN(SUBSTITUTE(O62,CHAR(160)," ")))),Start!$H$6:$H$22,0))),"","Method missing; ")&amp;IF(AND(LEN(UPPER(TRIM(CLEAN(SUBSTITUTE(P62,CHAR(160)," ")))))&gt;0,LEFT(UPPER(TRIM(P62)),10)&lt;&gt;"UNRESOLVED",ISERROR(MATCH(UPPER(TRIM(CLEAN(SUBSTITUTE(P62,CHAR(160)," ")))),Start!$H$6:$H$22,0))),"","Observations missing; ")&amp;IF(AND(LEN(UPPER(TRIM(CLEAN(SUBSTITUTE(Q62,CHAR(160)," ")))))&gt;0,LEFT(UPPER(TRIM(Q62)),10)&lt;&gt;"UNRESOLVED",ISERROR(MATCH(UPPER(TRIM(CLEAN(SUBSTITUTE(Q62,CHAR(160)," ")))),Start!$H$6:$H$22,0))),"","Reviewer missing; ")&amp;IF(AND(ISNUMBER(R62),R62&gt;0,R62&lt;TODAY()+1),"","Execution date missing/invalid/future; ")&amp;IF(AND(ISNUMBER(S62),S62&gt;0,S62&lt;TODAY()+1),"","Review date missing/invalid/future; ")&amp;IF(AND(LEN(UPPER(TRIM(CLEAN(SUBSTITUTE(T62,CHAR(160)," ")))))&gt;0,LEFT(UPPER(TRIM(T62)),10)&lt;&gt;"UNRESOLVED",ISERROR(MATCH(UPPER(TRIM(CLEAN(SUBSTITUTE(T62,CHAR(160)," ")))),Start!$H$6:$H$22,0))),"","Review disposition missing; ")&amp;IF(AND(LEN(UPPER(TRIM(CLEAN(SUBSTITUTE(U62,CHAR(160)," ")))))&gt;0,LEFT(UPPER(TRIM(U62)),10)&lt;&gt;"UNRESOLVED",ISERROR(MATCH(UPPER(TRIM(CLEAN(SUBSTITUTE(U62,CHAR(160)," ")))),Start!$H$6:$H$22,0))),"","Permit or records-only basis missing; ")&amp;IF(AND(ISNUMBER(R62),ISNUMBER(S62),S62&lt;R62),"Review precedes execution; ","")&amp;IF(K62="Examined with limits",IF(AND(LEN(UPPER(TRIM(CLEAN(SUBSTITUTE(L62,CHAR(160)," ")))))&gt;0,LEFT(UPPER(TRIM(L62)),10)&lt;&gt;"UNRESOLVED",ISERROR(MATCH(UPPER(TRIM(CLEAN(SUBSTITUTE(L62,CHAR(160)," ")))),Start!$H$6:$H$22,0))),"","Limitation/next action missing; "),"")))),"Invalid status; use a listed value")</f>
        <v>Examination pending</v>
      </c>
    </row>
    <row r="63" ht="55" customHeight="1">
      <c r="A63" s="52" t="str">
        <v>P-CIP02</v>
      </c>
      <c r="B63" s="52" t="str">
        <v>Power and energy</v>
      </c>
      <c r="C63" s="52" t="str">
        <v>Personnel, access and perimeters</v>
      </c>
      <c r="D63" s="52" t="str">
        <v>Reconcile personnel, training/risk assessments and access populations to the applicable CIP requirements. Trace grants, reviews, revocations and electronic/physical perimeter paths using approved evidence.</v>
      </c>
      <c r="E63" s="52" t="inlineStr">
        <is>
          <t xml:space="preserve">Requirement specific personnel/access records and perimeter evidence</t>
        </is>
      </c>
      <c r="F63" s="52" t="str">
        <v>No CIP conformity conclusion before exact enforceable requirement parts, scope, measured evidence and exclusions are reconciled.</v>
      </c>
      <c r="G63" s="52" t="str">
        <v>P01 / P03</v>
      </c>
      <c r="H63" s="53"/>
      <c r="I63" s="53"/>
      <c r="J63" s="53"/>
      <c r="K63" s="53" t="str">
        <v>Not examined</v>
      </c>
      <c r="L63" s="53"/>
      <c r="M63" s="53"/>
      <c r="N63" s="53"/>
      <c r="O63" s="53"/>
      <c r="P63" s="53"/>
      <c r="Q63" s="53"/>
      <c r="R63" s="54"/>
      <c r="S63" s="54"/>
      <c r="T63" s="53"/>
      <c r="U63" s="53"/>
      <c r="V63" s="55" t="str">
        <f>IF(OR(EXACT(K63,"Not examined"),EXACT(K63,"Examined with limits"),EXACT(K63,"Evidence supports criterion"),EXACT(K63,"Gap observed"),EXACT(K63,"Not authorized")),IF(K63="Not authorized",IF(LEN(IF(AND(LEN(UPPER(TRIM(CLEAN(SUBSTITUTE(L63,CHAR(160)," ")))))&gt;0,LEFT(UPPER(TRIM(L63)),10)&lt;&gt;"UNRESOLVED",ISERROR(MATCH(UPPER(TRIM(CLEAN(SUBSTITUTE(L63,CHAR(160)," ")))),Start!$H$6:$H$22,0))),"","Permission limitation/next action missing; ")&amp;"")=0,"Documentation recorded; review required",IF(AND(LEN(UPPER(TRIM(CLEAN(SUBSTITUTE(L63,CHAR(160)," ")))))&gt;0,LEFT(UPPER(TRIM(L63)),10)&lt;&gt;"UNRESOLVED",ISERROR(MATCH(UPPER(TRIM(CLEAN(SUBSTITUTE(L63,CHAR(160)," ")))),Start!$H$6:$H$22,0))),"","Permission limitation/next action missing; ")&amp;""),IF(K63="Not examined","Examination pending",IF(LEN(IF(AND(LEN(UPPER(TRIM(CLEAN(SUBSTITUTE(H63,CHAR(160)," ")))))&gt;0,LEFT(UPPER(TRIM(H63)),10)&lt;&gt;"UNRESOLVED",ISERROR(MATCH(UPPER(TRIM(CLEAN(SUBSTITUTE(H63,CHAR(160)," ")))),Start!$H$6:$H$22,0))),"","Criterion/boundary missing; ")&amp;IF(AND(LEN(UPPER(TRIM(CLEAN(SUBSTITUTE(I63,CHAR(160)," ")))))&gt;0,LEFT(UPPER(TRIM(I63)),10)&lt;&gt;"UNRESOLVED",ISERROR(MATCH(UPPER(TRIM(CLEAN(SUBSTITUTE(I63,CHAR(160)," ")))),Start!$H$6:$H$22,0))),"","Examiner missing; ")&amp;IF(AND(LEN(UPPER(TRIM(CLEAN(SUBSTITUTE(J63,CHAR(160)," ")))))&gt;0,LEFT(UPPER(TRIM(J63)),10)&lt;&gt;"UNRESOLVED",ISERROR(MATCH(UPPER(TRIM(CLEAN(SUBSTITUTE(J63,CHAR(160)," ")))),Start!$H$6:$H$22,0))),"","Evidence references missing; ")&amp;IF(AND(LEN(UPPER(TRIM(CLEAN(SUBSTITUTE(M63,CHAR(160)," ")))))&gt;0,LEFT(UPPER(TRIM(M63)),10)&lt;&gt;"UNRESOLVED",ISERROR(MATCH(UPPER(TRIM(CLEAN(SUBSTITUTE(M63,CHAR(160)," ")))),Start!$H$6:$H$22,0))),"","Population/period missing; ")&amp;IF(AND(LEN(UPPER(TRIM(CLEAN(SUBSTITUTE(N63,CHAR(160)," ")))))&gt;0,LEFT(UPPER(TRIM(N63)),10)&lt;&gt;"UNRESOLVED",ISERROR(MATCH(UPPER(TRIM(CLEAN(SUBSTITUTE(N63,CHAR(160)," ")))),Start!$H$6:$H$22,0))),"","Sample IDs/count/rationale missing; ")&amp;IF(AND(LEN(UPPER(TRIM(CLEAN(SUBSTITUTE(O63,CHAR(160)," ")))))&gt;0,LEFT(UPPER(TRIM(O63)),10)&lt;&gt;"UNRESOLVED",ISERROR(MATCH(UPPER(TRIM(CLEAN(SUBSTITUTE(O63,CHAR(160)," ")))),Start!$H$6:$H$22,0))),"","Method missing; ")&amp;IF(AND(LEN(UPPER(TRIM(CLEAN(SUBSTITUTE(P63,CHAR(160)," ")))))&gt;0,LEFT(UPPER(TRIM(P63)),10)&lt;&gt;"UNRESOLVED",ISERROR(MATCH(UPPER(TRIM(CLEAN(SUBSTITUTE(P63,CHAR(160)," ")))),Start!$H$6:$H$22,0))),"","Observations missing; ")&amp;IF(AND(LEN(UPPER(TRIM(CLEAN(SUBSTITUTE(Q63,CHAR(160)," ")))))&gt;0,LEFT(UPPER(TRIM(Q63)),10)&lt;&gt;"UNRESOLVED",ISERROR(MATCH(UPPER(TRIM(CLEAN(SUBSTITUTE(Q63,CHAR(160)," ")))),Start!$H$6:$H$22,0))),"","Reviewer missing; ")&amp;IF(AND(ISNUMBER(R63),R63&gt;0,R63&lt;TODAY()+1),"","Execution date missing/invalid/future; ")&amp;IF(AND(ISNUMBER(S63),S63&gt;0,S63&lt;TODAY()+1),"","Review date missing/invalid/future; ")&amp;IF(AND(LEN(UPPER(TRIM(CLEAN(SUBSTITUTE(T63,CHAR(160)," ")))))&gt;0,LEFT(UPPER(TRIM(T63)),10)&lt;&gt;"UNRESOLVED",ISERROR(MATCH(UPPER(TRIM(CLEAN(SUBSTITUTE(T63,CHAR(160)," ")))),Start!$H$6:$H$22,0))),"","Review disposition missing; ")&amp;IF(AND(LEN(UPPER(TRIM(CLEAN(SUBSTITUTE(U63,CHAR(160)," ")))))&gt;0,LEFT(UPPER(TRIM(U63)),10)&lt;&gt;"UNRESOLVED",ISERROR(MATCH(UPPER(TRIM(CLEAN(SUBSTITUTE(U63,CHAR(160)," ")))),Start!$H$6:$H$22,0))),"","Permit or records-only basis missing; ")&amp;IF(AND(ISNUMBER(R63),ISNUMBER(S63),S63&lt;R63),"Review precedes execution; ","")&amp;IF(K63="Examined with limits",IF(AND(LEN(UPPER(TRIM(CLEAN(SUBSTITUTE(L63,CHAR(160)," ")))))&gt;0,LEFT(UPPER(TRIM(L63)),10)&lt;&gt;"UNRESOLVED",ISERROR(MATCH(UPPER(TRIM(CLEAN(SUBSTITUTE(L63,CHAR(160)," ")))),Start!$H$6:$H$22,0))),"","Limitation/next action missing; "),""))=0,"Documentation recorded; review required",IF(AND(LEN(UPPER(TRIM(CLEAN(SUBSTITUTE(H63,CHAR(160)," ")))))&gt;0,LEFT(UPPER(TRIM(H63)),10)&lt;&gt;"UNRESOLVED",ISERROR(MATCH(UPPER(TRIM(CLEAN(SUBSTITUTE(H63,CHAR(160)," ")))),Start!$H$6:$H$22,0))),"","Criterion/boundary missing; ")&amp;IF(AND(LEN(UPPER(TRIM(CLEAN(SUBSTITUTE(I63,CHAR(160)," ")))))&gt;0,LEFT(UPPER(TRIM(I63)),10)&lt;&gt;"UNRESOLVED",ISERROR(MATCH(UPPER(TRIM(CLEAN(SUBSTITUTE(I63,CHAR(160)," ")))),Start!$H$6:$H$22,0))),"","Examiner missing; ")&amp;IF(AND(LEN(UPPER(TRIM(CLEAN(SUBSTITUTE(J63,CHAR(160)," ")))))&gt;0,LEFT(UPPER(TRIM(J63)),10)&lt;&gt;"UNRESOLVED",ISERROR(MATCH(UPPER(TRIM(CLEAN(SUBSTITUTE(J63,CHAR(160)," ")))),Start!$H$6:$H$22,0))),"","Evidence references missing; ")&amp;IF(AND(LEN(UPPER(TRIM(CLEAN(SUBSTITUTE(M63,CHAR(160)," ")))))&gt;0,LEFT(UPPER(TRIM(M63)),10)&lt;&gt;"UNRESOLVED",ISERROR(MATCH(UPPER(TRIM(CLEAN(SUBSTITUTE(M63,CHAR(160)," ")))),Start!$H$6:$H$22,0))),"","Population/period missing; ")&amp;IF(AND(LEN(UPPER(TRIM(CLEAN(SUBSTITUTE(N63,CHAR(160)," ")))))&gt;0,LEFT(UPPER(TRIM(N63)),10)&lt;&gt;"UNRESOLVED",ISERROR(MATCH(UPPER(TRIM(CLEAN(SUBSTITUTE(N63,CHAR(160)," ")))),Start!$H$6:$H$22,0))),"","Sample IDs/count/rationale missing; ")&amp;IF(AND(LEN(UPPER(TRIM(CLEAN(SUBSTITUTE(O63,CHAR(160)," ")))))&gt;0,LEFT(UPPER(TRIM(O63)),10)&lt;&gt;"UNRESOLVED",ISERROR(MATCH(UPPER(TRIM(CLEAN(SUBSTITUTE(O63,CHAR(160)," ")))),Start!$H$6:$H$22,0))),"","Method missing; ")&amp;IF(AND(LEN(UPPER(TRIM(CLEAN(SUBSTITUTE(P63,CHAR(160)," ")))))&gt;0,LEFT(UPPER(TRIM(P63)),10)&lt;&gt;"UNRESOLVED",ISERROR(MATCH(UPPER(TRIM(CLEAN(SUBSTITUTE(P63,CHAR(160)," ")))),Start!$H$6:$H$22,0))),"","Observations missing; ")&amp;IF(AND(LEN(UPPER(TRIM(CLEAN(SUBSTITUTE(Q63,CHAR(160)," ")))))&gt;0,LEFT(UPPER(TRIM(Q63)),10)&lt;&gt;"UNRESOLVED",ISERROR(MATCH(UPPER(TRIM(CLEAN(SUBSTITUTE(Q63,CHAR(160)," ")))),Start!$H$6:$H$22,0))),"","Reviewer missing; ")&amp;IF(AND(ISNUMBER(R63),R63&gt;0,R63&lt;TODAY()+1),"","Execution date missing/invalid/future; ")&amp;IF(AND(ISNUMBER(S63),S63&gt;0,S63&lt;TODAY()+1),"","Review date missing/invalid/future; ")&amp;IF(AND(LEN(UPPER(TRIM(CLEAN(SUBSTITUTE(T63,CHAR(160)," ")))))&gt;0,LEFT(UPPER(TRIM(T63)),10)&lt;&gt;"UNRESOLVED",ISERROR(MATCH(UPPER(TRIM(CLEAN(SUBSTITUTE(T63,CHAR(160)," ")))),Start!$H$6:$H$22,0))),"","Review disposition missing; ")&amp;IF(AND(LEN(UPPER(TRIM(CLEAN(SUBSTITUTE(U63,CHAR(160)," ")))))&gt;0,LEFT(UPPER(TRIM(U63)),10)&lt;&gt;"UNRESOLVED",ISERROR(MATCH(UPPER(TRIM(CLEAN(SUBSTITUTE(U63,CHAR(160)," ")))),Start!$H$6:$H$22,0))),"","Permit or records-only basis missing; ")&amp;IF(AND(ISNUMBER(R63),ISNUMBER(S63),S63&lt;R63),"Review precedes execution; ","")&amp;IF(K63="Examined with limits",IF(AND(LEN(UPPER(TRIM(CLEAN(SUBSTITUTE(L63,CHAR(160)," ")))))&gt;0,LEFT(UPPER(TRIM(L63)),10)&lt;&gt;"UNRESOLVED",ISERROR(MATCH(UPPER(TRIM(CLEAN(SUBSTITUTE(L63,CHAR(160)," ")))),Start!$H$6:$H$22,0))),"","Limitation/next action missing; "),"")))),"Invalid status; use a listed value")</f>
        <v>Examination pending</v>
      </c>
    </row>
    <row r="64" ht="55" customHeight="1">
      <c r="A64" s="56" t="str">
        <v>P-CIP03</v>
      </c>
      <c r="B64" s="56" t="str">
        <v>Power and energy</v>
      </c>
      <c r="C64" s="56" t="str">
        <v>Patch and vulnerability duties</v>
      </c>
      <c r="D64" s="56" t="inlineStr">
        <is>
          <t xml:space="preserve">For the exact in force CIP version, reconcile updateable assets, patch sources and dated evaluations. Test required intervals and mitigation plan actions against that version and its stated intervals.</t>
        </is>
      </c>
      <c r="E64" s="56" t="str">
        <v>Asset/source population, dated evaluations, mitigation decisions and vulnerability review</v>
      </c>
      <c r="F64" s="56" t="str">
        <v>No CIP conformity conclusion before exact enforceable requirement parts, scope, measured evidence and exclusions are reconciled.</v>
      </c>
      <c r="G64" s="56" t="str">
        <v>P01 / P03</v>
      </c>
      <c r="H64" s="53"/>
      <c r="I64" s="53"/>
      <c r="J64" s="53"/>
      <c r="K64" s="53" t="str">
        <v>Not examined</v>
      </c>
      <c r="L64" s="53"/>
      <c r="M64" s="53"/>
      <c r="N64" s="53"/>
      <c r="O64" s="53"/>
      <c r="P64" s="53"/>
      <c r="Q64" s="53"/>
      <c r="R64" s="54"/>
      <c r="S64" s="54"/>
      <c r="T64" s="53"/>
      <c r="U64" s="53"/>
      <c r="V64" s="55" t="str">
        <f>IF(OR(EXACT(K64,"Not examined"),EXACT(K64,"Examined with limits"),EXACT(K64,"Evidence supports criterion"),EXACT(K64,"Gap observed"),EXACT(K64,"Not authorized")),IF(K64="Not authorized",IF(LEN(IF(AND(LEN(UPPER(TRIM(CLEAN(SUBSTITUTE(L64,CHAR(160)," ")))))&gt;0,LEFT(UPPER(TRIM(L64)),10)&lt;&gt;"UNRESOLVED",ISERROR(MATCH(UPPER(TRIM(CLEAN(SUBSTITUTE(L64,CHAR(160)," ")))),Start!$H$6:$H$22,0))),"","Permission limitation/next action missing; ")&amp;"")=0,"Documentation recorded; review required",IF(AND(LEN(UPPER(TRIM(CLEAN(SUBSTITUTE(L64,CHAR(160)," ")))))&gt;0,LEFT(UPPER(TRIM(L64)),10)&lt;&gt;"UNRESOLVED",ISERROR(MATCH(UPPER(TRIM(CLEAN(SUBSTITUTE(L64,CHAR(160)," ")))),Start!$H$6:$H$22,0))),"","Permission limitation/next action missing; ")&amp;""),IF(K64="Not examined","Examination pending",IF(LEN(IF(AND(LEN(UPPER(TRIM(CLEAN(SUBSTITUTE(H64,CHAR(160)," ")))))&gt;0,LEFT(UPPER(TRIM(H64)),10)&lt;&gt;"UNRESOLVED",ISERROR(MATCH(UPPER(TRIM(CLEAN(SUBSTITUTE(H64,CHAR(160)," ")))),Start!$H$6:$H$22,0))),"","Criterion/boundary missing; ")&amp;IF(AND(LEN(UPPER(TRIM(CLEAN(SUBSTITUTE(I64,CHAR(160)," ")))))&gt;0,LEFT(UPPER(TRIM(I64)),10)&lt;&gt;"UNRESOLVED",ISERROR(MATCH(UPPER(TRIM(CLEAN(SUBSTITUTE(I64,CHAR(160)," ")))),Start!$H$6:$H$22,0))),"","Examiner missing; ")&amp;IF(AND(LEN(UPPER(TRIM(CLEAN(SUBSTITUTE(J64,CHAR(160)," ")))))&gt;0,LEFT(UPPER(TRIM(J64)),10)&lt;&gt;"UNRESOLVED",ISERROR(MATCH(UPPER(TRIM(CLEAN(SUBSTITUTE(J64,CHAR(160)," ")))),Start!$H$6:$H$22,0))),"","Evidence references missing; ")&amp;IF(AND(LEN(UPPER(TRIM(CLEAN(SUBSTITUTE(M64,CHAR(160)," ")))))&gt;0,LEFT(UPPER(TRIM(M64)),10)&lt;&gt;"UNRESOLVED",ISERROR(MATCH(UPPER(TRIM(CLEAN(SUBSTITUTE(M64,CHAR(160)," ")))),Start!$H$6:$H$22,0))),"","Population/period missing; ")&amp;IF(AND(LEN(UPPER(TRIM(CLEAN(SUBSTITUTE(N64,CHAR(160)," ")))))&gt;0,LEFT(UPPER(TRIM(N64)),10)&lt;&gt;"UNRESOLVED",ISERROR(MATCH(UPPER(TRIM(CLEAN(SUBSTITUTE(N64,CHAR(160)," ")))),Start!$H$6:$H$22,0))),"","Sample IDs/count/rationale missing; ")&amp;IF(AND(LEN(UPPER(TRIM(CLEAN(SUBSTITUTE(O64,CHAR(160)," ")))))&gt;0,LEFT(UPPER(TRIM(O64)),10)&lt;&gt;"UNRESOLVED",ISERROR(MATCH(UPPER(TRIM(CLEAN(SUBSTITUTE(O64,CHAR(160)," ")))),Start!$H$6:$H$22,0))),"","Method missing; ")&amp;IF(AND(LEN(UPPER(TRIM(CLEAN(SUBSTITUTE(P64,CHAR(160)," ")))))&gt;0,LEFT(UPPER(TRIM(P64)),10)&lt;&gt;"UNRESOLVED",ISERROR(MATCH(UPPER(TRIM(CLEAN(SUBSTITUTE(P64,CHAR(160)," ")))),Start!$H$6:$H$22,0))),"","Observations missing; ")&amp;IF(AND(LEN(UPPER(TRIM(CLEAN(SUBSTITUTE(Q64,CHAR(160)," ")))))&gt;0,LEFT(UPPER(TRIM(Q64)),10)&lt;&gt;"UNRESOLVED",ISERROR(MATCH(UPPER(TRIM(CLEAN(SUBSTITUTE(Q64,CHAR(160)," ")))),Start!$H$6:$H$22,0))),"","Reviewer missing; ")&amp;IF(AND(ISNUMBER(R64),R64&gt;0,R64&lt;TODAY()+1),"","Execution date missing/invalid/future; ")&amp;IF(AND(ISNUMBER(S64),S64&gt;0,S64&lt;TODAY()+1),"","Review date missing/invalid/future; ")&amp;IF(AND(LEN(UPPER(TRIM(CLEAN(SUBSTITUTE(T64,CHAR(160)," ")))))&gt;0,LEFT(UPPER(TRIM(T64)),10)&lt;&gt;"UNRESOLVED",ISERROR(MATCH(UPPER(TRIM(CLEAN(SUBSTITUTE(T64,CHAR(160)," ")))),Start!$H$6:$H$22,0))),"","Review disposition missing; ")&amp;IF(AND(LEN(UPPER(TRIM(CLEAN(SUBSTITUTE(U64,CHAR(160)," ")))))&gt;0,LEFT(UPPER(TRIM(U64)),10)&lt;&gt;"UNRESOLVED",ISERROR(MATCH(UPPER(TRIM(CLEAN(SUBSTITUTE(U64,CHAR(160)," ")))),Start!$H$6:$H$22,0))),"","Permit or records-only basis missing; ")&amp;IF(AND(ISNUMBER(R64),ISNUMBER(S64),S64&lt;R64),"Review precedes execution; ","")&amp;IF(K64="Examined with limits",IF(AND(LEN(UPPER(TRIM(CLEAN(SUBSTITUTE(L64,CHAR(160)," ")))))&gt;0,LEFT(UPPER(TRIM(L64)),10)&lt;&gt;"UNRESOLVED",ISERROR(MATCH(UPPER(TRIM(CLEAN(SUBSTITUTE(L64,CHAR(160)," ")))),Start!$H$6:$H$22,0))),"","Limitation/next action missing; "),""))=0,"Documentation recorded; review required",IF(AND(LEN(UPPER(TRIM(CLEAN(SUBSTITUTE(H64,CHAR(160)," ")))))&gt;0,LEFT(UPPER(TRIM(H64)),10)&lt;&gt;"UNRESOLVED",ISERROR(MATCH(UPPER(TRIM(CLEAN(SUBSTITUTE(H64,CHAR(160)," ")))),Start!$H$6:$H$22,0))),"","Criterion/boundary missing; ")&amp;IF(AND(LEN(UPPER(TRIM(CLEAN(SUBSTITUTE(I64,CHAR(160)," ")))))&gt;0,LEFT(UPPER(TRIM(I64)),10)&lt;&gt;"UNRESOLVED",ISERROR(MATCH(UPPER(TRIM(CLEAN(SUBSTITUTE(I64,CHAR(160)," ")))),Start!$H$6:$H$22,0))),"","Examiner missing; ")&amp;IF(AND(LEN(UPPER(TRIM(CLEAN(SUBSTITUTE(J64,CHAR(160)," ")))))&gt;0,LEFT(UPPER(TRIM(J64)),10)&lt;&gt;"UNRESOLVED",ISERROR(MATCH(UPPER(TRIM(CLEAN(SUBSTITUTE(J64,CHAR(160)," ")))),Start!$H$6:$H$22,0))),"","Evidence references missing; ")&amp;IF(AND(LEN(UPPER(TRIM(CLEAN(SUBSTITUTE(M64,CHAR(160)," ")))))&gt;0,LEFT(UPPER(TRIM(M64)),10)&lt;&gt;"UNRESOLVED",ISERROR(MATCH(UPPER(TRIM(CLEAN(SUBSTITUTE(M64,CHAR(160)," ")))),Start!$H$6:$H$22,0))),"","Population/period missing; ")&amp;IF(AND(LEN(UPPER(TRIM(CLEAN(SUBSTITUTE(N64,CHAR(160)," ")))))&gt;0,LEFT(UPPER(TRIM(N64)),10)&lt;&gt;"UNRESOLVED",ISERROR(MATCH(UPPER(TRIM(CLEAN(SUBSTITUTE(N64,CHAR(160)," ")))),Start!$H$6:$H$22,0))),"","Sample IDs/count/rationale missing; ")&amp;IF(AND(LEN(UPPER(TRIM(CLEAN(SUBSTITUTE(O64,CHAR(160)," ")))))&gt;0,LEFT(UPPER(TRIM(O64)),10)&lt;&gt;"UNRESOLVED",ISERROR(MATCH(UPPER(TRIM(CLEAN(SUBSTITUTE(O64,CHAR(160)," ")))),Start!$H$6:$H$22,0))),"","Method missing; ")&amp;IF(AND(LEN(UPPER(TRIM(CLEAN(SUBSTITUTE(P64,CHAR(160)," ")))))&gt;0,LEFT(UPPER(TRIM(P64)),10)&lt;&gt;"UNRESOLVED",ISERROR(MATCH(UPPER(TRIM(CLEAN(SUBSTITUTE(P64,CHAR(160)," ")))),Start!$H$6:$H$22,0))),"","Observations missing; ")&amp;IF(AND(LEN(UPPER(TRIM(CLEAN(SUBSTITUTE(Q64,CHAR(160)," ")))))&gt;0,LEFT(UPPER(TRIM(Q64)),10)&lt;&gt;"UNRESOLVED",ISERROR(MATCH(UPPER(TRIM(CLEAN(SUBSTITUTE(Q64,CHAR(160)," ")))),Start!$H$6:$H$22,0))),"","Reviewer missing; ")&amp;IF(AND(ISNUMBER(R64),R64&gt;0,R64&lt;TODAY()+1),"","Execution date missing/invalid/future; ")&amp;IF(AND(ISNUMBER(S64),S64&gt;0,S64&lt;TODAY()+1),"","Review date missing/invalid/future; ")&amp;IF(AND(LEN(UPPER(TRIM(CLEAN(SUBSTITUTE(T64,CHAR(160)," ")))))&gt;0,LEFT(UPPER(TRIM(T64)),10)&lt;&gt;"UNRESOLVED",ISERROR(MATCH(UPPER(TRIM(CLEAN(SUBSTITUTE(T64,CHAR(160)," ")))),Start!$H$6:$H$22,0))),"","Review disposition missing; ")&amp;IF(AND(LEN(UPPER(TRIM(CLEAN(SUBSTITUTE(U64,CHAR(160)," ")))))&gt;0,LEFT(UPPER(TRIM(U64)),10)&lt;&gt;"UNRESOLVED",ISERROR(MATCH(UPPER(TRIM(CLEAN(SUBSTITUTE(U64,CHAR(160)," ")))),Start!$H$6:$H$22,0))),"","Permit or records-only basis missing; ")&amp;IF(AND(ISNUMBER(R64),ISNUMBER(S64),S64&lt;R64),"Review precedes execution; ","")&amp;IF(K64="Examined with limits",IF(AND(LEN(UPPER(TRIM(CLEAN(SUBSTITUTE(L64,CHAR(160)," ")))))&gt;0,LEFT(UPPER(TRIM(L64)),10)&lt;&gt;"UNRESOLVED",ISERROR(MATCH(UPPER(TRIM(CLEAN(SUBSTITUTE(L64,CHAR(160)," ")))),Start!$H$6:$H$22,0))),"","Limitation/next action missing; "),"")))),"Invalid status; use a listed value")</f>
        <v>Examination pending</v>
      </c>
    </row>
    <row r="65" ht="55" customHeight="1">
      <c r="A65" s="52" t="str">
        <v>P-CIP04</v>
      </c>
      <c r="B65" s="52" t="str">
        <v>Power and energy</v>
      </c>
      <c r="C65" s="52" t="str">
        <v>Incident response and recovery</v>
      </c>
      <c r="D65" s="52" t="str">
        <v>Map event classification, reporting, response/recovery testing and updates to the exact applicable CIP parts. Use real period records where available and label tabletop evidence separately.</v>
      </c>
      <c r="E65" s="52" t="str">
        <v>Versioned criteria, event timelines, approved plans, exercise and restore records</v>
      </c>
      <c r="F65" s="52" t="str">
        <v>No CIP conformity conclusion before exact enforceable requirement parts, scope, measured evidence and exclusions are reconciled.</v>
      </c>
      <c r="G65" s="52" t="str">
        <v>P01 / P03</v>
      </c>
      <c r="H65" s="53"/>
      <c r="I65" s="53"/>
      <c r="J65" s="53"/>
      <c r="K65" s="53" t="str">
        <v>Not examined</v>
      </c>
      <c r="L65" s="53"/>
      <c r="M65" s="53"/>
      <c r="N65" s="53"/>
      <c r="O65" s="53"/>
      <c r="P65" s="53"/>
      <c r="Q65" s="53"/>
      <c r="R65" s="54"/>
      <c r="S65" s="54"/>
      <c r="T65" s="53"/>
      <c r="U65" s="53"/>
      <c r="V65" s="55" t="str">
        <f>IF(OR(EXACT(K65,"Not examined"),EXACT(K65,"Examined with limits"),EXACT(K65,"Evidence supports criterion"),EXACT(K65,"Gap observed"),EXACT(K65,"Not authorized")),IF(K65="Not authorized",IF(LEN(IF(AND(LEN(UPPER(TRIM(CLEAN(SUBSTITUTE(L65,CHAR(160)," ")))))&gt;0,LEFT(UPPER(TRIM(L65)),10)&lt;&gt;"UNRESOLVED",ISERROR(MATCH(UPPER(TRIM(CLEAN(SUBSTITUTE(L65,CHAR(160)," ")))),Start!$H$6:$H$22,0))),"","Permission limitation/next action missing; ")&amp;"")=0,"Documentation recorded; review required",IF(AND(LEN(UPPER(TRIM(CLEAN(SUBSTITUTE(L65,CHAR(160)," ")))))&gt;0,LEFT(UPPER(TRIM(L65)),10)&lt;&gt;"UNRESOLVED",ISERROR(MATCH(UPPER(TRIM(CLEAN(SUBSTITUTE(L65,CHAR(160)," ")))),Start!$H$6:$H$22,0))),"","Permission limitation/next action missing; ")&amp;""),IF(K65="Not examined","Examination pending",IF(LEN(IF(AND(LEN(UPPER(TRIM(CLEAN(SUBSTITUTE(H65,CHAR(160)," ")))))&gt;0,LEFT(UPPER(TRIM(H65)),10)&lt;&gt;"UNRESOLVED",ISERROR(MATCH(UPPER(TRIM(CLEAN(SUBSTITUTE(H65,CHAR(160)," ")))),Start!$H$6:$H$22,0))),"","Criterion/boundary missing; ")&amp;IF(AND(LEN(UPPER(TRIM(CLEAN(SUBSTITUTE(I65,CHAR(160)," ")))))&gt;0,LEFT(UPPER(TRIM(I65)),10)&lt;&gt;"UNRESOLVED",ISERROR(MATCH(UPPER(TRIM(CLEAN(SUBSTITUTE(I65,CHAR(160)," ")))),Start!$H$6:$H$22,0))),"","Examiner missing; ")&amp;IF(AND(LEN(UPPER(TRIM(CLEAN(SUBSTITUTE(J65,CHAR(160)," ")))))&gt;0,LEFT(UPPER(TRIM(J65)),10)&lt;&gt;"UNRESOLVED",ISERROR(MATCH(UPPER(TRIM(CLEAN(SUBSTITUTE(J65,CHAR(160)," ")))),Start!$H$6:$H$22,0))),"","Evidence references missing; ")&amp;IF(AND(LEN(UPPER(TRIM(CLEAN(SUBSTITUTE(M65,CHAR(160)," ")))))&gt;0,LEFT(UPPER(TRIM(M65)),10)&lt;&gt;"UNRESOLVED",ISERROR(MATCH(UPPER(TRIM(CLEAN(SUBSTITUTE(M65,CHAR(160)," ")))),Start!$H$6:$H$22,0))),"","Population/period missing; ")&amp;IF(AND(LEN(UPPER(TRIM(CLEAN(SUBSTITUTE(N65,CHAR(160)," ")))))&gt;0,LEFT(UPPER(TRIM(N65)),10)&lt;&gt;"UNRESOLVED",ISERROR(MATCH(UPPER(TRIM(CLEAN(SUBSTITUTE(N65,CHAR(160)," ")))),Start!$H$6:$H$22,0))),"","Sample IDs/count/rationale missing; ")&amp;IF(AND(LEN(UPPER(TRIM(CLEAN(SUBSTITUTE(O65,CHAR(160)," ")))))&gt;0,LEFT(UPPER(TRIM(O65)),10)&lt;&gt;"UNRESOLVED",ISERROR(MATCH(UPPER(TRIM(CLEAN(SUBSTITUTE(O65,CHAR(160)," ")))),Start!$H$6:$H$22,0))),"","Method missing; ")&amp;IF(AND(LEN(UPPER(TRIM(CLEAN(SUBSTITUTE(P65,CHAR(160)," ")))))&gt;0,LEFT(UPPER(TRIM(P65)),10)&lt;&gt;"UNRESOLVED",ISERROR(MATCH(UPPER(TRIM(CLEAN(SUBSTITUTE(P65,CHAR(160)," ")))),Start!$H$6:$H$22,0))),"","Observations missing; ")&amp;IF(AND(LEN(UPPER(TRIM(CLEAN(SUBSTITUTE(Q65,CHAR(160)," ")))))&gt;0,LEFT(UPPER(TRIM(Q65)),10)&lt;&gt;"UNRESOLVED",ISERROR(MATCH(UPPER(TRIM(CLEAN(SUBSTITUTE(Q65,CHAR(160)," ")))),Start!$H$6:$H$22,0))),"","Reviewer missing; ")&amp;IF(AND(ISNUMBER(R65),R65&gt;0,R65&lt;TODAY()+1),"","Execution date missing/invalid/future; ")&amp;IF(AND(ISNUMBER(S65),S65&gt;0,S65&lt;TODAY()+1),"","Review date missing/invalid/future; ")&amp;IF(AND(LEN(UPPER(TRIM(CLEAN(SUBSTITUTE(T65,CHAR(160)," ")))))&gt;0,LEFT(UPPER(TRIM(T65)),10)&lt;&gt;"UNRESOLVED",ISERROR(MATCH(UPPER(TRIM(CLEAN(SUBSTITUTE(T65,CHAR(160)," ")))),Start!$H$6:$H$22,0))),"","Review disposition missing; ")&amp;IF(AND(LEN(UPPER(TRIM(CLEAN(SUBSTITUTE(U65,CHAR(160)," ")))))&gt;0,LEFT(UPPER(TRIM(U65)),10)&lt;&gt;"UNRESOLVED",ISERROR(MATCH(UPPER(TRIM(CLEAN(SUBSTITUTE(U65,CHAR(160)," ")))),Start!$H$6:$H$22,0))),"","Permit or records-only basis missing; ")&amp;IF(AND(ISNUMBER(R65),ISNUMBER(S65),S65&lt;R65),"Review precedes execution; ","")&amp;IF(K65="Examined with limits",IF(AND(LEN(UPPER(TRIM(CLEAN(SUBSTITUTE(L65,CHAR(160)," ")))))&gt;0,LEFT(UPPER(TRIM(L65)),10)&lt;&gt;"UNRESOLVED",ISERROR(MATCH(UPPER(TRIM(CLEAN(SUBSTITUTE(L65,CHAR(160)," ")))),Start!$H$6:$H$22,0))),"","Limitation/next action missing; "),""))=0,"Documentation recorded; review required",IF(AND(LEN(UPPER(TRIM(CLEAN(SUBSTITUTE(H65,CHAR(160)," ")))))&gt;0,LEFT(UPPER(TRIM(H65)),10)&lt;&gt;"UNRESOLVED",ISERROR(MATCH(UPPER(TRIM(CLEAN(SUBSTITUTE(H65,CHAR(160)," ")))),Start!$H$6:$H$22,0))),"","Criterion/boundary missing; ")&amp;IF(AND(LEN(UPPER(TRIM(CLEAN(SUBSTITUTE(I65,CHAR(160)," ")))))&gt;0,LEFT(UPPER(TRIM(I65)),10)&lt;&gt;"UNRESOLVED",ISERROR(MATCH(UPPER(TRIM(CLEAN(SUBSTITUTE(I65,CHAR(160)," ")))),Start!$H$6:$H$22,0))),"","Examiner missing; ")&amp;IF(AND(LEN(UPPER(TRIM(CLEAN(SUBSTITUTE(J65,CHAR(160)," ")))))&gt;0,LEFT(UPPER(TRIM(J65)),10)&lt;&gt;"UNRESOLVED",ISERROR(MATCH(UPPER(TRIM(CLEAN(SUBSTITUTE(J65,CHAR(160)," ")))),Start!$H$6:$H$22,0))),"","Evidence references missing; ")&amp;IF(AND(LEN(UPPER(TRIM(CLEAN(SUBSTITUTE(M65,CHAR(160)," ")))))&gt;0,LEFT(UPPER(TRIM(M65)),10)&lt;&gt;"UNRESOLVED",ISERROR(MATCH(UPPER(TRIM(CLEAN(SUBSTITUTE(M65,CHAR(160)," ")))),Start!$H$6:$H$22,0))),"","Population/period missing; ")&amp;IF(AND(LEN(UPPER(TRIM(CLEAN(SUBSTITUTE(N65,CHAR(160)," ")))))&gt;0,LEFT(UPPER(TRIM(N65)),10)&lt;&gt;"UNRESOLVED",ISERROR(MATCH(UPPER(TRIM(CLEAN(SUBSTITUTE(N65,CHAR(160)," ")))),Start!$H$6:$H$22,0))),"","Sample IDs/count/rationale missing; ")&amp;IF(AND(LEN(UPPER(TRIM(CLEAN(SUBSTITUTE(O65,CHAR(160)," ")))))&gt;0,LEFT(UPPER(TRIM(O65)),10)&lt;&gt;"UNRESOLVED",ISERROR(MATCH(UPPER(TRIM(CLEAN(SUBSTITUTE(O65,CHAR(160)," ")))),Start!$H$6:$H$22,0))),"","Method missing; ")&amp;IF(AND(LEN(UPPER(TRIM(CLEAN(SUBSTITUTE(P65,CHAR(160)," ")))))&gt;0,LEFT(UPPER(TRIM(P65)),10)&lt;&gt;"UNRESOLVED",ISERROR(MATCH(UPPER(TRIM(CLEAN(SUBSTITUTE(P65,CHAR(160)," ")))),Start!$H$6:$H$22,0))),"","Observations missing; ")&amp;IF(AND(LEN(UPPER(TRIM(CLEAN(SUBSTITUTE(Q65,CHAR(160)," ")))))&gt;0,LEFT(UPPER(TRIM(Q65)),10)&lt;&gt;"UNRESOLVED",ISERROR(MATCH(UPPER(TRIM(CLEAN(SUBSTITUTE(Q65,CHAR(160)," ")))),Start!$H$6:$H$22,0))),"","Reviewer missing; ")&amp;IF(AND(ISNUMBER(R65),R65&gt;0,R65&lt;TODAY()+1),"","Execution date missing/invalid/future; ")&amp;IF(AND(ISNUMBER(S65),S65&gt;0,S65&lt;TODAY()+1),"","Review date missing/invalid/future; ")&amp;IF(AND(LEN(UPPER(TRIM(CLEAN(SUBSTITUTE(T65,CHAR(160)," ")))))&gt;0,LEFT(UPPER(TRIM(T65)),10)&lt;&gt;"UNRESOLVED",ISERROR(MATCH(UPPER(TRIM(CLEAN(SUBSTITUTE(T65,CHAR(160)," ")))),Start!$H$6:$H$22,0))),"","Review disposition missing; ")&amp;IF(AND(LEN(UPPER(TRIM(CLEAN(SUBSTITUTE(U65,CHAR(160)," ")))))&gt;0,LEFT(UPPER(TRIM(U65)),10)&lt;&gt;"UNRESOLVED",ISERROR(MATCH(UPPER(TRIM(CLEAN(SUBSTITUTE(U65,CHAR(160)," ")))),Start!$H$6:$H$22,0))),"","Permit or records-only basis missing; ")&amp;IF(AND(ISNUMBER(R65),ISNUMBER(S65),S65&lt;R65),"Review precedes execution; ","")&amp;IF(K65="Examined with limits",IF(AND(LEN(UPPER(TRIM(CLEAN(SUBSTITUTE(L65,CHAR(160)," ")))))&gt;0,LEFT(UPPER(TRIM(L65)),10)&lt;&gt;"UNRESOLVED",ISERROR(MATCH(UPPER(TRIM(CLEAN(SUBSTITUTE(L65,CHAR(160)," ")))),Start!$H$6:$H$22,0))),"","Limitation/next action missing; "),"")))),"Invalid status; use a listed value")</f>
        <v>Examination pending</v>
      </c>
    </row>
    <row r="66" ht="55" customHeight="1">
      <c r="A66" s="56" t="str">
        <v>P-CIP05</v>
      </c>
      <c r="B66" s="56" t="str">
        <v>Power and energy</v>
      </c>
      <c r="C66" s="56" t="str">
        <v>Configuration and information protection</v>
      </c>
      <c r="D66" s="56" t="str">
        <v>Trace sampled baseline changes, configuration monitoring, protected information and media handling through current applicable CIP criteria. Establish population and review period.</v>
      </c>
      <c r="E66" s="56" t="str">
        <v>Baseline/configuration records, change approvals, information handling and evidence access</v>
      </c>
      <c r="F66" s="56" t="str">
        <v>No CIP conformity conclusion before exact enforceable requirement parts, scope, measured evidence and exclusions are reconciled.</v>
      </c>
      <c r="G66" s="56" t="str">
        <v>P01 / P03</v>
      </c>
      <c r="H66" s="53"/>
      <c r="I66" s="53"/>
      <c r="J66" s="53"/>
      <c r="K66" s="53" t="str">
        <v>Not examined</v>
      </c>
      <c r="L66" s="53"/>
      <c r="M66" s="53"/>
      <c r="N66" s="53"/>
      <c r="O66" s="53"/>
      <c r="P66" s="53"/>
      <c r="Q66" s="53"/>
      <c r="R66" s="54"/>
      <c r="S66" s="54"/>
      <c r="T66" s="53"/>
      <c r="U66" s="53"/>
      <c r="V66" s="55" t="str">
        <f>IF(OR(EXACT(K66,"Not examined"),EXACT(K66,"Examined with limits"),EXACT(K66,"Evidence supports criterion"),EXACT(K66,"Gap observed"),EXACT(K66,"Not authorized")),IF(K66="Not authorized",IF(LEN(IF(AND(LEN(UPPER(TRIM(CLEAN(SUBSTITUTE(L66,CHAR(160)," ")))))&gt;0,LEFT(UPPER(TRIM(L66)),10)&lt;&gt;"UNRESOLVED",ISERROR(MATCH(UPPER(TRIM(CLEAN(SUBSTITUTE(L66,CHAR(160)," ")))),Start!$H$6:$H$22,0))),"","Permission limitation/next action missing; ")&amp;"")=0,"Documentation recorded; review required",IF(AND(LEN(UPPER(TRIM(CLEAN(SUBSTITUTE(L66,CHAR(160)," ")))))&gt;0,LEFT(UPPER(TRIM(L66)),10)&lt;&gt;"UNRESOLVED",ISERROR(MATCH(UPPER(TRIM(CLEAN(SUBSTITUTE(L66,CHAR(160)," ")))),Start!$H$6:$H$22,0))),"","Permission limitation/next action missing; ")&amp;""),IF(K66="Not examined","Examination pending",IF(LEN(IF(AND(LEN(UPPER(TRIM(CLEAN(SUBSTITUTE(H66,CHAR(160)," ")))))&gt;0,LEFT(UPPER(TRIM(H66)),10)&lt;&gt;"UNRESOLVED",ISERROR(MATCH(UPPER(TRIM(CLEAN(SUBSTITUTE(H66,CHAR(160)," ")))),Start!$H$6:$H$22,0))),"","Criterion/boundary missing; ")&amp;IF(AND(LEN(UPPER(TRIM(CLEAN(SUBSTITUTE(I66,CHAR(160)," ")))))&gt;0,LEFT(UPPER(TRIM(I66)),10)&lt;&gt;"UNRESOLVED",ISERROR(MATCH(UPPER(TRIM(CLEAN(SUBSTITUTE(I66,CHAR(160)," ")))),Start!$H$6:$H$22,0))),"","Examiner missing; ")&amp;IF(AND(LEN(UPPER(TRIM(CLEAN(SUBSTITUTE(J66,CHAR(160)," ")))))&gt;0,LEFT(UPPER(TRIM(J66)),10)&lt;&gt;"UNRESOLVED",ISERROR(MATCH(UPPER(TRIM(CLEAN(SUBSTITUTE(J66,CHAR(160)," ")))),Start!$H$6:$H$22,0))),"","Evidence references missing; ")&amp;IF(AND(LEN(UPPER(TRIM(CLEAN(SUBSTITUTE(M66,CHAR(160)," ")))))&gt;0,LEFT(UPPER(TRIM(M66)),10)&lt;&gt;"UNRESOLVED",ISERROR(MATCH(UPPER(TRIM(CLEAN(SUBSTITUTE(M66,CHAR(160)," ")))),Start!$H$6:$H$22,0))),"","Population/period missing; ")&amp;IF(AND(LEN(UPPER(TRIM(CLEAN(SUBSTITUTE(N66,CHAR(160)," ")))))&gt;0,LEFT(UPPER(TRIM(N66)),10)&lt;&gt;"UNRESOLVED",ISERROR(MATCH(UPPER(TRIM(CLEAN(SUBSTITUTE(N66,CHAR(160)," ")))),Start!$H$6:$H$22,0))),"","Sample IDs/count/rationale missing; ")&amp;IF(AND(LEN(UPPER(TRIM(CLEAN(SUBSTITUTE(O66,CHAR(160)," ")))))&gt;0,LEFT(UPPER(TRIM(O66)),10)&lt;&gt;"UNRESOLVED",ISERROR(MATCH(UPPER(TRIM(CLEAN(SUBSTITUTE(O66,CHAR(160)," ")))),Start!$H$6:$H$22,0))),"","Method missing; ")&amp;IF(AND(LEN(UPPER(TRIM(CLEAN(SUBSTITUTE(P66,CHAR(160)," ")))))&gt;0,LEFT(UPPER(TRIM(P66)),10)&lt;&gt;"UNRESOLVED",ISERROR(MATCH(UPPER(TRIM(CLEAN(SUBSTITUTE(P66,CHAR(160)," ")))),Start!$H$6:$H$22,0))),"","Observations missing; ")&amp;IF(AND(LEN(UPPER(TRIM(CLEAN(SUBSTITUTE(Q66,CHAR(160)," ")))))&gt;0,LEFT(UPPER(TRIM(Q66)),10)&lt;&gt;"UNRESOLVED",ISERROR(MATCH(UPPER(TRIM(CLEAN(SUBSTITUTE(Q66,CHAR(160)," ")))),Start!$H$6:$H$22,0))),"","Reviewer missing; ")&amp;IF(AND(ISNUMBER(R66),R66&gt;0,R66&lt;TODAY()+1),"","Execution date missing/invalid/future; ")&amp;IF(AND(ISNUMBER(S66),S66&gt;0,S66&lt;TODAY()+1),"","Review date missing/invalid/future; ")&amp;IF(AND(LEN(UPPER(TRIM(CLEAN(SUBSTITUTE(T66,CHAR(160)," ")))))&gt;0,LEFT(UPPER(TRIM(T66)),10)&lt;&gt;"UNRESOLVED",ISERROR(MATCH(UPPER(TRIM(CLEAN(SUBSTITUTE(T66,CHAR(160)," ")))),Start!$H$6:$H$22,0))),"","Review disposition missing; ")&amp;IF(AND(LEN(UPPER(TRIM(CLEAN(SUBSTITUTE(U66,CHAR(160)," ")))))&gt;0,LEFT(UPPER(TRIM(U66)),10)&lt;&gt;"UNRESOLVED",ISERROR(MATCH(UPPER(TRIM(CLEAN(SUBSTITUTE(U66,CHAR(160)," ")))),Start!$H$6:$H$22,0))),"","Permit or records-only basis missing; ")&amp;IF(AND(ISNUMBER(R66),ISNUMBER(S66),S66&lt;R66),"Review precedes execution; ","")&amp;IF(K66="Examined with limits",IF(AND(LEN(UPPER(TRIM(CLEAN(SUBSTITUTE(L66,CHAR(160)," ")))))&gt;0,LEFT(UPPER(TRIM(L66)),10)&lt;&gt;"UNRESOLVED",ISERROR(MATCH(UPPER(TRIM(CLEAN(SUBSTITUTE(L66,CHAR(160)," ")))),Start!$H$6:$H$22,0))),"","Limitation/next action missing; "),""))=0,"Documentation recorded; review required",IF(AND(LEN(UPPER(TRIM(CLEAN(SUBSTITUTE(H66,CHAR(160)," ")))))&gt;0,LEFT(UPPER(TRIM(H66)),10)&lt;&gt;"UNRESOLVED",ISERROR(MATCH(UPPER(TRIM(CLEAN(SUBSTITUTE(H66,CHAR(160)," ")))),Start!$H$6:$H$22,0))),"","Criterion/boundary missing; ")&amp;IF(AND(LEN(UPPER(TRIM(CLEAN(SUBSTITUTE(I66,CHAR(160)," ")))))&gt;0,LEFT(UPPER(TRIM(I66)),10)&lt;&gt;"UNRESOLVED",ISERROR(MATCH(UPPER(TRIM(CLEAN(SUBSTITUTE(I66,CHAR(160)," ")))),Start!$H$6:$H$22,0))),"","Examiner missing; ")&amp;IF(AND(LEN(UPPER(TRIM(CLEAN(SUBSTITUTE(J66,CHAR(160)," ")))))&gt;0,LEFT(UPPER(TRIM(J66)),10)&lt;&gt;"UNRESOLVED",ISERROR(MATCH(UPPER(TRIM(CLEAN(SUBSTITUTE(J66,CHAR(160)," ")))),Start!$H$6:$H$22,0))),"","Evidence references missing; ")&amp;IF(AND(LEN(UPPER(TRIM(CLEAN(SUBSTITUTE(M66,CHAR(160)," ")))))&gt;0,LEFT(UPPER(TRIM(M66)),10)&lt;&gt;"UNRESOLVED",ISERROR(MATCH(UPPER(TRIM(CLEAN(SUBSTITUTE(M66,CHAR(160)," ")))),Start!$H$6:$H$22,0))),"","Population/period missing; ")&amp;IF(AND(LEN(UPPER(TRIM(CLEAN(SUBSTITUTE(N66,CHAR(160)," ")))))&gt;0,LEFT(UPPER(TRIM(N66)),10)&lt;&gt;"UNRESOLVED",ISERROR(MATCH(UPPER(TRIM(CLEAN(SUBSTITUTE(N66,CHAR(160)," ")))),Start!$H$6:$H$22,0))),"","Sample IDs/count/rationale missing; ")&amp;IF(AND(LEN(UPPER(TRIM(CLEAN(SUBSTITUTE(O66,CHAR(160)," ")))))&gt;0,LEFT(UPPER(TRIM(O66)),10)&lt;&gt;"UNRESOLVED",ISERROR(MATCH(UPPER(TRIM(CLEAN(SUBSTITUTE(O66,CHAR(160)," ")))),Start!$H$6:$H$22,0))),"","Method missing; ")&amp;IF(AND(LEN(UPPER(TRIM(CLEAN(SUBSTITUTE(P66,CHAR(160)," ")))))&gt;0,LEFT(UPPER(TRIM(P66)),10)&lt;&gt;"UNRESOLVED",ISERROR(MATCH(UPPER(TRIM(CLEAN(SUBSTITUTE(P66,CHAR(160)," ")))),Start!$H$6:$H$22,0))),"","Observations missing; ")&amp;IF(AND(LEN(UPPER(TRIM(CLEAN(SUBSTITUTE(Q66,CHAR(160)," ")))))&gt;0,LEFT(UPPER(TRIM(Q66)),10)&lt;&gt;"UNRESOLVED",ISERROR(MATCH(UPPER(TRIM(CLEAN(SUBSTITUTE(Q66,CHAR(160)," ")))),Start!$H$6:$H$22,0))),"","Reviewer missing; ")&amp;IF(AND(ISNUMBER(R66),R66&gt;0,R66&lt;TODAY()+1),"","Execution date missing/invalid/future; ")&amp;IF(AND(ISNUMBER(S66),S66&gt;0,S66&lt;TODAY()+1),"","Review date missing/invalid/future; ")&amp;IF(AND(LEN(UPPER(TRIM(CLEAN(SUBSTITUTE(T66,CHAR(160)," ")))))&gt;0,LEFT(UPPER(TRIM(T66)),10)&lt;&gt;"UNRESOLVED",ISERROR(MATCH(UPPER(TRIM(CLEAN(SUBSTITUTE(T66,CHAR(160)," ")))),Start!$H$6:$H$22,0))),"","Review disposition missing; ")&amp;IF(AND(LEN(UPPER(TRIM(CLEAN(SUBSTITUTE(U66,CHAR(160)," ")))))&gt;0,LEFT(UPPER(TRIM(U66)),10)&lt;&gt;"UNRESOLVED",ISERROR(MATCH(UPPER(TRIM(CLEAN(SUBSTITUTE(U66,CHAR(160)," ")))),Start!$H$6:$H$22,0))),"","Permit or records-only basis missing; ")&amp;IF(AND(ISNUMBER(R66),ISNUMBER(S66),S66&lt;R66),"Review precedes execution; ","")&amp;IF(K66="Examined with limits",IF(AND(LEN(UPPER(TRIM(CLEAN(SUBSTITUTE(L66,CHAR(160)," ")))))&gt;0,LEFT(UPPER(TRIM(L66)),10)&lt;&gt;"UNRESOLVED",ISERROR(MATCH(UPPER(TRIM(CLEAN(SUBSTITUTE(L66,CHAR(160)," ")))),Start!$H$6:$H$22,0))),"","Limitation/next action missing; "),"")))),"Invalid status; use a listed value")</f>
        <v>Examination pending</v>
      </c>
    </row>
    <row r="67" ht="55" customHeight="1">
      <c r="A67" s="52" t="str">
        <v>P-CIP06</v>
      </c>
      <c r="B67" s="52" t="str">
        <v>Power and energy</v>
      </c>
      <c r="C67" s="52" t="inlineStr">
        <is>
          <t xml:space="preserve">Supply chain and physical security boundary</t>
        </is>
      </c>
      <c r="D67" s="52" t="inlineStr">
        <is>
          <t xml:space="preserve">Inspect applicable CIP supply chain and physical security requirements for the actual entity and facility. Trace vendor procurement, remote support and unresolved dependencies to approved decisions.</t>
        </is>
      </c>
      <c r="E67" s="52" t="inlineStr">
        <is>
          <t xml:space="preserve">Applicable requirement register, executed controls, approvals and follow up records</t>
        </is>
      </c>
      <c r="F67" s="52" t="str">
        <v>No CIP conformity conclusion before exact enforceable requirement parts, scope, measured evidence and exclusions are reconciled.</v>
      </c>
      <c r="G67" s="52" t="str">
        <v>P01 / P03</v>
      </c>
      <c r="H67" s="53"/>
      <c r="I67" s="53"/>
      <c r="J67" s="53"/>
      <c r="K67" s="53" t="str">
        <v>Not examined</v>
      </c>
      <c r="L67" s="53"/>
      <c r="M67" s="53"/>
      <c r="N67" s="53"/>
      <c r="O67" s="53"/>
      <c r="P67" s="53"/>
      <c r="Q67" s="53"/>
      <c r="R67" s="54"/>
      <c r="S67" s="54"/>
      <c r="T67" s="53"/>
      <c r="U67" s="53"/>
      <c r="V67" s="55" t="str">
        <f>IF(OR(EXACT(K67,"Not examined"),EXACT(K67,"Examined with limits"),EXACT(K67,"Evidence supports criterion"),EXACT(K67,"Gap observed"),EXACT(K67,"Not authorized")),IF(K67="Not authorized",IF(LEN(IF(AND(LEN(UPPER(TRIM(CLEAN(SUBSTITUTE(L67,CHAR(160)," ")))))&gt;0,LEFT(UPPER(TRIM(L67)),10)&lt;&gt;"UNRESOLVED",ISERROR(MATCH(UPPER(TRIM(CLEAN(SUBSTITUTE(L67,CHAR(160)," ")))),Start!$H$6:$H$22,0))),"","Permission limitation/next action missing; ")&amp;"")=0,"Documentation recorded; review required",IF(AND(LEN(UPPER(TRIM(CLEAN(SUBSTITUTE(L67,CHAR(160)," ")))))&gt;0,LEFT(UPPER(TRIM(L67)),10)&lt;&gt;"UNRESOLVED",ISERROR(MATCH(UPPER(TRIM(CLEAN(SUBSTITUTE(L67,CHAR(160)," ")))),Start!$H$6:$H$22,0))),"","Permission limitation/next action missing; ")&amp;""),IF(K67="Not examined","Examination pending",IF(LEN(IF(AND(LEN(UPPER(TRIM(CLEAN(SUBSTITUTE(H67,CHAR(160)," ")))))&gt;0,LEFT(UPPER(TRIM(H67)),10)&lt;&gt;"UNRESOLVED",ISERROR(MATCH(UPPER(TRIM(CLEAN(SUBSTITUTE(H67,CHAR(160)," ")))),Start!$H$6:$H$22,0))),"","Criterion/boundary missing; ")&amp;IF(AND(LEN(UPPER(TRIM(CLEAN(SUBSTITUTE(I67,CHAR(160)," ")))))&gt;0,LEFT(UPPER(TRIM(I67)),10)&lt;&gt;"UNRESOLVED",ISERROR(MATCH(UPPER(TRIM(CLEAN(SUBSTITUTE(I67,CHAR(160)," ")))),Start!$H$6:$H$22,0))),"","Examiner missing; ")&amp;IF(AND(LEN(UPPER(TRIM(CLEAN(SUBSTITUTE(J67,CHAR(160)," ")))))&gt;0,LEFT(UPPER(TRIM(J67)),10)&lt;&gt;"UNRESOLVED",ISERROR(MATCH(UPPER(TRIM(CLEAN(SUBSTITUTE(J67,CHAR(160)," ")))),Start!$H$6:$H$22,0))),"","Evidence references missing; ")&amp;IF(AND(LEN(UPPER(TRIM(CLEAN(SUBSTITUTE(M67,CHAR(160)," ")))))&gt;0,LEFT(UPPER(TRIM(M67)),10)&lt;&gt;"UNRESOLVED",ISERROR(MATCH(UPPER(TRIM(CLEAN(SUBSTITUTE(M67,CHAR(160)," ")))),Start!$H$6:$H$22,0))),"","Population/period missing; ")&amp;IF(AND(LEN(UPPER(TRIM(CLEAN(SUBSTITUTE(N67,CHAR(160)," ")))))&gt;0,LEFT(UPPER(TRIM(N67)),10)&lt;&gt;"UNRESOLVED",ISERROR(MATCH(UPPER(TRIM(CLEAN(SUBSTITUTE(N67,CHAR(160)," ")))),Start!$H$6:$H$22,0))),"","Sample IDs/count/rationale missing; ")&amp;IF(AND(LEN(UPPER(TRIM(CLEAN(SUBSTITUTE(O67,CHAR(160)," ")))))&gt;0,LEFT(UPPER(TRIM(O67)),10)&lt;&gt;"UNRESOLVED",ISERROR(MATCH(UPPER(TRIM(CLEAN(SUBSTITUTE(O67,CHAR(160)," ")))),Start!$H$6:$H$22,0))),"","Method missing; ")&amp;IF(AND(LEN(UPPER(TRIM(CLEAN(SUBSTITUTE(P67,CHAR(160)," ")))))&gt;0,LEFT(UPPER(TRIM(P67)),10)&lt;&gt;"UNRESOLVED",ISERROR(MATCH(UPPER(TRIM(CLEAN(SUBSTITUTE(P67,CHAR(160)," ")))),Start!$H$6:$H$22,0))),"","Observations missing; ")&amp;IF(AND(LEN(UPPER(TRIM(CLEAN(SUBSTITUTE(Q67,CHAR(160)," ")))))&gt;0,LEFT(UPPER(TRIM(Q67)),10)&lt;&gt;"UNRESOLVED",ISERROR(MATCH(UPPER(TRIM(CLEAN(SUBSTITUTE(Q67,CHAR(160)," ")))),Start!$H$6:$H$22,0))),"","Reviewer missing; ")&amp;IF(AND(ISNUMBER(R67),R67&gt;0,R67&lt;TODAY()+1),"","Execution date missing/invalid/future; ")&amp;IF(AND(ISNUMBER(S67),S67&gt;0,S67&lt;TODAY()+1),"","Review date missing/invalid/future; ")&amp;IF(AND(LEN(UPPER(TRIM(CLEAN(SUBSTITUTE(T67,CHAR(160)," ")))))&gt;0,LEFT(UPPER(TRIM(T67)),10)&lt;&gt;"UNRESOLVED",ISERROR(MATCH(UPPER(TRIM(CLEAN(SUBSTITUTE(T67,CHAR(160)," ")))),Start!$H$6:$H$22,0))),"","Review disposition missing; ")&amp;IF(AND(LEN(UPPER(TRIM(CLEAN(SUBSTITUTE(U67,CHAR(160)," ")))))&gt;0,LEFT(UPPER(TRIM(U67)),10)&lt;&gt;"UNRESOLVED",ISERROR(MATCH(UPPER(TRIM(CLEAN(SUBSTITUTE(U67,CHAR(160)," ")))),Start!$H$6:$H$22,0))),"","Permit or records-only basis missing; ")&amp;IF(AND(ISNUMBER(R67),ISNUMBER(S67),S67&lt;R67),"Review precedes execution; ","")&amp;IF(K67="Examined with limits",IF(AND(LEN(UPPER(TRIM(CLEAN(SUBSTITUTE(L67,CHAR(160)," ")))))&gt;0,LEFT(UPPER(TRIM(L67)),10)&lt;&gt;"UNRESOLVED",ISERROR(MATCH(UPPER(TRIM(CLEAN(SUBSTITUTE(L67,CHAR(160)," ")))),Start!$H$6:$H$22,0))),"","Limitation/next action missing; "),""))=0,"Documentation recorded; review required",IF(AND(LEN(UPPER(TRIM(CLEAN(SUBSTITUTE(H67,CHAR(160)," ")))))&gt;0,LEFT(UPPER(TRIM(H67)),10)&lt;&gt;"UNRESOLVED",ISERROR(MATCH(UPPER(TRIM(CLEAN(SUBSTITUTE(H67,CHAR(160)," ")))),Start!$H$6:$H$22,0))),"","Criterion/boundary missing; ")&amp;IF(AND(LEN(UPPER(TRIM(CLEAN(SUBSTITUTE(I67,CHAR(160)," ")))))&gt;0,LEFT(UPPER(TRIM(I67)),10)&lt;&gt;"UNRESOLVED",ISERROR(MATCH(UPPER(TRIM(CLEAN(SUBSTITUTE(I67,CHAR(160)," ")))),Start!$H$6:$H$22,0))),"","Examiner missing; ")&amp;IF(AND(LEN(UPPER(TRIM(CLEAN(SUBSTITUTE(J67,CHAR(160)," ")))))&gt;0,LEFT(UPPER(TRIM(J67)),10)&lt;&gt;"UNRESOLVED",ISERROR(MATCH(UPPER(TRIM(CLEAN(SUBSTITUTE(J67,CHAR(160)," ")))),Start!$H$6:$H$22,0))),"","Evidence references missing; ")&amp;IF(AND(LEN(UPPER(TRIM(CLEAN(SUBSTITUTE(M67,CHAR(160)," ")))))&gt;0,LEFT(UPPER(TRIM(M67)),10)&lt;&gt;"UNRESOLVED",ISERROR(MATCH(UPPER(TRIM(CLEAN(SUBSTITUTE(M67,CHAR(160)," ")))),Start!$H$6:$H$22,0))),"","Population/period missing; ")&amp;IF(AND(LEN(UPPER(TRIM(CLEAN(SUBSTITUTE(N67,CHAR(160)," ")))))&gt;0,LEFT(UPPER(TRIM(N67)),10)&lt;&gt;"UNRESOLVED",ISERROR(MATCH(UPPER(TRIM(CLEAN(SUBSTITUTE(N67,CHAR(160)," ")))),Start!$H$6:$H$22,0))),"","Sample IDs/count/rationale missing; ")&amp;IF(AND(LEN(UPPER(TRIM(CLEAN(SUBSTITUTE(O67,CHAR(160)," ")))))&gt;0,LEFT(UPPER(TRIM(O67)),10)&lt;&gt;"UNRESOLVED",ISERROR(MATCH(UPPER(TRIM(CLEAN(SUBSTITUTE(O67,CHAR(160)," ")))),Start!$H$6:$H$22,0))),"","Method missing; ")&amp;IF(AND(LEN(UPPER(TRIM(CLEAN(SUBSTITUTE(P67,CHAR(160)," ")))))&gt;0,LEFT(UPPER(TRIM(P67)),10)&lt;&gt;"UNRESOLVED",ISERROR(MATCH(UPPER(TRIM(CLEAN(SUBSTITUTE(P67,CHAR(160)," ")))),Start!$H$6:$H$22,0))),"","Observations missing; ")&amp;IF(AND(LEN(UPPER(TRIM(CLEAN(SUBSTITUTE(Q67,CHAR(160)," ")))))&gt;0,LEFT(UPPER(TRIM(Q67)),10)&lt;&gt;"UNRESOLVED",ISERROR(MATCH(UPPER(TRIM(CLEAN(SUBSTITUTE(Q67,CHAR(160)," ")))),Start!$H$6:$H$22,0))),"","Reviewer missing; ")&amp;IF(AND(ISNUMBER(R67),R67&gt;0,R67&lt;TODAY()+1),"","Execution date missing/invalid/future; ")&amp;IF(AND(ISNUMBER(S67),S67&gt;0,S67&lt;TODAY()+1),"","Review date missing/invalid/future; ")&amp;IF(AND(LEN(UPPER(TRIM(CLEAN(SUBSTITUTE(T67,CHAR(160)," ")))))&gt;0,LEFT(UPPER(TRIM(T67)),10)&lt;&gt;"UNRESOLVED",ISERROR(MATCH(UPPER(TRIM(CLEAN(SUBSTITUTE(T67,CHAR(160)," ")))),Start!$H$6:$H$22,0))),"","Review disposition missing; ")&amp;IF(AND(LEN(UPPER(TRIM(CLEAN(SUBSTITUTE(U67,CHAR(160)," ")))))&gt;0,LEFT(UPPER(TRIM(U67)),10)&lt;&gt;"UNRESOLVED",ISERROR(MATCH(UPPER(TRIM(CLEAN(SUBSTITUTE(U67,CHAR(160)," ")))),Start!$H$6:$H$22,0))),"","Permit or records-only basis missing; ")&amp;IF(AND(ISNUMBER(R67),ISNUMBER(S67),S67&lt;R67),"Review precedes execution; ","")&amp;IF(K67="Examined with limits",IF(AND(LEN(UPPER(TRIM(CLEAN(SUBSTITUTE(L67,CHAR(160)," ")))))&gt;0,LEFT(UPPER(TRIM(L67)),10)&lt;&gt;"UNRESOLVED",ISERROR(MATCH(UPPER(TRIM(CLEAN(SUBSTITUTE(L67,CHAR(160)," ")))),Start!$H$6:$H$22,0))),"","Limitation/next action missing; "),"")))),"Invalid status; use a listed value")</f>
        <v>Examination pending</v>
      </c>
    </row>
    <row r="68" ht="40" customHeight="1">
      <c r="A68" s="56" t="str">
        <v>P-DOE01</v>
      </c>
      <c r="B68" s="56" t="str">
        <v>Power and energy</v>
      </c>
      <c r="C68" s="56" t="str">
        <v>DOE-417 event categories</v>
      </c>
      <c r="D68" s="56" t="inlineStr">
        <is>
          <t xml:space="preserve">Reconcile actual events to current DOE-417 categories. For each applicable event, verify its category specific clock, accountable reporter, receipt and updates.</t>
        </is>
      </c>
      <c r="E68" s="56" t="str">
        <v>Current form/instructions, category decision and actual event timeline</v>
      </c>
      <c r="F68" s="56" t="str">
        <v>Different event categories retain their own clocks; current instructions must be obtained.</v>
      </c>
      <c r="G68" s="56" t="str">
        <v>P04</v>
      </c>
      <c r="H68" s="53"/>
      <c r="I68" s="53"/>
      <c r="J68" s="53"/>
      <c r="K68" s="53" t="str">
        <v>Not examined</v>
      </c>
      <c r="L68" s="53"/>
      <c r="M68" s="53"/>
      <c r="N68" s="53"/>
      <c r="O68" s="53"/>
      <c r="P68" s="53"/>
      <c r="Q68" s="53"/>
      <c r="R68" s="54"/>
      <c r="S68" s="54"/>
      <c r="T68" s="53"/>
      <c r="U68" s="53"/>
      <c r="V68" s="55" t="str">
        <f>IF(OR(EXACT(K68,"Not examined"),EXACT(K68,"Examined with limits"),EXACT(K68,"Evidence supports criterion"),EXACT(K68,"Gap observed"),EXACT(K68,"Not authorized")),IF(K68="Not authorized",IF(LEN(IF(AND(LEN(UPPER(TRIM(CLEAN(SUBSTITUTE(L68,CHAR(160)," ")))))&gt;0,LEFT(UPPER(TRIM(L68)),10)&lt;&gt;"UNRESOLVED",ISERROR(MATCH(UPPER(TRIM(CLEAN(SUBSTITUTE(L68,CHAR(160)," ")))),Start!$H$6:$H$22,0))),"","Permission limitation/next action missing; ")&amp;"")=0,"Documentation recorded; review required",IF(AND(LEN(UPPER(TRIM(CLEAN(SUBSTITUTE(L68,CHAR(160)," ")))))&gt;0,LEFT(UPPER(TRIM(L68)),10)&lt;&gt;"UNRESOLVED",ISERROR(MATCH(UPPER(TRIM(CLEAN(SUBSTITUTE(L68,CHAR(160)," ")))),Start!$H$6:$H$22,0))),"","Permission limitation/next action missing; ")&amp;""),IF(K68="Not examined","Examination pending",IF(LEN(IF(AND(LEN(UPPER(TRIM(CLEAN(SUBSTITUTE(H68,CHAR(160)," ")))))&gt;0,LEFT(UPPER(TRIM(H68)),10)&lt;&gt;"UNRESOLVED",ISERROR(MATCH(UPPER(TRIM(CLEAN(SUBSTITUTE(H68,CHAR(160)," ")))),Start!$H$6:$H$22,0))),"","Criterion/boundary missing; ")&amp;IF(AND(LEN(UPPER(TRIM(CLEAN(SUBSTITUTE(I68,CHAR(160)," ")))))&gt;0,LEFT(UPPER(TRIM(I68)),10)&lt;&gt;"UNRESOLVED",ISERROR(MATCH(UPPER(TRIM(CLEAN(SUBSTITUTE(I68,CHAR(160)," ")))),Start!$H$6:$H$22,0))),"","Examiner missing; ")&amp;IF(AND(LEN(UPPER(TRIM(CLEAN(SUBSTITUTE(J68,CHAR(160)," ")))))&gt;0,LEFT(UPPER(TRIM(J68)),10)&lt;&gt;"UNRESOLVED",ISERROR(MATCH(UPPER(TRIM(CLEAN(SUBSTITUTE(J68,CHAR(160)," ")))),Start!$H$6:$H$22,0))),"","Evidence references missing; ")&amp;IF(AND(LEN(UPPER(TRIM(CLEAN(SUBSTITUTE(M68,CHAR(160)," ")))))&gt;0,LEFT(UPPER(TRIM(M68)),10)&lt;&gt;"UNRESOLVED",ISERROR(MATCH(UPPER(TRIM(CLEAN(SUBSTITUTE(M68,CHAR(160)," ")))),Start!$H$6:$H$22,0))),"","Population/period missing; ")&amp;IF(AND(LEN(UPPER(TRIM(CLEAN(SUBSTITUTE(N68,CHAR(160)," ")))))&gt;0,LEFT(UPPER(TRIM(N68)),10)&lt;&gt;"UNRESOLVED",ISERROR(MATCH(UPPER(TRIM(CLEAN(SUBSTITUTE(N68,CHAR(160)," ")))),Start!$H$6:$H$22,0))),"","Sample IDs/count/rationale missing; ")&amp;IF(AND(LEN(UPPER(TRIM(CLEAN(SUBSTITUTE(O68,CHAR(160)," ")))))&gt;0,LEFT(UPPER(TRIM(O68)),10)&lt;&gt;"UNRESOLVED",ISERROR(MATCH(UPPER(TRIM(CLEAN(SUBSTITUTE(O68,CHAR(160)," ")))),Start!$H$6:$H$22,0))),"","Method missing; ")&amp;IF(AND(LEN(UPPER(TRIM(CLEAN(SUBSTITUTE(P68,CHAR(160)," ")))))&gt;0,LEFT(UPPER(TRIM(P68)),10)&lt;&gt;"UNRESOLVED",ISERROR(MATCH(UPPER(TRIM(CLEAN(SUBSTITUTE(P68,CHAR(160)," ")))),Start!$H$6:$H$22,0))),"","Observations missing; ")&amp;IF(AND(LEN(UPPER(TRIM(CLEAN(SUBSTITUTE(Q68,CHAR(160)," ")))))&gt;0,LEFT(UPPER(TRIM(Q68)),10)&lt;&gt;"UNRESOLVED",ISERROR(MATCH(UPPER(TRIM(CLEAN(SUBSTITUTE(Q68,CHAR(160)," ")))),Start!$H$6:$H$22,0))),"","Reviewer missing; ")&amp;IF(AND(ISNUMBER(R68),R68&gt;0,R68&lt;TODAY()+1),"","Execution date missing/invalid/future; ")&amp;IF(AND(ISNUMBER(S68),S68&gt;0,S68&lt;TODAY()+1),"","Review date missing/invalid/future; ")&amp;IF(AND(LEN(UPPER(TRIM(CLEAN(SUBSTITUTE(T68,CHAR(160)," ")))))&gt;0,LEFT(UPPER(TRIM(T68)),10)&lt;&gt;"UNRESOLVED",ISERROR(MATCH(UPPER(TRIM(CLEAN(SUBSTITUTE(T68,CHAR(160)," ")))),Start!$H$6:$H$22,0))),"","Review disposition missing; ")&amp;IF(AND(LEN(UPPER(TRIM(CLEAN(SUBSTITUTE(U68,CHAR(160)," ")))))&gt;0,LEFT(UPPER(TRIM(U68)),10)&lt;&gt;"UNRESOLVED",ISERROR(MATCH(UPPER(TRIM(CLEAN(SUBSTITUTE(U68,CHAR(160)," ")))),Start!$H$6:$H$22,0))),"","Permit or records-only basis missing; ")&amp;IF(AND(ISNUMBER(R68),ISNUMBER(S68),S68&lt;R68),"Review precedes execution; ","")&amp;IF(K68="Examined with limits",IF(AND(LEN(UPPER(TRIM(CLEAN(SUBSTITUTE(L68,CHAR(160)," ")))))&gt;0,LEFT(UPPER(TRIM(L68)),10)&lt;&gt;"UNRESOLVED",ISERROR(MATCH(UPPER(TRIM(CLEAN(SUBSTITUTE(L68,CHAR(160)," ")))),Start!$H$6:$H$22,0))),"","Limitation/next action missing; "),""))=0,"Documentation recorded; review required",IF(AND(LEN(UPPER(TRIM(CLEAN(SUBSTITUTE(H68,CHAR(160)," ")))))&gt;0,LEFT(UPPER(TRIM(H68)),10)&lt;&gt;"UNRESOLVED",ISERROR(MATCH(UPPER(TRIM(CLEAN(SUBSTITUTE(H68,CHAR(160)," ")))),Start!$H$6:$H$22,0))),"","Criterion/boundary missing; ")&amp;IF(AND(LEN(UPPER(TRIM(CLEAN(SUBSTITUTE(I68,CHAR(160)," ")))))&gt;0,LEFT(UPPER(TRIM(I68)),10)&lt;&gt;"UNRESOLVED",ISERROR(MATCH(UPPER(TRIM(CLEAN(SUBSTITUTE(I68,CHAR(160)," ")))),Start!$H$6:$H$22,0))),"","Examiner missing; ")&amp;IF(AND(LEN(UPPER(TRIM(CLEAN(SUBSTITUTE(J68,CHAR(160)," ")))))&gt;0,LEFT(UPPER(TRIM(J68)),10)&lt;&gt;"UNRESOLVED",ISERROR(MATCH(UPPER(TRIM(CLEAN(SUBSTITUTE(J68,CHAR(160)," ")))),Start!$H$6:$H$22,0))),"","Evidence references missing; ")&amp;IF(AND(LEN(UPPER(TRIM(CLEAN(SUBSTITUTE(M68,CHAR(160)," ")))))&gt;0,LEFT(UPPER(TRIM(M68)),10)&lt;&gt;"UNRESOLVED",ISERROR(MATCH(UPPER(TRIM(CLEAN(SUBSTITUTE(M68,CHAR(160)," ")))),Start!$H$6:$H$22,0))),"","Population/period missing; ")&amp;IF(AND(LEN(UPPER(TRIM(CLEAN(SUBSTITUTE(N68,CHAR(160)," ")))))&gt;0,LEFT(UPPER(TRIM(N68)),10)&lt;&gt;"UNRESOLVED",ISERROR(MATCH(UPPER(TRIM(CLEAN(SUBSTITUTE(N68,CHAR(160)," ")))),Start!$H$6:$H$22,0))),"","Sample IDs/count/rationale missing; ")&amp;IF(AND(LEN(UPPER(TRIM(CLEAN(SUBSTITUTE(O68,CHAR(160)," ")))))&gt;0,LEFT(UPPER(TRIM(O68)),10)&lt;&gt;"UNRESOLVED",ISERROR(MATCH(UPPER(TRIM(CLEAN(SUBSTITUTE(O68,CHAR(160)," ")))),Start!$H$6:$H$22,0))),"","Method missing; ")&amp;IF(AND(LEN(UPPER(TRIM(CLEAN(SUBSTITUTE(P68,CHAR(160)," ")))))&gt;0,LEFT(UPPER(TRIM(P68)),10)&lt;&gt;"UNRESOLVED",ISERROR(MATCH(UPPER(TRIM(CLEAN(SUBSTITUTE(P68,CHAR(160)," ")))),Start!$H$6:$H$22,0))),"","Observations missing; ")&amp;IF(AND(LEN(UPPER(TRIM(CLEAN(SUBSTITUTE(Q68,CHAR(160)," ")))))&gt;0,LEFT(UPPER(TRIM(Q68)),10)&lt;&gt;"UNRESOLVED",ISERROR(MATCH(UPPER(TRIM(CLEAN(SUBSTITUTE(Q68,CHAR(160)," ")))),Start!$H$6:$H$22,0))),"","Reviewer missing; ")&amp;IF(AND(ISNUMBER(R68),R68&gt;0,R68&lt;TODAY()+1),"","Execution date missing/invalid/future; ")&amp;IF(AND(ISNUMBER(S68),S68&gt;0,S68&lt;TODAY()+1),"","Review date missing/invalid/future; ")&amp;IF(AND(LEN(UPPER(TRIM(CLEAN(SUBSTITUTE(T68,CHAR(160)," ")))))&gt;0,LEFT(UPPER(TRIM(T68)),10)&lt;&gt;"UNRESOLVED",ISERROR(MATCH(UPPER(TRIM(CLEAN(SUBSTITUTE(T68,CHAR(160)," ")))),Start!$H$6:$H$22,0))),"","Review disposition missing; ")&amp;IF(AND(LEN(UPPER(TRIM(CLEAN(SUBSTITUTE(U68,CHAR(160)," ")))))&gt;0,LEFT(UPPER(TRIM(U68)),10)&lt;&gt;"UNRESOLVED",ISERROR(MATCH(UPPER(TRIM(CLEAN(SUBSTITUTE(U68,CHAR(160)," ")))),Start!$H$6:$H$22,0))),"","Permit or records-only basis missing; ")&amp;IF(AND(ISNUMBER(R68),ISNUMBER(S68),S68&lt;R68),"Review precedes execution; ","")&amp;IF(K68="Examined with limits",IF(AND(LEN(UPPER(TRIM(CLEAN(SUBSTITUTE(L68,CHAR(160)," ")))))&gt;0,LEFT(UPPER(TRIM(L68)),10)&lt;&gt;"UNRESOLVED",ISERROR(MATCH(UPPER(TRIM(CLEAN(SUBSTITUTE(L68,CHAR(160)," ")))),Start!$H$6:$H$22,0))),"","Limitation/next action missing; "),"")))),"Invalid status; use a listed value")</f>
        <v>Examination pending</v>
      </c>
    </row>
    <row r="69" ht="55" customHeight="1">
      <c r="A69" s="52" t="str">
        <v>P-NRC01</v>
      </c>
      <c r="B69" s="52" t="str">
        <v>Power and energy</v>
      </c>
      <c r="C69" s="52" t="str">
        <v>Nuclear licensed scope</v>
      </c>
      <c r="D69" s="52" t="str">
        <v>Retrieve the approved licensee cybersecurity plan and exact applicable 10 CFR 73.54 requirements. Review only the authorized boundary and trace selected plan controls to evidence.</v>
      </c>
      <c r="E69" s="52" t="str">
        <v>License scope, approved plan, assessment records and required authorizations</v>
      </c>
      <c r="F69" s="52" t="inlineStr">
        <is>
          <t xml:space="preserve">The licensee approved program governs; other assessments support it.</t>
        </is>
      </c>
      <c r="G69" s="52" t="str">
        <v>P05</v>
      </c>
      <c r="H69" s="53"/>
      <c r="I69" s="53"/>
      <c r="J69" s="53"/>
      <c r="K69" s="53" t="str">
        <v>Not examined</v>
      </c>
      <c r="L69" s="53"/>
      <c r="M69" s="53"/>
      <c r="N69" s="53"/>
      <c r="O69" s="53"/>
      <c r="P69" s="53"/>
      <c r="Q69" s="53"/>
      <c r="R69" s="54"/>
      <c r="S69" s="54"/>
      <c r="T69" s="53"/>
      <c r="U69" s="53"/>
      <c r="V69" s="55" t="str">
        <f>IF(OR(EXACT(K69,"Not examined"),EXACT(K69,"Examined with limits"),EXACT(K69,"Evidence supports criterion"),EXACT(K69,"Gap observed"),EXACT(K69,"Not authorized")),IF(K69="Not authorized",IF(LEN(IF(AND(LEN(UPPER(TRIM(CLEAN(SUBSTITUTE(L69,CHAR(160)," ")))))&gt;0,LEFT(UPPER(TRIM(L69)),10)&lt;&gt;"UNRESOLVED",ISERROR(MATCH(UPPER(TRIM(CLEAN(SUBSTITUTE(L69,CHAR(160)," ")))),Start!$H$6:$H$22,0))),"","Permission limitation/next action missing; ")&amp;"")=0,"Documentation recorded; review required",IF(AND(LEN(UPPER(TRIM(CLEAN(SUBSTITUTE(L69,CHAR(160)," ")))))&gt;0,LEFT(UPPER(TRIM(L69)),10)&lt;&gt;"UNRESOLVED",ISERROR(MATCH(UPPER(TRIM(CLEAN(SUBSTITUTE(L69,CHAR(160)," ")))),Start!$H$6:$H$22,0))),"","Permission limitation/next action missing; ")&amp;""),IF(K69="Not examined","Examination pending",IF(LEN(IF(AND(LEN(UPPER(TRIM(CLEAN(SUBSTITUTE(H69,CHAR(160)," ")))))&gt;0,LEFT(UPPER(TRIM(H69)),10)&lt;&gt;"UNRESOLVED",ISERROR(MATCH(UPPER(TRIM(CLEAN(SUBSTITUTE(H69,CHAR(160)," ")))),Start!$H$6:$H$22,0))),"","Criterion/boundary missing; ")&amp;IF(AND(LEN(UPPER(TRIM(CLEAN(SUBSTITUTE(I69,CHAR(160)," ")))))&gt;0,LEFT(UPPER(TRIM(I69)),10)&lt;&gt;"UNRESOLVED",ISERROR(MATCH(UPPER(TRIM(CLEAN(SUBSTITUTE(I69,CHAR(160)," ")))),Start!$H$6:$H$22,0))),"","Examiner missing; ")&amp;IF(AND(LEN(UPPER(TRIM(CLEAN(SUBSTITUTE(J69,CHAR(160)," ")))))&gt;0,LEFT(UPPER(TRIM(J69)),10)&lt;&gt;"UNRESOLVED",ISERROR(MATCH(UPPER(TRIM(CLEAN(SUBSTITUTE(J69,CHAR(160)," ")))),Start!$H$6:$H$22,0))),"","Evidence references missing; ")&amp;IF(AND(LEN(UPPER(TRIM(CLEAN(SUBSTITUTE(M69,CHAR(160)," ")))))&gt;0,LEFT(UPPER(TRIM(M69)),10)&lt;&gt;"UNRESOLVED",ISERROR(MATCH(UPPER(TRIM(CLEAN(SUBSTITUTE(M69,CHAR(160)," ")))),Start!$H$6:$H$22,0))),"","Population/period missing; ")&amp;IF(AND(LEN(UPPER(TRIM(CLEAN(SUBSTITUTE(N69,CHAR(160)," ")))))&gt;0,LEFT(UPPER(TRIM(N69)),10)&lt;&gt;"UNRESOLVED",ISERROR(MATCH(UPPER(TRIM(CLEAN(SUBSTITUTE(N69,CHAR(160)," ")))),Start!$H$6:$H$22,0))),"","Sample IDs/count/rationale missing; ")&amp;IF(AND(LEN(UPPER(TRIM(CLEAN(SUBSTITUTE(O69,CHAR(160)," ")))))&gt;0,LEFT(UPPER(TRIM(O69)),10)&lt;&gt;"UNRESOLVED",ISERROR(MATCH(UPPER(TRIM(CLEAN(SUBSTITUTE(O69,CHAR(160)," ")))),Start!$H$6:$H$22,0))),"","Method missing; ")&amp;IF(AND(LEN(UPPER(TRIM(CLEAN(SUBSTITUTE(P69,CHAR(160)," ")))))&gt;0,LEFT(UPPER(TRIM(P69)),10)&lt;&gt;"UNRESOLVED",ISERROR(MATCH(UPPER(TRIM(CLEAN(SUBSTITUTE(P69,CHAR(160)," ")))),Start!$H$6:$H$22,0))),"","Observations missing; ")&amp;IF(AND(LEN(UPPER(TRIM(CLEAN(SUBSTITUTE(Q69,CHAR(160)," ")))))&gt;0,LEFT(UPPER(TRIM(Q69)),10)&lt;&gt;"UNRESOLVED",ISERROR(MATCH(UPPER(TRIM(CLEAN(SUBSTITUTE(Q69,CHAR(160)," ")))),Start!$H$6:$H$22,0))),"","Reviewer missing; ")&amp;IF(AND(ISNUMBER(R69),R69&gt;0,R69&lt;TODAY()+1),"","Execution date missing/invalid/future; ")&amp;IF(AND(ISNUMBER(S69),S69&gt;0,S69&lt;TODAY()+1),"","Review date missing/invalid/future; ")&amp;IF(AND(LEN(UPPER(TRIM(CLEAN(SUBSTITUTE(T69,CHAR(160)," ")))))&gt;0,LEFT(UPPER(TRIM(T69)),10)&lt;&gt;"UNRESOLVED",ISERROR(MATCH(UPPER(TRIM(CLEAN(SUBSTITUTE(T69,CHAR(160)," ")))),Start!$H$6:$H$22,0))),"","Review disposition missing; ")&amp;IF(AND(LEN(UPPER(TRIM(CLEAN(SUBSTITUTE(U69,CHAR(160)," ")))))&gt;0,LEFT(UPPER(TRIM(U69)),10)&lt;&gt;"UNRESOLVED",ISERROR(MATCH(UPPER(TRIM(CLEAN(SUBSTITUTE(U69,CHAR(160)," ")))),Start!$H$6:$H$22,0))),"","Permit or records-only basis missing; ")&amp;IF(AND(ISNUMBER(R69),ISNUMBER(S69),S69&lt;R69),"Review precedes execution; ","")&amp;IF(K69="Examined with limits",IF(AND(LEN(UPPER(TRIM(CLEAN(SUBSTITUTE(L69,CHAR(160)," ")))))&gt;0,LEFT(UPPER(TRIM(L69)),10)&lt;&gt;"UNRESOLVED",ISERROR(MATCH(UPPER(TRIM(CLEAN(SUBSTITUTE(L69,CHAR(160)," ")))),Start!$H$6:$H$22,0))),"","Limitation/next action missing; "),""))=0,"Documentation recorded; review required",IF(AND(LEN(UPPER(TRIM(CLEAN(SUBSTITUTE(H69,CHAR(160)," ")))))&gt;0,LEFT(UPPER(TRIM(H69)),10)&lt;&gt;"UNRESOLVED",ISERROR(MATCH(UPPER(TRIM(CLEAN(SUBSTITUTE(H69,CHAR(160)," ")))),Start!$H$6:$H$22,0))),"","Criterion/boundary missing; ")&amp;IF(AND(LEN(UPPER(TRIM(CLEAN(SUBSTITUTE(I69,CHAR(160)," ")))))&gt;0,LEFT(UPPER(TRIM(I69)),10)&lt;&gt;"UNRESOLVED",ISERROR(MATCH(UPPER(TRIM(CLEAN(SUBSTITUTE(I69,CHAR(160)," ")))),Start!$H$6:$H$22,0))),"","Examiner missing; ")&amp;IF(AND(LEN(UPPER(TRIM(CLEAN(SUBSTITUTE(J69,CHAR(160)," ")))))&gt;0,LEFT(UPPER(TRIM(J69)),10)&lt;&gt;"UNRESOLVED",ISERROR(MATCH(UPPER(TRIM(CLEAN(SUBSTITUTE(J69,CHAR(160)," ")))),Start!$H$6:$H$22,0))),"","Evidence references missing; ")&amp;IF(AND(LEN(UPPER(TRIM(CLEAN(SUBSTITUTE(M69,CHAR(160)," ")))))&gt;0,LEFT(UPPER(TRIM(M69)),10)&lt;&gt;"UNRESOLVED",ISERROR(MATCH(UPPER(TRIM(CLEAN(SUBSTITUTE(M69,CHAR(160)," ")))),Start!$H$6:$H$22,0))),"","Population/period missing; ")&amp;IF(AND(LEN(UPPER(TRIM(CLEAN(SUBSTITUTE(N69,CHAR(160)," ")))))&gt;0,LEFT(UPPER(TRIM(N69)),10)&lt;&gt;"UNRESOLVED",ISERROR(MATCH(UPPER(TRIM(CLEAN(SUBSTITUTE(N69,CHAR(160)," ")))),Start!$H$6:$H$22,0))),"","Sample IDs/count/rationale missing; ")&amp;IF(AND(LEN(UPPER(TRIM(CLEAN(SUBSTITUTE(O69,CHAR(160)," ")))))&gt;0,LEFT(UPPER(TRIM(O69)),10)&lt;&gt;"UNRESOLVED",ISERROR(MATCH(UPPER(TRIM(CLEAN(SUBSTITUTE(O69,CHAR(160)," ")))),Start!$H$6:$H$22,0))),"","Method missing; ")&amp;IF(AND(LEN(UPPER(TRIM(CLEAN(SUBSTITUTE(P69,CHAR(160)," ")))))&gt;0,LEFT(UPPER(TRIM(P69)),10)&lt;&gt;"UNRESOLVED",ISERROR(MATCH(UPPER(TRIM(CLEAN(SUBSTITUTE(P69,CHAR(160)," ")))),Start!$H$6:$H$22,0))),"","Observations missing; ")&amp;IF(AND(LEN(UPPER(TRIM(CLEAN(SUBSTITUTE(Q69,CHAR(160)," ")))))&gt;0,LEFT(UPPER(TRIM(Q69)),10)&lt;&gt;"UNRESOLVED",ISERROR(MATCH(UPPER(TRIM(CLEAN(SUBSTITUTE(Q69,CHAR(160)," ")))),Start!$H$6:$H$22,0))),"","Reviewer missing; ")&amp;IF(AND(ISNUMBER(R69),R69&gt;0,R69&lt;TODAY()+1),"","Execution date missing/invalid/future; ")&amp;IF(AND(ISNUMBER(S69),S69&gt;0,S69&lt;TODAY()+1),"","Review date missing/invalid/future; ")&amp;IF(AND(LEN(UPPER(TRIM(CLEAN(SUBSTITUTE(T69,CHAR(160)," ")))))&gt;0,LEFT(UPPER(TRIM(T69)),10)&lt;&gt;"UNRESOLVED",ISERROR(MATCH(UPPER(TRIM(CLEAN(SUBSTITUTE(T69,CHAR(160)," ")))),Start!$H$6:$H$22,0))),"","Review disposition missing; ")&amp;IF(AND(LEN(UPPER(TRIM(CLEAN(SUBSTITUTE(U69,CHAR(160)," ")))))&gt;0,LEFT(UPPER(TRIM(U69)),10)&lt;&gt;"UNRESOLVED",ISERROR(MATCH(UPPER(TRIM(CLEAN(SUBSTITUTE(U69,CHAR(160)," ")))),Start!$H$6:$H$22,0))),"","Permit or records-only basis missing; ")&amp;IF(AND(ISNUMBER(R69),ISNUMBER(S69),S69&lt;R69),"Review precedes execution; ","")&amp;IF(K69="Examined with limits",IF(AND(LEN(UPPER(TRIM(CLEAN(SUBSTITUTE(L69,CHAR(160)," ")))))&gt;0,LEFT(UPPER(TRIM(L69)),10)&lt;&gt;"UNRESOLVED",ISERROR(MATCH(UPPER(TRIM(CLEAN(SUBSTITUTE(L69,CHAR(160)," ")))),Start!$H$6:$H$22,0))),"","Limitation/next action missing; "),"")))),"Invalid status; use a listed value")</f>
        <v>Examination pending</v>
      </c>
    </row>
    <row r="70" ht="55" customHeight="1">
      <c r="A70" s="56" t="str">
        <v>M-PSM01</v>
      </c>
      <c r="B70" s="56" t="str">
        <v>Manufacturing</v>
      </c>
      <c r="C70" s="56" t="str">
        <v>Process hazard analysis</v>
      </c>
      <c r="D70" s="56" t="inlineStr">
        <is>
          <t xml:space="preserve">For an actually PSM covered process, reconcile 1910.119(e) to the approved process safety program and selected OT dependencies. Examine actual period records with EHS and engineering, within this instrument's own scope.</t>
        </is>
      </c>
      <c r="E70" s="56" t="inlineStr">
        <is>
          <t xml:space="preserve">Current PHA, cyberrelated assumptions and recommendations</t>
        </is>
      </c>
      <c r="F70" s="56" t="inlineStr">
        <is>
          <t xml:space="preserve">The exact PSM duty and OT assessment contribution are each evidence supported.</t>
        </is>
      </c>
      <c r="G70" s="56" t="str">
        <v>M01</v>
      </c>
      <c r="H70" s="53"/>
      <c r="I70" s="53"/>
      <c r="J70" s="53"/>
      <c r="K70" s="53" t="str">
        <v>Not examined</v>
      </c>
      <c r="L70" s="53"/>
      <c r="M70" s="53"/>
      <c r="N70" s="53"/>
      <c r="O70" s="53"/>
      <c r="P70" s="53"/>
      <c r="Q70" s="53"/>
      <c r="R70" s="54"/>
      <c r="S70" s="54"/>
      <c r="T70" s="53"/>
      <c r="U70" s="53"/>
      <c r="V70" s="55" t="str">
        <f>IF(OR(EXACT(K70,"Not examined"),EXACT(K70,"Examined with limits"),EXACT(K70,"Evidence supports criterion"),EXACT(K70,"Gap observed"),EXACT(K70,"Not authorized")),IF(K70="Not authorized",IF(LEN(IF(AND(LEN(UPPER(TRIM(CLEAN(SUBSTITUTE(L70,CHAR(160)," ")))))&gt;0,LEFT(UPPER(TRIM(L70)),10)&lt;&gt;"UNRESOLVED",ISERROR(MATCH(UPPER(TRIM(CLEAN(SUBSTITUTE(L70,CHAR(160)," ")))),Start!$H$6:$H$22,0))),"","Permission limitation/next action missing; ")&amp;"")=0,"Documentation recorded; review required",IF(AND(LEN(UPPER(TRIM(CLEAN(SUBSTITUTE(L70,CHAR(160)," ")))))&gt;0,LEFT(UPPER(TRIM(L70)),10)&lt;&gt;"UNRESOLVED",ISERROR(MATCH(UPPER(TRIM(CLEAN(SUBSTITUTE(L70,CHAR(160)," ")))),Start!$H$6:$H$22,0))),"","Permission limitation/next action missing; ")&amp;""),IF(K70="Not examined","Examination pending",IF(LEN(IF(AND(LEN(UPPER(TRIM(CLEAN(SUBSTITUTE(H70,CHAR(160)," ")))))&gt;0,LEFT(UPPER(TRIM(H70)),10)&lt;&gt;"UNRESOLVED",ISERROR(MATCH(UPPER(TRIM(CLEAN(SUBSTITUTE(H70,CHAR(160)," ")))),Start!$H$6:$H$22,0))),"","Criterion/boundary missing; ")&amp;IF(AND(LEN(UPPER(TRIM(CLEAN(SUBSTITUTE(I70,CHAR(160)," ")))))&gt;0,LEFT(UPPER(TRIM(I70)),10)&lt;&gt;"UNRESOLVED",ISERROR(MATCH(UPPER(TRIM(CLEAN(SUBSTITUTE(I70,CHAR(160)," ")))),Start!$H$6:$H$22,0))),"","Examiner missing; ")&amp;IF(AND(LEN(UPPER(TRIM(CLEAN(SUBSTITUTE(J70,CHAR(160)," ")))))&gt;0,LEFT(UPPER(TRIM(J70)),10)&lt;&gt;"UNRESOLVED",ISERROR(MATCH(UPPER(TRIM(CLEAN(SUBSTITUTE(J70,CHAR(160)," ")))),Start!$H$6:$H$22,0))),"","Evidence references missing; ")&amp;IF(AND(LEN(UPPER(TRIM(CLEAN(SUBSTITUTE(M70,CHAR(160)," ")))))&gt;0,LEFT(UPPER(TRIM(M70)),10)&lt;&gt;"UNRESOLVED",ISERROR(MATCH(UPPER(TRIM(CLEAN(SUBSTITUTE(M70,CHAR(160)," ")))),Start!$H$6:$H$22,0))),"","Population/period missing; ")&amp;IF(AND(LEN(UPPER(TRIM(CLEAN(SUBSTITUTE(N70,CHAR(160)," ")))))&gt;0,LEFT(UPPER(TRIM(N70)),10)&lt;&gt;"UNRESOLVED",ISERROR(MATCH(UPPER(TRIM(CLEAN(SUBSTITUTE(N70,CHAR(160)," ")))),Start!$H$6:$H$22,0))),"","Sample IDs/count/rationale missing; ")&amp;IF(AND(LEN(UPPER(TRIM(CLEAN(SUBSTITUTE(O70,CHAR(160)," ")))))&gt;0,LEFT(UPPER(TRIM(O70)),10)&lt;&gt;"UNRESOLVED",ISERROR(MATCH(UPPER(TRIM(CLEAN(SUBSTITUTE(O70,CHAR(160)," ")))),Start!$H$6:$H$22,0))),"","Method missing; ")&amp;IF(AND(LEN(UPPER(TRIM(CLEAN(SUBSTITUTE(P70,CHAR(160)," ")))))&gt;0,LEFT(UPPER(TRIM(P70)),10)&lt;&gt;"UNRESOLVED",ISERROR(MATCH(UPPER(TRIM(CLEAN(SUBSTITUTE(P70,CHAR(160)," ")))),Start!$H$6:$H$22,0))),"","Observations missing; ")&amp;IF(AND(LEN(UPPER(TRIM(CLEAN(SUBSTITUTE(Q70,CHAR(160)," ")))))&gt;0,LEFT(UPPER(TRIM(Q70)),10)&lt;&gt;"UNRESOLVED",ISERROR(MATCH(UPPER(TRIM(CLEAN(SUBSTITUTE(Q70,CHAR(160)," ")))),Start!$H$6:$H$22,0))),"","Reviewer missing; ")&amp;IF(AND(ISNUMBER(R70),R70&gt;0,R70&lt;TODAY()+1),"","Execution date missing/invalid/future; ")&amp;IF(AND(ISNUMBER(S70),S70&gt;0,S70&lt;TODAY()+1),"","Review date missing/invalid/future; ")&amp;IF(AND(LEN(UPPER(TRIM(CLEAN(SUBSTITUTE(T70,CHAR(160)," ")))))&gt;0,LEFT(UPPER(TRIM(T70)),10)&lt;&gt;"UNRESOLVED",ISERROR(MATCH(UPPER(TRIM(CLEAN(SUBSTITUTE(T70,CHAR(160)," ")))),Start!$H$6:$H$22,0))),"","Review disposition missing; ")&amp;IF(AND(LEN(UPPER(TRIM(CLEAN(SUBSTITUTE(U70,CHAR(160)," ")))))&gt;0,LEFT(UPPER(TRIM(U70)),10)&lt;&gt;"UNRESOLVED",ISERROR(MATCH(UPPER(TRIM(CLEAN(SUBSTITUTE(U70,CHAR(160)," ")))),Start!$H$6:$H$22,0))),"","Permit or records-only basis missing; ")&amp;IF(AND(ISNUMBER(R70),ISNUMBER(S70),S70&lt;R70),"Review precedes execution; ","")&amp;IF(K70="Examined with limits",IF(AND(LEN(UPPER(TRIM(CLEAN(SUBSTITUTE(L70,CHAR(160)," ")))))&gt;0,LEFT(UPPER(TRIM(L70)),10)&lt;&gt;"UNRESOLVED",ISERROR(MATCH(UPPER(TRIM(CLEAN(SUBSTITUTE(L70,CHAR(160)," ")))),Start!$H$6:$H$22,0))),"","Limitation/next action missing; "),""))=0,"Documentation recorded; review required",IF(AND(LEN(UPPER(TRIM(CLEAN(SUBSTITUTE(H70,CHAR(160)," ")))))&gt;0,LEFT(UPPER(TRIM(H70)),10)&lt;&gt;"UNRESOLVED",ISERROR(MATCH(UPPER(TRIM(CLEAN(SUBSTITUTE(H70,CHAR(160)," ")))),Start!$H$6:$H$22,0))),"","Criterion/boundary missing; ")&amp;IF(AND(LEN(UPPER(TRIM(CLEAN(SUBSTITUTE(I70,CHAR(160)," ")))))&gt;0,LEFT(UPPER(TRIM(I70)),10)&lt;&gt;"UNRESOLVED",ISERROR(MATCH(UPPER(TRIM(CLEAN(SUBSTITUTE(I70,CHAR(160)," ")))),Start!$H$6:$H$22,0))),"","Examiner missing; ")&amp;IF(AND(LEN(UPPER(TRIM(CLEAN(SUBSTITUTE(J70,CHAR(160)," ")))))&gt;0,LEFT(UPPER(TRIM(J70)),10)&lt;&gt;"UNRESOLVED",ISERROR(MATCH(UPPER(TRIM(CLEAN(SUBSTITUTE(J70,CHAR(160)," ")))),Start!$H$6:$H$22,0))),"","Evidence references missing; ")&amp;IF(AND(LEN(UPPER(TRIM(CLEAN(SUBSTITUTE(M70,CHAR(160)," ")))))&gt;0,LEFT(UPPER(TRIM(M70)),10)&lt;&gt;"UNRESOLVED",ISERROR(MATCH(UPPER(TRIM(CLEAN(SUBSTITUTE(M70,CHAR(160)," ")))),Start!$H$6:$H$22,0))),"","Population/period missing; ")&amp;IF(AND(LEN(UPPER(TRIM(CLEAN(SUBSTITUTE(N70,CHAR(160)," ")))))&gt;0,LEFT(UPPER(TRIM(N70)),10)&lt;&gt;"UNRESOLVED",ISERROR(MATCH(UPPER(TRIM(CLEAN(SUBSTITUTE(N70,CHAR(160)," ")))),Start!$H$6:$H$22,0))),"","Sample IDs/count/rationale missing; ")&amp;IF(AND(LEN(UPPER(TRIM(CLEAN(SUBSTITUTE(O70,CHAR(160)," ")))))&gt;0,LEFT(UPPER(TRIM(O70)),10)&lt;&gt;"UNRESOLVED",ISERROR(MATCH(UPPER(TRIM(CLEAN(SUBSTITUTE(O70,CHAR(160)," ")))),Start!$H$6:$H$22,0))),"","Method missing; ")&amp;IF(AND(LEN(UPPER(TRIM(CLEAN(SUBSTITUTE(P70,CHAR(160)," ")))))&gt;0,LEFT(UPPER(TRIM(P70)),10)&lt;&gt;"UNRESOLVED",ISERROR(MATCH(UPPER(TRIM(CLEAN(SUBSTITUTE(P70,CHAR(160)," ")))),Start!$H$6:$H$22,0))),"","Observations missing; ")&amp;IF(AND(LEN(UPPER(TRIM(CLEAN(SUBSTITUTE(Q70,CHAR(160)," ")))))&gt;0,LEFT(UPPER(TRIM(Q70)),10)&lt;&gt;"UNRESOLVED",ISERROR(MATCH(UPPER(TRIM(CLEAN(SUBSTITUTE(Q70,CHAR(160)," ")))),Start!$H$6:$H$22,0))),"","Reviewer missing; ")&amp;IF(AND(ISNUMBER(R70),R70&gt;0,R70&lt;TODAY()+1),"","Execution date missing/invalid/future; ")&amp;IF(AND(ISNUMBER(S70),S70&gt;0,S70&lt;TODAY()+1),"","Review date missing/invalid/future; ")&amp;IF(AND(LEN(UPPER(TRIM(CLEAN(SUBSTITUTE(T70,CHAR(160)," ")))))&gt;0,LEFT(UPPER(TRIM(T70)),10)&lt;&gt;"UNRESOLVED",ISERROR(MATCH(UPPER(TRIM(CLEAN(SUBSTITUTE(T70,CHAR(160)," ")))),Start!$H$6:$H$22,0))),"","Review disposition missing; ")&amp;IF(AND(LEN(UPPER(TRIM(CLEAN(SUBSTITUTE(U70,CHAR(160)," ")))))&gt;0,LEFT(UPPER(TRIM(U70)),10)&lt;&gt;"UNRESOLVED",ISERROR(MATCH(UPPER(TRIM(CLEAN(SUBSTITUTE(U70,CHAR(160)," ")))),Start!$H$6:$H$22,0))),"","Permit or records-only basis missing; ")&amp;IF(AND(ISNUMBER(R70),ISNUMBER(S70),S70&lt;R70),"Review precedes execution; ","")&amp;IF(K70="Examined with limits",IF(AND(LEN(UPPER(TRIM(CLEAN(SUBSTITUTE(L70,CHAR(160)," ")))))&gt;0,LEFT(UPPER(TRIM(L70)),10)&lt;&gt;"UNRESOLVED",ISERROR(MATCH(UPPER(TRIM(CLEAN(SUBSTITUTE(L70,CHAR(160)," ")))),Start!$H$6:$H$22,0))),"","Limitation/next action missing; "),"")))),"Invalid status; use a listed value")</f>
        <v>Examination pending</v>
      </c>
    </row>
    <row r="71" ht="55" customHeight="1">
      <c r="A71" s="52" t="str">
        <v>M-PSM02</v>
      </c>
      <c r="B71" s="52" t="str">
        <v>Manufacturing</v>
      </c>
      <c r="C71" s="52" t="str">
        <v>Mechanical integrity</v>
      </c>
      <c r="D71" s="52" t="inlineStr">
        <is>
          <t xml:space="preserve">For an actually PSM covered process, reconcile 1910.119(j) to the approved process safety program and selected OT dependencies. Examine actual period records with EHS and engineering, within this instrument's own scope.</t>
        </is>
      </c>
      <c r="E71" s="52" t="inlineStr">
        <is>
          <t xml:space="preserve">Safety critical equipment, test records and engineering dispositions</t>
        </is>
      </c>
      <c r="F71" s="52" t="inlineStr">
        <is>
          <t xml:space="preserve">The exact PSM duty and OT assessment contribution are each evidence supported.</t>
        </is>
      </c>
      <c r="G71" s="52" t="str">
        <v>M01</v>
      </c>
      <c r="H71" s="53"/>
      <c r="I71" s="53"/>
      <c r="J71" s="53"/>
      <c r="K71" s="53" t="str">
        <v>Not examined</v>
      </c>
      <c r="L71" s="53"/>
      <c r="M71" s="53"/>
      <c r="N71" s="53"/>
      <c r="O71" s="53"/>
      <c r="P71" s="53"/>
      <c r="Q71" s="53"/>
      <c r="R71" s="54"/>
      <c r="S71" s="54"/>
      <c r="T71" s="53"/>
      <c r="U71" s="53"/>
      <c r="V71" s="55" t="str">
        <f>IF(OR(EXACT(K71,"Not examined"),EXACT(K71,"Examined with limits"),EXACT(K71,"Evidence supports criterion"),EXACT(K71,"Gap observed"),EXACT(K71,"Not authorized")),IF(K71="Not authorized",IF(LEN(IF(AND(LEN(UPPER(TRIM(CLEAN(SUBSTITUTE(L71,CHAR(160)," ")))))&gt;0,LEFT(UPPER(TRIM(L71)),10)&lt;&gt;"UNRESOLVED",ISERROR(MATCH(UPPER(TRIM(CLEAN(SUBSTITUTE(L71,CHAR(160)," ")))),Start!$H$6:$H$22,0))),"","Permission limitation/next action missing; ")&amp;"")=0,"Documentation recorded; review required",IF(AND(LEN(UPPER(TRIM(CLEAN(SUBSTITUTE(L71,CHAR(160)," ")))))&gt;0,LEFT(UPPER(TRIM(L71)),10)&lt;&gt;"UNRESOLVED",ISERROR(MATCH(UPPER(TRIM(CLEAN(SUBSTITUTE(L71,CHAR(160)," ")))),Start!$H$6:$H$22,0))),"","Permission limitation/next action missing; ")&amp;""),IF(K71="Not examined","Examination pending",IF(LEN(IF(AND(LEN(UPPER(TRIM(CLEAN(SUBSTITUTE(H71,CHAR(160)," ")))))&gt;0,LEFT(UPPER(TRIM(H71)),10)&lt;&gt;"UNRESOLVED",ISERROR(MATCH(UPPER(TRIM(CLEAN(SUBSTITUTE(H71,CHAR(160)," ")))),Start!$H$6:$H$22,0))),"","Criterion/boundary missing; ")&amp;IF(AND(LEN(UPPER(TRIM(CLEAN(SUBSTITUTE(I71,CHAR(160)," ")))))&gt;0,LEFT(UPPER(TRIM(I71)),10)&lt;&gt;"UNRESOLVED",ISERROR(MATCH(UPPER(TRIM(CLEAN(SUBSTITUTE(I71,CHAR(160)," ")))),Start!$H$6:$H$22,0))),"","Examiner missing; ")&amp;IF(AND(LEN(UPPER(TRIM(CLEAN(SUBSTITUTE(J71,CHAR(160)," ")))))&gt;0,LEFT(UPPER(TRIM(J71)),10)&lt;&gt;"UNRESOLVED",ISERROR(MATCH(UPPER(TRIM(CLEAN(SUBSTITUTE(J71,CHAR(160)," ")))),Start!$H$6:$H$22,0))),"","Evidence references missing; ")&amp;IF(AND(LEN(UPPER(TRIM(CLEAN(SUBSTITUTE(M71,CHAR(160)," ")))))&gt;0,LEFT(UPPER(TRIM(M71)),10)&lt;&gt;"UNRESOLVED",ISERROR(MATCH(UPPER(TRIM(CLEAN(SUBSTITUTE(M71,CHAR(160)," ")))),Start!$H$6:$H$22,0))),"","Population/period missing; ")&amp;IF(AND(LEN(UPPER(TRIM(CLEAN(SUBSTITUTE(N71,CHAR(160)," ")))))&gt;0,LEFT(UPPER(TRIM(N71)),10)&lt;&gt;"UNRESOLVED",ISERROR(MATCH(UPPER(TRIM(CLEAN(SUBSTITUTE(N71,CHAR(160)," ")))),Start!$H$6:$H$22,0))),"","Sample IDs/count/rationale missing; ")&amp;IF(AND(LEN(UPPER(TRIM(CLEAN(SUBSTITUTE(O71,CHAR(160)," ")))))&gt;0,LEFT(UPPER(TRIM(O71)),10)&lt;&gt;"UNRESOLVED",ISERROR(MATCH(UPPER(TRIM(CLEAN(SUBSTITUTE(O71,CHAR(160)," ")))),Start!$H$6:$H$22,0))),"","Method missing; ")&amp;IF(AND(LEN(UPPER(TRIM(CLEAN(SUBSTITUTE(P71,CHAR(160)," ")))))&gt;0,LEFT(UPPER(TRIM(P71)),10)&lt;&gt;"UNRESOLVED",ISERROR(MATCH(UPPER(TRIM(CLEAN(SUBSTITUTE(P71,CHAR(160)," ")))),Start!$H$6:$H$22,0))),"","Observations missing; ")&amp;IF(AND(LEN(UPPER(TRIM(CLEAN(SUBSTITUTE(Q71,CHAR(160)," ")))))&gt;0,LEFT(UPPER(TRIM(Q71)),10)&lt;&gt;"UNRESOLVED",ISERROR(MATCH(UPPER(TRIM(CLEAN(SUBSTITUTE(Q71,CHAR(160)," ")))),Start!$H$6:$H$22,0))),"","Reviewer missing; ")&amp;IF(AND(ISNUMBER(R71),R71&gt;0,R71&lt;TODAY()+1),"","Execution date missing/invalid/future; ")&amp;IF(AND(ISNUMBER(S71),S71&gt;0,S71&lt;TODAY()+1),"","Review date missing/invalid/future; ")&amp;IF(AND(LEN(UPPER(TRIM(CLEAN(SUBSTITUTE(T71,CHAR(160)," ")))))&gt;0,LEFT(UPPER(TRIM(T71)),10)&lt;&gt;"UNRESOLVED",ISERROR(MATCH(UPPER(TRIM(CLEAN(SUBSTITUTE(T71,CHAR(160)," ")))),Start!$H$6:$H$22,0))),"","Review disposition missing; ")&amp;IF(AND(LEN(UPPER(TRIM(CLEAN(SUBSTITUTE(U71,CHAR(160)," ")))))&gt;0,LEFT(UPPER(TRIM(U71)),10)&lt;&gt;"UNRESOLVED",ISERROR(MATCH(UPPER(TRIM(CLEAN(SUBSTITUTE(U71,CHAR(160)," ")))),Start!$H$6:$H$22,0))),"","Permit or records-only basis missing; ")&amp;IF(AND(ISNUMBER(R71),ISNUMBER(S71),S71&lt;R71),"Review precedes execution; ","")&amp;IF(K71="Examined with limits",IF(AND(LEN(UPPER(TRIM(CLEAN(SUBSTITUTE(L71,CHAR(160)," ")))))&gt;0,LEFT(UPPER(TRIM(L71)),10)&lt;&gt;"UNRESOLVED",ISERROR(MATCH(UPPER(TRIM(CLEAN(SUBSTITUTE(L71,CHAR(160)," ")))),Start!$H$6:$H$22,0))),"","Limitation/next action missing; "),""))=0,"Documentation recorded; review required",IF(AND(LEN(UPPER(TRIM(CLEAN(SUBSTITUTE(H71,CHAR(160)," ")))))&gt;0,LEFT(UPPER(TRIM(H71)),10)&lt;&gt;"UNRESOLVED",ISERROR(MATCH(UPPER(TRIM(CLEAN(SUBSTITUTE(H71,CHAR(160)," ")))),Start!$H$6:$H$22,0))),"","Criterion/boundary missing; ")&amp;IF(AND(LEN(UPPER(TRIM(CLEAN(SUBSTITUTE(I71,CHAR(160)," ")))))&gt;0,LEFT(UPPER(TRIM(I71)),10)&lt;&gt;"UNRESOLVED",ISERROR(MATCH(UPPER(TRIM(CLEAN(SUBSTITUTE(I71,CHAR(160)," ")))),Start!$H$6:$H$22,0))),"","Examiner missing; ")&amp;IF(AND(LEN(UPPER(TRIM(CLEAN(SUBSTITUTE(J71,CHAR(160)," ")))))&gt;0,LEFT(UPPER(TRIM(J71)),10)&lt;&gt;"UNRESOLVED",ISERROR(MATCH(UPPER(TRIM(CLEAN(SUBSTITUTE(J71,CHAR(160)," ")))),Start!$H$6:$H$22,0))),"","Evidence references missing; ")&amp;IF(AND(LEN(UPPER(TRIM(CLEAN(SUBSTITUTE(M71,CHAR(160)," ")))))&gt;0,LEFT(UPPER(TRIM(M71)),10)&lt;&gt;"UNRESOLVED",ISERROR(MATCH(UPPER(TRIM(CLEAN(SUBSTITUTE(M71,CHAR(160)," ")))),Start!$H$6:$H$22,0))),"","Population/period missing; ")&amp;IF(AND(LEN(UPPER(TRIM(CLEAN(SUBSTITUTE(N71,CHAR(160)," ")))))&gt;0,LEFT(UPPER(TRIM(N71)),10)&lt;&gt;"UNRESOLVED",ISERROR(MATCH(UPPER(TRIM(CLEAN(SUBSTITUTE(N71,CHAR(160)," ")))),Start!$H$6:$H$22,0))),"","Sample IDs/count/rationale missing; ")&amp;IF(AND(LEN(UPPER(TRIM(CLEAN(SUBSTITUTE(O71,CHAR(160)," ")))))&gt;0,LEFT(UPPER(TRIM(O71)),10)&lt;&gt;"UNRESOLVED",ISERROR(MATCH(UPPER(TRIM(CLEAN(SUBSTITUTE(O71,CHAR(160)," ")))),Start!$H$6:$H$22,0))),"","Method missing; ")&amp;IF(AND(LEN(UPPER(TRIM(CLEAN(SUBSTITUTE(P71,CHAR(160)," ")))))&gt;0,LEFT(UPPER(TRIM(P71)),10)&lt;&gt;"UNRESOLVED",ISERROR(MATCH(UPPER(TRIM(CLEAN(SUBSTITUTE(P71,CHAR(160)," ")))),Start!$H$6:$H$22,0))),"","Observations missing; ")&amp;IF(AND(LEN(UPPER(TRIM(CLEAN(SUBSTITUTE(Q71,CHAR(160)," ")))))&gt;0,LEFT(UPPER(TRIM(Q71)),10)&lt;&gt;"UNRESOLVED",ISERROR(MATCH(UPPER(TRIM(CLEAN(SUBSTITUTE(Q71,CHAR(160)," ")))),Start!$H$6:$H$22,0))),"","Reviewer missing; ")&amp;IF(AND(ISNUMBER(R71),R71&gt;0,R71&lt;TODAY()+1),"","Execution date missing/invalid/future; ")&amp;IF(AND(ISNUMBER(S71),S71&gt;0,S71&lt;TODAY()+1),"","Review date missing/invalid/future; ")&amp;IF(AND(LEN(UPPER(TRIM(CLEAN(SUBSTITUTE(T71,CHAR(160)," ")))))&gt;0,LEFT(UPPER(TRIM(T71)),10)&lt;&gt;"UNRESOLVED",ISERROR(MATCH(UPPER(TRIM(CLEAN(SUBSTITUTE(T71,CHAR(160)," ")))),Start!$H$6:$H$22,0))),"","Review disposition missing; ")&amp;IF(AND(LEN(UPPER(TRIM(CLEAN(SUBSTITUTE(U71,CHAR(160)," ")))))&gt;0,LEFT(UPPER(TRIM(U71)),10)&lt;&gt;"UNRESOLVED",ISERROR(MATCH(UPPER(TRIM(CLEAN(SUBSTITUTE(U71,CHAR(160)," ")))),Start!$H$6:$H$22,0))),"","Permit or records-only basis missing; ")&amp;IF(AND(ISNUMBER(R71),ISNUMBER(S71),S71&lt;R71),"Review precedes execution; ","")&amp;IF(K71="Examined with limits",IF(AND(LEN(UPPER(TRIM(CLEAN(SUBSTITUTE(L71,CHAR(160)," ")))))&gt;0,LEFT(UPPER(TRIM(L71)),10)&lt;&gt;"UNRESOLVED",ISERROR(MATCH(UPPER(TRIM(CLEAN(SUBSTITUTE(L71,CHAR(160)," ")))),Start!$H$6:$H$22,0))),"","Limitation/next action missing; "),"")))),"Invalid status; use a listed value")</f>
        <v>Examination pending</v>
      </c>
    </row>
    <row r="72" ht="55" customHeight="1">
      <c r="A72" s="56" t="str">
        <v>M-PSM03</v>
      </c>
      <c r="B72" s="56" t="str">
        <v>Manufacturing</v>
      </c>
      <c r="C72" s="56" t="str">
        <v>Management of change</v>
      </c>
      <c r="D72" s="56" t="inlineStr">
        <is>
          <t xml:space="preserve">For an actually PSM covered process, reconcile 1910.119(l) to the approved process safety program and selected OT dependencies. Examine actual period records with EHS and engineering, within this instrument's own scope.</t>
        </is>
      </c>
      <c r="E72" s="56" t="str">
        <v>Process/software/logic change approvals, safety review and training</v>
      </c>
      <c r="F72" s="56" t="inlineStr">
        <is>
          <t xml:space="preserve">The exact PSM duty and OT assessment contribution are each evidence supported.</t>
        </is>
      </c>
      <c r="G72" s="56" t="str">
        <v>M01</v>
      </c>
      <c r="H72" s="53"/>
      <c r="I72" s="53"/>
      <c r="J72" s="53"/>
      <c r="K72" s="53" t="str">
        <v>Not examined</v>
      </c>
      <c r="L72" s="53"/>
      <c r="M72" s="53"/>
      <c r="N72" s="53"/>
      <c r="O72" s="53"/>
      <c r="P72" s="53"/>
      <c r="Q72" s="53"/>
      <c r="R72" s="54"/>
      <c r="S72" s="54"/>
      <c r="T72" s="53"/>
      <c r="U72" s="53"/>
      <c r="V72" s="55" t="str">
        <f>IF(OR(EXACT(K72,"Not examined"),EXACT(K72,"Examined with limits"),EXACT(K72,"Evidence supports criterion"),EXACT(K72,"Gap observed"),EXACT(K72,"Not authorized")),IF(K72="Not authorized",IF(LEN(IF(AND(LEN(UPPER(TRIM(CLEAN(SUBSTITUTE(L72,CHAR(160)," ")))))&gt;0,LEFT(UPPER(TRIM(L72)),10)&lt;&gt;"UNRESOLVED",ISERROR(MATCH(UPPER(TRIM(CLEAN(SUBSTITUTE(L72,CHAR(160)," ")))),Start!$H$6:$H$22,0))),"","Permission limitation/next action missing; ")&amp;"")=0,"Documentation recorded; review required",IF(AND(LEN(UPPER(TRIM(CLEAN(SUBSTITUTE(L72,CHAR(160)," ")))))&gt;0,LEFT(UPPER(TRIM(L72)),10)&lt;&gt;"UNRESOLVED",ISERROR(MATCH(UPPER(TRIM(CLEAN(SUBSTITUTE(L72,CHAR(160)," ")))),Start!$H$6:$H$22,0))),"","Permission limitation/next action missing; ")&amp;""),IF(K72="Not examined","Examination pending",IF(LEN(IF(AND(LEN(UPPER(TRIM(CLEAN(SUBSTITUTE(H72,CHAR(160)," ")))))&gt;0,LEFT(UPPER(TRIM(H72)),10)&lt;&gt;"UNRESOLVED",ISERROR(MATCH(UPPER(TRIM(CLEAN(SUBSTITUTE(H72,CHAR(160)," ")))),Start!$H$6:$H$22,0))),"","Criterion/boundary missing; ")&amp;IF(AND(LEN(UPPER(TRIM(CLEAN(SUBSTITUTE(I72,CHAR(160)," ")))))&gt;0,LEFT(UPPER(TRIM(I72)),10)&lt;&gt;"UNRESOLVED",ISERROR(MATCH(UPPER(TRIM(CLEAN(SUBSTITUTE(I72,CHAR(160)," ")))),Start!$H$6:$H$22,0))),"","Examiner missing; ")&amp;IF(AND(LEN(UPPER(TRIM(CLEAN(SUBSTITUTE(J72,CHAR(160)," ")))))&gt;0,LEFT(UPPER(TRIM(J72)),10)&lt;&gt;"UNRESOLVED",ISERROR(MATCH(UPPER(TRIM(CLEAN(SUBSTITUTE(J72,CHAR(160)," ")))),Start!$H$6:$H$22,0))),"","Evidence references missing; ")&amp;IF(AND(LEN(UPPER(TRIM(CLEAN(SUBSTITUTE(M72,CHAR(160)," ")))))&gt;0,LEFT(UPPER(TRIM(M72)),10)&lt;&gt;"UNRESOLVED",ISERROR(MATCH(UPPER(TRIM(CLEAN(SUBSTITUTE(M72,CHAR(160)," ")))),Start!$H$6:$H$22,0))),"","Population/period missing; ")&amp;IF(AND(LEN(UPPER(TRIM(CLEAN(SUBSTITUTE(N72,CHAR(160)," ")))))&gt;0,LEFT(UPPER(TRIM(N72)),10)&lt;&gt;"UNRESOLVED",ISERROR(MATCH(UPPER(TRIM(CLEAN(SUBSTITUTE(N72,CHAR(160)," ")))),Start!$H$6:$H$22,0))),"","Sample IDs/count/rationale missing; ")&amp;IF(AND(LEN(UPPER(TRIM(CLEAN(SUBSTITUTE(O72,CHAR(160)," ")))))&gt;0,LEFT(UPPER(TRIM(O72)),10)&lt;&gt;"UNRESOLVED",ISERROR(MATCH(UPPER(TRIM(CLEAN(SUBSTITUTE(O72,CHAR(160)," ")))),Start!$H$6:$H$22,0))),"","Method missing; ")&amp;IF(AND(LEN(UPPER(TRIM(CLEAN(SUBSTITUTE(P72,CHAR(160)," ")))))&gt;0,LEFT(UPPER(TRIM(P72)),10)&lt;&gt;"UNRESOLVED",ISERROR(MATCH(UPPER(TRIM(CLEAN(SUBSTITUTE(P72,CHAR(160)," ")))),Start!$H$6:$H$22,0))),"","Observations missing; ")&amp;IF(AND(LEN(UPPER(TRIM(CLEAN(SUBSTITUTE(Q72,CHAR(160)," ")))))&gt;0,LEFT(UPPER(TRIM(Q72)),10)&lt;&gt;"UNRESOLVED",ISERROR(MATCH(UPPER(TRIM(CLEAN(SUBSTITUTE(Q72,CHAR(160)," ")))),Start!$H$6:$H$22,0))),"","Reviewer missing; ")&amp;IF(AND(ISNUMBER(R72),R72&gt;0,R72&lt;TODAY()+1),"","Execution date missing/invalid/future; ")&amp;IF(AND(ISNUMBER(S72),S72&gt;0,S72&lt;TODAY()+1),"","Review date missing/invalid/future; ")&amp;IF(AND(LEN(UPPER(TRIM(CLEAN(SUBSTITUTE(T72,CHAR(160)," ")))))&gt;0,LEFT(UPPER(TRIM(T72)),10)&lt;&gt;"UNRESOLVED",ISERROR(MATCH(UPPER(TRIM(CLEAN(SUBSTITUTE(T72,CHAR(160)," ")))),Start!$H$6:$H$22,0))),"","Review disposition missing; ")&amp;IF(AND(LEN(UPPER(TRIM(CLEAN(SUBSTITUTE(U72,CHAR(160)," ")))))&gt;0,LEFT(UPPER(TRIM(U72)),10)&lt;&gt;"UNRESOLVED",ISERROR(MATCH(UPPER(TRIM(CLEAN(SUBSTITUTE(U72,CHAR(160)," ")))),Start!$H$6:$H$22,0))),"","Permit or records-only basis missing; ")&amp;IF(AND(ISNUMBER(R72),ISNUMBER(S72),S72&lt;R72),"Review precedes execution; ","")&amp;IF(K72="Examined with limits",IF(AND(LEN(UPPER(TRIM(CLEAN(SUBSTITUTE(L72,CHAR(160)," ")))))&gt;0,LEFT(UPPER(TRIM(L72)),10)&lt;&gt;"UNRESOLVED",ISERROR(MATCH(UPPER(TRIM(CLEAN(SUBSTITUTE(L72,CHAR(160)," ")))),Start!$H$6:$H$22,0))),"","Limitation/next action missing; "),""))=0,"Documentation recorded; review required",IF(AND(LEN(UPPER(TRIM(CLEAN(SUBSTITUTE(H72,CHAR(160)," ")))))&gt;0,LEFT(UPPER(TRIM(H72)),10)&lt;&gt;"UNRESOLVED",ISERROR(MATCH(UPPER(TRIM(CLEAN(SUBSTITUTE(H72,CHAR(160)," ")))),Start!$H$6:$H$22,0))),"","Criterion/boundary missing; ")&amp;IF(AND(LEN(UPPER(TRIM(CLEAN(SUBSTITUTE(I72,CHAR(160)," ")))))&gt;0,LEFT(UPPER(TRIM(I72)),10)&lt;&gt;"UNRESOLVED",ISERROR(MATCH(UPPER(TRIM(CLEAN(SUBSTITUTE(I72,CHAR(160)," ")))),Start!$H$6:$H$22,0))),"","Examiner missing; ")&amp;IF(AND(LEN(UPPER(TRIM(CLEAN(SUBSTITUTE(J72,CHAR(160)," ")))))&gt;0,LEFT(UPPER(TRIM(J72)),10)&lt;&gt;"UNRESOLVED",ISERROR(MATCH(UPPER(TRIM(CLEAN(SUBSTITUTE(J72,CHAR(160)," ")))),Start!$H$6:$H$22,0))),"","Evidence references missing; ")&amp;IF(AND(LEN(UPPER(TRIM(CLEAN(SUBSTITUTE(M72,CHAR(160)," ")))))&gt;0,LEFT(UPPER(TRIM(M72)),10)&lt;&gt;"UNRESOLVED",ISERROR(MATCH(UPPER(TRIM(CLEAN(SUBSTITUTE(M72,CHAR(160)," ")))),Start!$H$6:$H$22,0))),"","Population/period missing; ")&amp;IF(AND(LEN(UPPER(TRIM(CLEAN(SUBSTITUTE(N72,CHAR(160)," ")))))&gt;0,LEFT(UPPER(TRIM(N72)),10)&lt;&gt;"UNRESOLVED",ISERROR(MATCH(UPPER(TRIM(CLEAN(SUBSTITUTE(N72,CHAR(160)," ")))),Start!$H$6:$H$22,0))),"","Sample IDs/count/rationale missing; ")&amp;IF(AND(LEN(UPPER(TRIM(CLEAN(SUBSTITUTE(O72,CHAR(160)," ")))))&gt;0,LEFT(UPPER(TRIM(O72)),10)&lt;&gt;"UNRESOLVED",ISERROR(MATCH(UPPER(TRIM(CLEAN(SUBSTITUTE(O72,CHAR(160)," ")))),Start!$H$6:$H$22,0))),"","Method missing; ")&amp;IF(AND(LEN(UPPER(TRIM(CLEAN(SUBSTITUTE(P72,CHAR(160)," ")))))&gt;0,LEFT(UPPER(TRIM(P72)),10)&lt;&gt;"UNRESOLVED",ISERROR(MATCH(UPPER(TRIM(CLEAN(SUBSTITUTE(P72,CHAR(160)," ")))),Start!$H$6:$H$22,0))),"","Observations missing; ")&amp;IF(AND(LEN(UPPER(TRIM(CLEAN(SUBSTITUTE(Q72,CHAR(160)," ")))))&gt;0,LEFT(UPPER(TRIM(Q72)),10)&lt;&gt;"UNRESOLVED",ISERROR(MATCH(UPPER(TRIM(CLEAN(SUBSTITUTE(Q72,CHAR(160)," ")))),Start!$H$6:$H$22,0))),"","Reviewer missing; ")&amp;IF(AND(ISNUMBER(R72),R72&gt;0,R72&lt;TODAY()+1),"","Execution date missing/invalid/future; ")&amp;IF(AND(ISNUMBER(S72),S72&gt;0,S72&lt;TODAY()+1),"","Review date missing/invalid/future; ")&amp;IF(AND(LEN(UPPER(TRIM(CLEAN(SUBSTITUTE(T72,CHAR(160)," ")))))&gt;0,LEFT(UPPER(TRIM(T72)),10)&lt;&gt;"UNRESOLVED",ISERROR(MATCH(UPPER(TRIM(CLEAN(SUBSTITUTE(T72,CHAR(160)," ")))),Start!$H$6:$H$22,0))),"","Review disposition missing; ")&amp;IF(AND(LEN(UPPER(TRIM(CLEAN(SUBSTITUTE(U72,CHAR(160)," ")))))&gt;0,LEFT(UPPER(TRIM(U72)),10)&lt;&gt;"UNRESOLVED",ISERROR(MATCH(UPPER(TRIM(CLEAN(SUBSTITUTE(U72,CHAR(160)," ")))),Start!$H$6:$H$22,0))),"","Permit or records-only basis missing; ")&amp;IF(AND(ISNUMBER(R72),ISNUMBER(S72),S72&lt;R72),"Review precedes execution; ","")&amp;IF(K72="Examined with limits",IF(AND(LEN(UPPER(TRIM(CLEAN(SUBSTITUTE(L72,CHAR(160)," ")))))&gt;0,LEFT(UPPER(TRIM(L72)),10)&lt;&gt;"UNRESOLVED",ISERROR(MATCH(UPPER(TRIM(CLEAN(SUBSTITUTE(L72,CHAR(160)," ")))),Start!$H$6:$H$22,0))),"","Limitation/next action missing; "),"")))),"Invalid status; use a listed value")</f>
        <v>Examination pending</v>
      </c>
    </row>
    <row r="73" ht="55" customHeight="1">
      <c r="A73" s="52" t="str">
        <v>M-PSM04</v>
      </c>
      <c r="B73" s="52" t="str">
        <v>Manufacturing</v>
      </c>
      <c r="C73" s="52" t="str">
        <v>Incident investigation</v>
      </c>
      <c r="D73" s="52" t="inlineStr">
        <is>
          <t xml:space="preserve">For an actually PSM covered process, reconcile 1910.119(m) to the approved process safety program and selected OT dependencies. Examine actual period records with EHS and engineering, within this instrument's own scope.</t>
        </is>
      </c>
      <c r="E73" s="52" t="str">
        <v>Incident criteria, actual investigations and corrective evidence</v>
      </c>
      <c r="F73" s="52" t="inlineStr">
        <is>
          <t xml:space="preserve">The exact PSM duty and OT assessment contribution are each evidence supported.</t>
        </is>
      </c>
      <c r="G73" s="52" t="str">
        <v>M01</v>
      </c>
      <c r="H73" s="53"/>
      <c r="I73" s="53"/>
      <c r="J73" s="53"/>
      <c r="K73" s="53" t="str">
        <v>Not examined</v>
      </c>
      <c r="L73" s="53"/>
      <c r="M73" s="53"/>
      <c r="N73" s="53"/>
      <c r="O73" s="53"/>
      <c r="P73" s="53"/>
      <c r="Q73" s="53"/>
      <c r="R73" s="54"/>
      <c r="S73" s="54"/>
      <c r="T73" s="53"/>
      <c r="U73" s="53"/>
      <c r="V73" s="55" t="str">
        <f>IF(OR(EXACT(K73,"Not examined"),EXACT(K73,"Examined with limits"),EXACT(K73,"Evidence supports criterion"),EXACT(K73,"Gap observed"),EXACT(K73,"Not authorized")),IF(K73="Not authorized",IF(LEN(IF(AND(LEN(UPPER(TRIM(CLEAN(SUBSTITUTE(L73,CHAR(160)," ")))))&gt;0,LEFT(UPPER(TRIM(L73)),10)&lt;&gt;"UNRESOLVED",ISERROR(MATCH(UPPER(TRIM(CLEAN(SUBSTITUTE(L73,CHAR(160)," ")))),Start!$H$6:$H$22,0))),"","Permission limitation/next action missing; ")&amp;"")=0,"Documentation recorded; review required",IF(AND(LEN(UPPER(TRIM(CLEAN(SUBSTITUTE(L73,CHAR(160)," ")))))&gt;0,LEFT(UPPER(TRIM(L73)),10)&lt;&gt;"UNRESOLVED",ISERROR(MATCH(UPPER(TRIM(CLEAN(SUBSTITUTE(L73,CHAR(160)," ")))),Start!$H$6:$H$22,0))),"","Permission limitation/next action missing; ")&amp;""),IF(K73="Not examined","Examination pending",IF(LEN(IF(AND(LEN(UPPER(TRIM(CLEAN(SUBSTITUTE(H73,CHAR(160)," ")))))&gt;0,LEFT(UPPER(TRIM(H73)),10)&lt;&gt;"UNRESOLVED",ISERROR(MATCH(UPPER(TRIM(CLEAN(SUBSTITUTE(H73,CHAR(160)," ")))),Start!$H$6:$H$22,0))),"","Criterion/boundary missing; ")&amp;IF(AND(LEN(UPPER(TRIM(CLEAN(SUBSTITUTE(I73,CHAR(160)," ")))))&gt;0,LEFT(UPPER(TRIM(I73)),10)&lt;&gt;"UNRESOLVED",ISERROR(MATCH(UPPER(TRIM(CLEAN(SUBSTITUTE(I73,CHAR(160)," ")))),Start!$H$6:$H$22,0))),"","Examiner missing; ")&amp;IF(AND(LEN(UPPER(TRIM(CLEAN(SUBSTITUTE(J73,CHAR(160)," ")))))&gt;0,LEFT(UPPER(TRIM(J73)),10)&lt;&gt;"UNRESOLVED",ISERROR(MATCH(UPPER(TRIM(CLEAN(SUBSTITUTE(J73,CHAR(160)," ")))),Start!$H$6:$H$22,0))),"","Evidence references missing; ")&amp;IF(AND(LEN(UPPER(TRIM(CLEAN(SUBSTITUTE(M73,CHAR(160)," ")))))&gt;0,LEFT(UPPER(TRIM(M73)),10)&lt;&gt;"UNRESOLVED",ISERROR(MATCH(UPPER(TRIM(CLEAN(SUBSTITUTE(M73,CHAR(160)," ")))),Start!$H$6:$H$22,0))),"","Population/period missing; ")&amp;IF(AND(LEN(UPPER(TRIM(CLEAN(SUBSTITUTE(N73,CHAR(160)," ")))))&gt;0,LEFT(UPPER(TRIM(N73)),10)&lt;&gt;"UNRESOLVED",ISERROR(MATCH(UPPER(TRIM(CLEAN(SUBSTITUTE(N73,CHAR(160)," ")))),Start!$H$6:$H$22,0))),"","Sample IDs/count/rationale missing; ")&amp;IF(AND(LEN(UPPER(TRIM(CLEAN(SUBSTITUTE(O73,CHAR(160)," ")))))&gt;0,LEFT(UPPER(TRIM(O73)),10)&lt;&gt;"UNRESOLVED",ISERROR(MATCH(UPPER(TRIM(CLEAN(SUBSTITUTE(O73,CHAR(160)," ")))),Start!$H$6:$H$22,0))),"","Method missing; ")&amp;IF(AND(LEN(UPPER(TRIM(CLEAN(SUBSTITUTE(P73,CHAR(160)," ")))))&gt;0,LEFT(UPPER(TRIM(P73)),10)&lt;&gt;"UNRESOLVED",ISERROR(MATCH(UPPER(TRIM(CLEAN(SUBSTITUTE(P73,CHAR(160)," ")))),Start!$H$6:$H$22,0))),"","Observations missing; ")&amp;IF(AND(LEN(UPPER(TRIM(CLEAN(SUBSTITUTE(Q73,CHAR(160)," ")))))&gt;0,LEFT(UPPER(TRIM(Q73)),10)&lt;&gt;"UNRESOLVED",ISERROR(MATCH(UPPER(TRIM(CLEAN(SUBSTITUTE(Q73,CHAR(160)," ")))),Start!$H$6:$H$22,0))),"","Reviewer missing; ")&amp;IF(AND(ISNUMBER(R73),R73&gt;0,R73&lt;TODAY()+1),"","Execution date missing/invalid/future; ")&amp;IF(AND(ISNUMBER(S73),S73&gt;0,S73&lt;TODAY()+1),"","Review date missing/invalid/future; ")&amp;IF(AND(LEN(UPPER(TRIM(CLEAN(SUBSTITUTE(T73,CHAR(160)," ")))))&gt;0,LEFT(UPPER(TRIM(T73)),10)&lt;&gt;"UNRESOLVED",ISERROR(MATCH(UPPER(TRIM(CLEAN(SUBSTITUTE(T73,CHAR(160)," ")))),Start!$H$6:$H$22,0))),"","Review disposition missing; ")&amp;IF(AND(LEN(UPPER(TRIM(CLEAN(SUBSTITUTE(U73,CHAR(160)," ")))))&gt;0,LEFT(UPPER(TRIM(U73)),10)&lt;&gt;"UNRESOLVED",ISERROR(MATCH(UPPER(TRIM(CLEAN(SUBSTITUTE(U73,CHAR(160)," ")))),Start!$H$6:$H$22,0))),"","Permit or records-only basis missing; ")&amp;IF(AND(ISNUMBER(R73),ISNUMBER(S73),S73&lt;R73),"Review precedes execution; ","")&amp;IF(K73="Examined with limits",IF(AND(LEN(UPPER(TRIM(CLEAN(SUBSTITUTE(L73,CHAR(160)," ")))))&gt;0,LEFT(UPPER(TRIM(L73)),10)&lt;&gt;"UNRESOLVED",ISERROR(MATCH(UPPER(TRIM(CLEAN(SUBSTITUTE(L73,CHAR(160)," ")))),Start!$H$6:$H$22,0))),"","Limitation/next action missing; "),""))=0,"Documentation recorded; review required",IF(AND(LEN(UPPER(TRIM(CLEAN(SUBSTITUTE(H73,CHAR(160)," ")))))&gt;0,LEFT(UPPER(TRIM(H73)),10)&lt;&gt;"UNRESOLVED",ISERROR(MATCH(UPPER(TRIM(CLEAN(SUBSTITUTE(H73,CHAR(160)," ")))),Start!$H$6:$H$22,0))),"","Criterion/boundary missing; ")&amp;IF(AND(LEN(UPPER(TRIM(CLEAN(SUBSTITUTE(I73,CHAR(160)," ")))))&gt;0,LEFT(UPPER(TRIM(I73)),10)&lt;&gt;"UNRESOLVED",ISERROR(MATCH(UPPER(TRIM(CLEAN(SUBSTITUTE(I73,CHAR(160)," ")))),Start!$H$6:$H$22,0))),"","Examiner missing; ")&amp;IF(AND(LEN(UPPER(TRIM(CLEAN(SUBSTITUTE(J73,CHAR(160)," ")))))&gt;0,LEFT(UPPER(TRIM(J73)),10)&lt;&gt;"UNRESOLVED",ISERROR(MATCH(UPPER(TRIM(CLEAN(SUBSTITUTE(J73,CHAR(160)," ")))),Start!$H$6:$H$22,0))),"","Evidence references missing; ")&amp;IF(AND(LEN(UPPER(TRIM(CLEAN(SUBSTITUTE(M73,CHAR(160)," ")))))&gt;0,LEFT(UPPER(TRIM(M73)),10)&lt;&gt;"UNRESOLVED",ISERROR(MATCH(UPPER(TRIM(CLEAN(SUBSTITUTE(M73,CHAR(160)," ")))),Start!$H$6:$H$22,0))),"","Population/period missing; ")&amp;IF(AND(LEN(UPPER(TRIM(CLEAN(SUBSTITUTE(N73,CHAR(160)," ")))))&gt;0,LEFT(UPPER(TRIM(N73)),10)&lt;&gt;"UNRESOLVED",ISERROR(MATCH(UPPER(TRIM(CLEAN(SUBSTITUTE(N73,CHAR(160)," ")))),Start!$H$6:$H$22,0))),"","Sample IDs/count/rationale missing; ")&amp;IF(AND(LEN(UPPER(TRIM(CLEAN(SUBSTITUTE(O73,CHAR(160)," ")))))&gt;0,LEFT(UPPER(TRIM(O73)),10)&lt;&gt;"UNRESOLVED",ISERROR(MATCH(UPPER(TRIM(CLEAN(SUBSTITUTE(O73,CHAR(160)," ")))),Start!$H$6:$H$22,0))),"","Method missing; ")&amp;IF(AND(LEN(UPPER(TRIM(CLEAN(SUBSTITUTE(P73,CHAR(160)," ")))))&gt;0,LEFT(UPPER(TRIM(P73)),10)&lt;&gt;"UNRESOLVED",ISERROR(MATCH(UPPER(TRIM(CLEAN(SUBSTITUTE(P73,CHAR(160)," ")))),Start!$H$6:$H$22,0))),"","Observations missing; ")&amp;IF(AND(LEN(UPPER(TRIM(CLEAN(SUBSTITUTE(Q73,CHAR(160)," ")))))&gt;0,LEFT(UPPER(TRIM(Q73)),10)&lt;&gt;"UNRESOLVED",ISERROR(MATCH(UPPER(TRIM(CLEAN(SUBSTITUTE(Q73,CHAR(160)," ")))),Start!$H$6:$H$22,0))),"","Reviewer missing; ")&amp;IF(AND(ISNUMBER(R73),R73&gt;0,R73&lt;TODAY()+1),"","Execution date missing/invalid/future; ")&amp;IF(AND(ISNUMBER(S73),S73&gt;0,S73&lt;TODAY()+1),"","Review date missing/invalid/future; ")&amp;IF(AND(LEN(UPPER(TRIM(CLEAN(SUBSTITUTE(T73,CHAR(160)," ")))))&gt;0,LEFT(UPPER(TRIM(T73)),10)&lt;&gt;"UNRESOLVED",ISERROR(MATCH(UPPER(TRIM(CLEAN(SUBSTITUTE(T73,CHAR(160)," ")))),Start!$H$6:$H$22,0))),"","Review disposition missing; ")&amp;IF(AND(LEN(UPPER(TRIM(CLEAN(SUBSTITUTE(U73,CHAR(160)," ")))))&gt;0,LEFT(UPPER(TRIM(U73)),10)&lt;&gt;"UNRESOLVED",ISERROR(MATCH(UPPER(TRIM(CLEAN(SUBSTITUTE(U73,CHAR(160)," ")))),Start!$H$6:$H$22,0))),"","Permit or records-only basis missing; ")&amp;IF(AND(ISNUMBER(R73),ISNUMBER(S73),S73&lt;R73),"Review precedes execution; ","")&amp;IF(K73="Examined with limits",IF(AND(LEN(UPPER(TRIM(CLEAN(SUBSTITUTE(L73,CHAR(160)," ")))))&gt;0,LEFT(UPPER(TRIM(L73)),10)&lt;&gt;"UNRESOLVED",ISERROR(MATCH(UPPER(TRIM(CLEAN(SUBSTITUTE(L73,CHAR(160)," ")))),Start!$H$6:$H$22,0))),"","Limitation/next action missing; "),"")))),"Invalid status; use a listed value")</f>
        <v>Examination pending</v>
      </c>
    </row>
    <row r="74" ht="55" customHeight="1">
      <c r="A74" s="56" t="str">
        <v>M-PSM05</v>
      </c>
      <c r="B74" s="56" t="str">
        <v>Manufacturing</v>
      </c>
      <c r="C74" s="56" t="str">
        <v>PSM compliance audit</v>
      </c>
      <c r="D74" s="56" t="inlineStr">
        <is>
          <t xml:space="preserve">For an actually PSM covered process, reconcile 1910.119(o) to the approved process safety program and selected OT dependencies. Examine actual period records with EHS and engineering, within this instrument's own scope.</t>
        </is>
      </c>
      <c r="E74" s="56" t="str">
        <v>Applicable audit history, scope, qualified participants and resolved deficiencies</v>
      </c>
      <c r="F74" s="56" t="inlineStr">
        <is>
          <t xml:space="preserve">The exact PSM duty and OT assessment contribution are each evidence supported.</t>
        </is>
      </c>
      <c r="G74" s="56" t="str">
        <v>M01</v>
      </c>
      <c r="H74" s="53"/>
      <c r="I74" s="53"/>
      <c r="J74" s="53"/>
      <c r="K74" s="53" t="str">
        <v>Not examined</v>
      </c>
      <c r="L74" s="53"/>
      <c r="M74" s="53"/>
      <c r="N74" s="53"/>
      <c r="O74" s="53"/>
      <c r="P74" s="53"/>
      <c r="Q74" s="53"/>
      <c r="R74" s="54"/>
      <c r="S74" s="54"/>
      <c r="T74" s="53"/>
      <c r="U74" s="53"/>
      <c r="V74" s="55" t="str">
        <f>IF(OR(EXACT(K74,"Not examined"),EXACT(K74,"Examined with limits"),EXACT(K74,"Evidence supports criterion"),EXACT(K74,"Gap observed"),EXACT(K74,"Not authorized")),IF(K74="Not authorized",IF(LEN(IF(AND(LEN(UPPER(TRIM(CLEAN(SUBSTITUTE(L74,CHAR(160)," ")))))&gt;0,LEFT(UPPER(TRIM(L74)),10)&lt;&gt;"UNRESOLVED",ISERROR(MATCH(UPPER(TRIM(CLEAN(SUBSTITUTE(L74,CHAR(160)," ")))),Start!$H$6:$H$22,0))),"","Permission limitation/next action missing; ")&amp;"")=0,"Documentation recorded; review required",IF(AND(LEN(UPPER(TRIM(CLEAN(SUBSTITUTE(L74,CHAR(160)," ")))))&gt;0,LEFT(UPPER(TRIM(L74)),10)&lt;&gt;"UNRESOLVED",ISERROR(MATCH(UPPER(TRIM(CLEAN(SUBSTITUTE(L74,CHAR(160)," ")))),Start!$H$6:$H$22,0))),"","Permission limitation/next action missing; ")&amp;""),IF(K74="Not examined","Examination pending",IF(LEN(IF(AND(LEN(UPPER(TRIM(CLEAN(SUBSTITUTE(H74,CHAR(160)," ")))))&gt;0,LEFT(UPPER(TRIM(H74)),10)&lt;&gt;"UNRESOLVED",ISERROR(MATCH(UPPER(TRIM(CLEAN(SUBSTITUTE(H74,CHAR(160)," ")))),Start!$H$6:$H$22,0))),"","Criterion/boundary missing; ")&amp;IF(AND(LEN(UPPER(TRIM(CLEAN(SUBSTITUTE(I74,CHAR(160)," ")))))&gt;0,LEFT(UPPER(TRIM(I74)),10)&lt;&gt;"UNRESOLVED",ISERROR(MATCH(UPPER(TRIM(CLEAN(SUBSTITUTE(I74,CHAR(160)," ")))),Start!$H$6:$H$22,0))),"","Examiner missing; ")&amp;IF(AND(LEN(UPPER(TRIM(CLEAN(SUBSTITUTE(J74,CHAR(160)," ")))))&gt;0,LEFT(UPPER(TRIM(J74)),10)&lt;&gt;"UNRESOLVED",ISERROR(MATCH(UPPER(TRIM(CLEAN(SUBSTITUTE(J74,CHAR(160)," ")))),Start!$H$6:$H$22,0))),"","Evidence references missing; ")&amp;IF(AND(LEN(UPPER(TRIM(CLEAN(SUBSTITUTE(M74,CHAR(160)," ")))))&gt;0,LEFT(UPPER(TRIM(M74)),10)&lt;&gt;"UNRESOLVED",ISERROR(MATCH(UPPER(TRIM(CLEAN(SUBSTITUTE(M74,CHAR(160)," ")))),Start!$H$6:$H$22,0))),"","Population/period missing; ")&amp;IF(AND(LEN(UPPER(TRIM(CLEAN(SUBSTITUTE(N74,CHAR(160)," ")))))&gt;0,LEFT(UPPER(TRIM(N74)),10)&lt;&gt;"UNRESOLVED",ISERROR(MATCH(UPPER(TRIM(CLEAN(SUBSTITUTE(N74,CHAR(160)," ")))),Start!$H$6:$H$22,0))),"","Sample IDs/count/rationale missing; ")&amp;IF(AND(LEN(UPPER(TRIM(CLEAN(SUBSTITUTE(O74,CHAR(160)," ")))))&gt;0,LEFT(UPPER(TRIM(O74)),10)&lt;&gt;"UNRESOLVED",ISERROR(MATCH(UPPER(TRIM(CLEAN(SUBSTITUTE(O74,CHAR(160)," ")))),Start!$H$6:$H$22,0))),"","Method missing; ")&amp;IF(AND(LEN(UPPER(TRIM(CLEAN(SUBSTITUTE(P74,CHAR(160)," ")))))&gt;0,LEFT(UPPER(TRIM(P74)),10)&lt;&gt;"UNRESOLVED",ISERROR(MATCH(UPPER(TRIM(CLEAN(SUBSTITUTE(P74,CHAR(160)," ")))),Start!$H$6:$H$22,0))),"","Observations missing; ")&amp;IF(AND(LEN(UPPER(TRIM(CLEAN(SUBSTITUTE(Q74,CHAR(160)," ")))))&gt;0,LEFT(UPPER(TRIM(Q74)),10)&lt;&gt;"UNRESOLVED",ISERROR(MATCH(UPPER(TRIM(CLEAN(SUBSTITUTE(Q74,CHAR(160)," ")))),Start!$H$6:$H$22,0))),"","Reviewer missing; ")&amp;IF(AND(ISNUMBER(R74),R74&gt;0,R74&lt;TODAY()+1),"","Execution date missing/invalid/future; ")&amp;IF(AND(ISNUMBER(S74),S74&gt;0,S74&lt;TODAY()+1),"","Review date missing/invalid/future; ")&amp;IF(AND(LEN(UPPER(TRIM(CLEAN(SUBSTITUTE(T74,CHAR(160)," ")))))&gt;0,LEFT(UPPER(TRIM(T74)),10)&lt;&gt;"UNRESOLVED",ISERROR(MATCH(UPPER(TRIM(CLEAN(SUBSTITUTE(T74,CHAR(160)," ")))),Start!$H$6:$H$22,0))),"","Review disposition missing; ")&amp;IF(AND(LEN(UPPER(TRIM(CLEAN(SUBSTITUTE(U74,CHAR(160)," ")))))&gt;0,LEFT(UPPER(TRIM(U74)),10)&lt;&gt;"UNRESOLVED",ISERROR(MATCH(UPPER(TRIM(CLEAN(SUBSTITUTE(U74,CHAR(160)," ")))),Start!$H$6:$H$22,0))),"","Permit or records-only basis missing; ")&amp;IF(AND(ISNUMBER(R74),ISNUMBER(S74),S74&lt;R74),"Review precedes execution; ","")&amp;IF(K74="Examined with limits",IF(AND(LEN(UPPER(TRIM(CLEAN(SUBSTITUTE(L74,CHAR(160)," ")))))&gt;0,LEFT(UPPER(TRIM(L74)),10)&lt;&gt;"UNRESOLVED",ISERROR(MATCH(UPPER(TRIM(CLEAN(SUBSTITUTE(L74,CHAR(160)," ")))),Start!$H$6:$H$22,0))),"","Limitation/next action missing; "),""))=0,"Documentation recorded; review required",IF(AND(LEN(UPPER(TRIM(CLEAN(SUBSTITUTE(H74,CHAR(160)," ")))))&gt;0,LEFT(UPPER(TRIM(H74)),10)&lt;&gt;"UNRESOLVED",ISERROR(MATCH(UPPER(TRIM(CLEAN(SUBSTITUTE(H74,CHAR(160)," ")))),Start!$H$6:$H$22,0))),"","Criterion/boundary missing; ")&amp;IF(AND(LEN(UPPER(TRIM(CLEAN(SUBSTITUTE(I74,CHAR(160)," ")))))&gt;0,LEFT(UPPER(TRIM(I74)),10)&lt;&gt;"UNRESOLVED",ISERROR(MATCH(UPPER(TRIM(CLEAN(SUBSTITUTE(I74,CHAR(160)," ")))),Start!$H$6:$H$22,0))),"","Examiner missing; ")&amp;IF(AND(LEN(UPPER(TRIM(CLEAN(SUBSTITUTE(J74,CHAR(160)," ")))))&gt;0,LEFT(UPPER(TRIM(J74)),10)&lt;&gt;"UNRESOLVED",ISERROR(MATCH(UPPER(TRIM(CLEAN(SUBSTITUTE(J74,CHAR(160)," ")))),Start!$H$6:$H$22,0))),"","Evidence references missing; ")&amp;IF(AND(LEN(UPPER(TRIM(CLEAN(SUBSTITUTE(M74,CHAR(160)," ")))))&gt;0,LEFT(UPPER(TRIM(M74)),10)&lt;&gt;"UNRESOLVED",ISERROR(MATCH(UPPER(TRIM(CLEAN(SUBSTITUTE(M74,CHAR(160)," ")))),Start!$H$6:$H$22,0))),"","Population/period missing; ")&amp;IF(AND(LEN(UPPER(TRIM(CLEAN(SUBSTITUTE(N74,CHAR(160)," ")))))&gt;0,LEFT(UPPER(TRIM(N74)),10)&lt;&gt;"UNRESOLVED",ISERROR(MATCH(UPPER(TRIM(CLEAN(SUBSTITUTE(N74,CHAR(160)," ")))),Start!$H$6:$H$22,0))),"","Sample IDs/count/rationale missing; ")&amp;IF(AND(LEN(UPPER(TRIM(CLEAN(SUBSTITUTE(O74,CHAR(160)," ")))))&gt;0,LEFT(UPPER(TRIM(O74)),10)&lt;&gt;"UNRESOLVED",ISERROR(MATCH(UPPER(TRIM(CLEAN(SUBSTITUTE(O74,CHAR(160)," ")))),Start!$H$6:$H$22,0))),"","Method missing; ")&amp;IF(AND(LEN(UPPER(TRIM(CLEAN(SUBSTITUTE(P74,CHAR(160)," ")))))&gt;0,LEFT(UPPER(TRIM(P74)),10)&lt;&gt;"UNRESOLVED",ISERROR(MATCH(UPPER(TRIM(CLEAN(SUBSTITUTE(P74,CHAR(160)," ")))),Start!$H$6:$H$22,0))),"","Observations missing; ")&amp;IF(AND(LEN(UPPER(TRIM(CLEAN(SUBSTITUTE(Q74,CHAR(160)," ")))))&gt;0,LEFT(UPPER(TRIM(Q74)),10)&lt;&gt;"UNRESOLVED",ISERROR(MATCH(UPPER(TRIM(CLEAN(SUBSTITUTE(Q74,CHAR(160)," ")))),Start!$H$6:$H$22,0))),"","Reviewer missing; ")&amp;IF(AND(ISNUMBER(R74),R74&gt;0,R74&lt;TODAY()+1),"","Execution date missing/invalid/future; ")&amp;IF(AND(ISNUMBER(S74),S74&gt;0,S74&lt;TODAY()+1),"","Review date missing/invalid/future; ")&amp;IF(AND(LEN(UPPER(TRIM(CLEAN(SUBSTITUTE(T74,CHAR(160)," ")))))&gt;0,LEFT(UPPER(TRIM(T74)),10)&lt;&gt;"UNRESOLVED",ISERROR(MATCH(UPPER(TRIM(CLEAN(SUBSTITUTE(T74,CHAR(160)," ")))),Start!$H$6:$H$22,0))),"","Review disposition missing; ")&amp;IF(AND(LEN(UPPER(TRIM(CLEAN(SUBSTITUTE(U74,CHAR(160)," ")))))&gt;0,LEFT(UPPER(TRIM(U74)),10)&lt;&gt;"UNRESOLVED",ISERROR(MATCH(UPPER(TRIM(CLEAN(SUBSTITUTE(U74,CHAR(160)," ")))),Start!$H$6:$H$22,0))),"","Permit or records-only basis missing; ")&amp;IF(AND(ISNUMBER(R74),ISNUMBER(S74),S74&lt;R74),"Review precedes execution; ","")&amp;IF(K74="Examined with limits",IF(AND(LEN(UPPER(TRIM(CLEAN(SUBSTITUTE(L74,CHAR(160)," ")))))&gt;0,LEFT(UPPER(TRIM(L74)),10)&lt;&gt;"UNRESOLVED",ISERROR(MATCH(UPPER(TRIM(CLEAN(SUBSTITUTE(L74,CHAR(160)," ")))),Start!$H$6:$H$22,0))),"","Limitation/next action missing; "),"")))),"Invalid status; use a listed value")</f>
        <v>Examination pending</v>
      </c>
    </row>
    <row r="75" ht="55" customHeight="1">
      <c r="A75" s="52" t="str">
        <v>M-DF01</v>
      </c>
      <c r="B75" s="52" t="str">
        <v>Manufacturing</v>
      </c>
      <c r="C75" s="52" t="str">
        <v>Defense information and contract boundary</v>
      </c>
      <c r="D75" s="52" t="str">
        <v>Retrieve the executed contract, incorporated DFARS 252.204-7012 revision and covered information/system boundary. Map actual security, cloud/provider, incident and preservation duties before testing.</v>
      </c>
      <c r="E75" s="52" t="str">
        <v>Contract/revision, CDI flow, system boundary and current procurement direction</v>
      </c>
      <c r="F75" s="52" t="inlineStr">
        <is>
          <t xml:space="preserve">Contract clauses and CMMC phases are read from the contract itself.</t>
        </is>
      </c>
      <c r="G75" s="52" t="str">
        <v>M02 / M03 / M04</v>
      </c>
      <c r="H75" s="53"/>
      <c r="I75" s="53"/>
      <c r="J75" s="53"/>
      <c r="K75" s="53" t="str">
        <v>Not examined</v>
      </c>
      <c r="L75" s="53"/>
      <c r="M75" s="53"/>
      <c r="N75" s="53"/>
      <c r="O75" s="53"/>
      <c r="P75" s="53"/>
      <c r="Q75" s="53"/>
      <c r="R75" s="54"/>
      <c r="S75" s="54"/>
      <c r="T75" s="53"/>
      <c r="U75" s="53"/>
      <c r="V75" s="55" t="str">
        <f>IF(OR(EXACT(K75,"Not examined"),EXACT(K75,"Examined with limits"),EXACT(K75,"Evidence supports criterion"),EXACT(K75,"Gap observed"),EXACT(K75,"Not authorized")),IF(K75="Not authorized",IF(LEN(IF(AND(LEN(UPPER(TRIM(CLEAN(SUBSTITUTE(L75,CHAR(160)," ")))))&gt;0,LEFT(UPPER(TRIM(L75)),10)&lt;&gt;"UNRESOLVED",ISERROR(MATCH(UPPER(TRIM(CLEAN(SUBSTITUTE(L75,CHAR(160)," ")))),Start!$H$6:$H$22,0))),"","Permission limitation/next action missing; ")&amp;"")=0,"Documentation recorded; review required",IF(AND(LEN(UPPER(TRIM(CLEAN(SUBSTITUTE(L75,CHAR(160)," ")))))&gt;0,LEFT(UPPER(TRIM(L75)),10)&lt;&gt;"UNRESOLVED",ISERROR(MATCH(UPPER(TRIM(CLEAN(SUBSTITUTE(L75,CHAR(160)," ")))),Start!$H$6:$H$22,0))),"","Permission limitation/next action missing; ")&amp;""),IF(K75="Not examined","Examination pending",IF(LEN(IF(AND(LEN(UPPER(TRIM(CLEAN(SUBSTITUTE(H75,CHAR(160)," ")))))&gt;0,LEFT(UPPER(TRIM(H75)),10)&lt;&gt;"UNRESOLVED",ISERROR(MATCH(UPPER(TRIM(CLEAN(SUBSTITUTE(H75,CHAR(160)," ")))),Start!$H$6:$H$22,0))),"","Criterion/boundary missing; ")&amp;IF(AND(LEN(UPPER(TRIM(CLEAN(SUBSTITUTE(I75,CHAR(160)," ")))))&gt;0,LEFT(UPPER(TRIM(I75)),10)&lt;&gt;"UNRESOLVED",ISERROR(MATCH(UPPER(TRIM(CLEAN(SUBSTITUTE(I75,CHAR(160)," ")))),Start!$H$6:$H$22,0))),"","Examiner missing; ")&amp;IF(AND(LEN(UPPER(TRIM(CLEAN(SUBSTITUTE(J75,CHAR(160)," ")))))&gt;0,LEFT(UPPER(TRIM(J75)),10)&lt;&gt;"UNRESOLVED",ISERROR(MATCH(UPPER(TRIM(CLEAN(SUBSTITUTE(J75,CHAR(160)," ")))),Start!$H$6:$H$22,0))),"","Evidence references missing; ")&amp;IF(AND(LEN(UPPER(TRIM(CLEAN(SUBSTITUTE(M75,CHAR(160)," ")))))&gt;0,LEFT(UPPER(TRIM(M75)),10)&lt;&gt;"UNRESOLVED",ISERROR(MATCH(UPPER(TRIM(CLEAN(SUBSTITUTE(M75,CHAR(160)," ")))),Start!$H$6:$H$22,0))),"","Population/period missing; ")&amp;IF(AND(LEN(UPPER(TRIM(CLEAN(SUBSTITUTE(N75,CHAR(160)," ")))))&gt;0,LEFT(UPPER(TRIM(N75)),10)&lt;&gt;"UNRESOLVED",ISERROR(MATCH(UPPER(TRIM(CLEAN(SUBSTITUTE(N75,CHAR(160)," ")))),Start!$H$6:$H$22,0))),"","Sample IDs/count/rationale missing; ")&amp;IF(AND(LEN(UPPER(TRIM(CLEAN(SUBSTITUTE(O75,CHAR(160)," ")))))&gt;0,LEFT(UPPER(TRIM(O75)),10)&lt;&gt;"UNRESOLVED",ISERROR(MATCH(UPPER(TRIM(CLEAN(SUBSTITUTE(O75,CHAR(160)," ")))),Start!$H$6:$H$22,0))),"","Method missing; ")&amp;IF(AND(LEN(UPPER(TRIM(CLEAN(SUBSTITUTE(P75,CHAR(160)," ")))))&gt;0,LEFT(UPPER(TRIM(P75)),10)&lt;&gt;"UNRESOLVED",ISERROR(MATCH(UPPER(TRIM(CLEAN(SUBSTITUTE(P75,CHAR(160)," ")))),Start!$H$6:$H$22,0))),"","Observations missing; ")&amp;IF(AND(LEN(UPPER(TRIM(CLEAN(SUBSTITUTE(Q75,CHAR(160)," ")))))&gt;0,LEFT(UPPER(TRIM(Q75)),10)&lt;&gt;"UNRESOLVED",ISERROR(MATCH(UPPER(TRIM(CLEAN(SUBSTITUTE(Q75,CHAR(160)," ")))),Start!$H$6:$H$22,0))),"","Reviewer missing; ")&amp;IF(AND(ISNUMBER(R75),R75&gt;0,R75&lt;TODAY()+1),"","Execution date missing/invalid/future; ")&amp;IF(AND(ISNUMBER(S75),S75&gt;0,S75&lt;TODAY()+1),"","Review date missing/invalid/future; ")&amp;IF(AND(LEN(UPPER(TRIM(CLEAN(SUBSTITUTE(T75,CHAR(160)," ")))))&gt;0,LEFT(UPPER(TRIM(T75)),10)&lt;&gt;"UNRESOLVED",ISERROR(MATCH(UPPER(TRIM(CLEAN(SUBSTITUTE(T75,CHAR(160)," ")))),Start!$H$6:$H$22,0))),"","Review disposition missing; ")&amp;IF(AND(LEN(UPPER(TRIM(CLEAN(SUBSTITUTE(U75,CHAR(160)," ")))))&gt;0,LEFT(UPPER(TRIM(U75)),10)&lt;&gt;"UNRESOLVED",ISERROR(MATCH(UPPER(TRIM(CLEAN(SUBSTITUTE(U75,CHAR(160)," ")))),Start!$H$6:$H$22,0))),"","Permit or records-only basis missing; ")&amp;IF(AND(ISNUMBER(R75),ISNUMBER(S75),S75&lt;R75),"Review precedes execution; ","")&amp;IF(K75="Examined with limits",IF(AND(LEN(UPPER(TRIM(CLEAN(SUBSTITUTE(L75,CHAR(160)," ")))))&gt;0,LEFT(UPPER(TRIM(L75)),10)&lt;&gt;"UNRESOLVED",ISERROR(MATCH(UPPER(TRIM(CLEAN(SUBSTITUTE(L75,CHAR(160)," ")))),Start!$H$6:$H$22,0))),"","Limitation/next action missing; "),""))=0,"Documentation recorded; review required",IF(AND(LEN(UPPER(TRIM(CLEAN(SUBSTITUTE(H75,CHAR(160)," ")))))&gt;0,LEFT(UPPER(TRIM(H75)),10)&lt;&gt;"UNRESOLVED",ISERROR(MATCH(UPPER(TRIM(CLEAN(SUBSTITUTE(H75,CHAR(160)," ")))),Start!$H$6:$H$22,0))),"","Criterion/boundary missing; ")&amp;IF(AND(LEN(UPPER(TRIM(CLEAN(SUBSTITUTE(I75,CHAR(160)," ")))))&gt;0,LEFT(UPPER(TRIM(I75)),10)&lt;&gt;"UNRESOLVED",ISERROR(MATCH(UPPER(TRIM(CLEAN(SUBSTITUTE(I75,CHAR(160)," ")))),Start!$H$6:$H$22,0))),"","Examiner missing; ")&amp;IF(AND(LEN(UPPER(TRIM(CLEAN(SUBSTITUTE(J75,CHAR(160)," ")))))&gt;0,LEFT(UPPER(TRIM(J75)),10)&lt;&gt;"UNRESOLVED",ISERROR(MATCH(UPPER(TRIM(CLEAN(SUBSTITUTE(J75,CHAR(160)," ")))),Start!$H$6:$H$22,0))),"","Evidence references missing; ")&amp;IF(AND(LEN(UPPER(TRIM(CLEAN(SUBSTITUTE(M75,CHAR(160)," ")))))&gt;0,LEFT(UPPER(TRIM(M75)),10)&lt;&gt;"UNRESOLVED",ISERROR(MATCH(UPPER(TRIM(CLEAN(SUBSTITUTE(M75,CHAR(160)," ")))),Start!$H$6:$H$22,0))),"","Population/period missing; ")&amp;IF(AND(LEN(UPPER(TRIM(CLEAN(SUBSTITUTE(N75,CHAR(160)," ")))))&gt;0,LEFT(UPPER(TRIM(N75)),10)&lt;&gt;"UNRESOLVED",ISERROR(MATCH(UPPER(TRIM(CLEAN(SUBSTITUTE(N75,CHAR(160)," ")))),Start!$H$6:$H$22,0))),"","Sample IDs/count/rationale missing; ")&amp;IF(AND(LEN(UPPER(TRIM(CLEAN(SUBSTITUTE(O75,CHAR(160)," ")))))&gt;0,LEFT(UPPER(TRIM(O75)),10)&lt;&gt;"UNRESOLVED",ISERROR(MATCH(UPPER(TRIM(CLEAN(SUBSTITUTE(O75,CHAR(160)," ")))),Start!$H$6:$H$22,0))),"","Method missing; ")&amp;IF(AND(LEN(UPPER(TRIM(CLEAN(SUBSTITUTE(P75,CHAR(160)," ")))))&gt;0,LEFT(UPPER(TRIM(P75)),10)&lt;&gt;"UNRESOLVED",ISERROR(MATCH(UPPER(TRIM(CLEAN(SUBSTITUTE(P75,CHAR(160)," ")))),Start!$H$6:$H$22,0))),"","Observations missing; ")&amp;IF(AND(LEN(UPPER(TRIM(CLEAN(SUBSTITUTE(Q75,CHAR(160)," ")))))&gt;0,LEFT(UPPER(TRIM(Q75)),10)&lt;&gt;"UNRESOLVED",ISERROR(MATCH(UPPER(TRIM(CLEAN(SUBSTITUTE(Q75,CHAR(160)," ")))),Start!$H$6:$H$22,0))),"","Reviewer missing; ")&amp;IF(AND(ISNUMBER(R75),R75&gt;0,R75&lt;TODAY()+1),"","Execution date missing/invalid/future; ")&amp;IF(AND(ISNUMBER(S75),S75&gt;0,S75&lt;TODAY()+1),"","Review date missing/invalid/future; ")&amp;IF(AND(LEN(UPPER(TRIM(CLEAN(SUBSTITUTE(T75,CHAR(160)," ")))))&gt;0,LEFT(UPPER(TRIM(T75)),10)&lt;&gt;"UNRESOLVED",ISERROR(MATCH(UPPER(TRIM(CLEAN(SUBSTITUTE(T75,CHAR(160)," ")))),Start!$H$6:$H$22,0))),"","Review disposition missing; ")&amp;IF(AND(LEN(UPPER(TRIM(CLEAN(SUBSTITUTE(U75,CHAR(160)," ")))))&gt;0,LEFT(UPPER(TRIM(U75)),10)&lt;&gt;"UNRESOLVED",ISERROR(MATCH(UPPER(TRIM(CLEAN(SUBSTITUTE(U75,CHAR(160)," ")))),Start!$H$6:$H$22,0))),"","Permit or records-only basis missing; ")&amp;IF(AND(ISNUMBER(R75),ISNUMBER(S75),S75&lt;R75),"Review precedes execution; ","")&amp;IF(K75="Examined with limits",IF(AND(LEN(UPPER(TRIM(CLEAN(SUBSTITUTE(L75,CHAR(160)," ")))))&gt;0,LEFT(UPPER(TRIM(L75)),10)&lt;&gt;"UNRESOLVED",ISERROR(MATCH(UPPER(TRIM(CLEAN(SUBSTITUTE(L75,CHAR(160)," ")))),Start!$H$6:$H$22,0))),"","Limitation/next action missing; "),"")))),"Invalid status; use a listed value")</f>
        <v>Examination pending</v>
      </c>
    </row>
    <row r="76" ht="55" customHeight="1">
      <c r="A76" s="56" t="str">
        <v>M-DF02</v>
      </c>
      <c r="B76" s="56" t="str">
        <v>Manufacturing</v>
      </c>
      <c r="C76" s="56" t="str">
        <v>DFARS incident reporting and preservation</v>
      </c>
      <c r="D76" s="56" t="inlineStr">
        <is>
          <t xml:space="preserve">For an applicable covered incident, reconcile discovery to the 72 hour reporting duty and preserve required images/monitoring data for at least 90 days from submission, subject to controlling clause and instructions.</t>
        </is>
      </c>
      <c r="E76" s="56" t="str">
        <v>Incident facts, report receipt, preservation scope and retention evidence</v>
      </c>
      <c r="F76" s="56" t="str">
        <v>Actual contract and clause control; sensitive records stay in approved systems.</v>
      </c>
      <c r="G76" s="56" t="str">
        <v>M02</v>
      </c>
      <c r="H76" s="53"/>
      <c r="I76" s="53"/>
      <c r="J76" s="53"/>
      <c r="K76" s="53" t="str">
        <v>Not examined</v>
      </c>
      <c r="L76" s="53"/>
      <c r="M76" s="53"/>
      <c r="N76" s="53"/>
      <c r="O76" s="53"/>
      <c r="P76" s="53"/>
      <c r="Q76" s="53"/>
      <c r="R76" s="54"/>
      <c r="S76" s="54"/>
      <c r="T76" s="53"/>
      <c r="U76" s="53"/>
      <c r="V76" s="55" t="str">
        <f>IF(OR(EXACT(K76,"Not examined"),EXACT(K76,"Examined with limits"),EXACT(K76,"Evidence supports criterion"),EXACT(K76,"Gap observed"),EXACT(K76,"Not authorized")),IF(K76="Not authorized",IF(LEN(IF(AND(LEN(UPPER(TRIM(CLEAN(SUBSTITUTE(L76,CHAR(160)," ")))))&gt;0,LEFT(UPPER(TRIM(L76)),10)&lt;&gt;"UNRESOLVED",ISERROR(MATCH(UPPER(TRIM(CLEAN(SUBSTITUTE(L76,CHAR(160)," ")))),Start!$H$6:$H$22,0))),"","Permission limitation/next action missing; ")&amp;"")=0,"Documentation recorded; review required",IF(AND(LEN(UPPER(TRIM(CLEAN(SUBSTITUTE(L76,CHAR(160)," ")))))&gt;0,LEFT(UPPER(TRIM(L76)),10)&lt;&gt;"UNRESOLVED",ISERROR(MATCH(UPPER(TRIM(CLEAN(SUBSTITUTE(L76,CHAR(160)," ")))),Start!$H$6:$H$22,0))),"","Permission limitation/next action missing; ")&amp;""),IF(K76="Not examined","Examination pending",IF(LEN(IF(AND(LEN(UPPER(TRIM(CLEAN(SUBSTITUTE(H76,CHAR(160)," ")))))&gt;0,LEFT(UPPER(TRIM(H76)),10)&lt;&gt;"UNRESOLVED",ISERROR(MATCH(UPPER(TRIM(CLEAN(SUBSTITUTE(H76,CHAR(160)," ")))),Start!$H$6:$H$22,0))),"","Criterion/boundary missing; ")&amp;IF(AND(LEN(UPPER(TRIM(CLEAN(SUBSTITUTE(I76,CHAR(160)," ")))))&gt;0,LEFT(UPPER(TRIM(I76)),10)&lt;&gt;"UNRESOLVED",ISERROR(MATCH(UPPER(TRIM(CLEAN(SUBSTITUTE(I76,CHAR(160)," ")))),Start!$H$6:$H$22,0))),"","Examiner missing; ")&amp;IF(AND(LEN(UPPER(TRIM(CLEAN(SUBSTITUTE(J76,CHAR(160)," ")))))&gt;0,LEFT(UPPER(TRIM(J76)),10)&lt;&gt;"UNRESOLVED",ISERROR(MATCH(UPPER(TRIM(CLEAN(SUBSTITUTE(J76,CHAR(160)," ")))),Start!$H$6:$H$22,0))),"","Evidence references missing; ")&amp;IF(AND(LEN(UPPER(TRIM(CLEAN(SUBSTITUTE(M76,CHAR(160)," ")))))&gt;0,LEFT(UPPER(TRIM(M76)),10)&lt;&gt;"UNRESOLVED",ISERROR(MATCH(UPPER(TRIM(CLEAN(SUBSTITUTE(M76,CHAR(160)," ")))),Start!$H$6:$H$22,0))),"","Population/period missing; ")&amp;IF(AND(LEN(UPPER(TRIM(CLEAN(SUBSTITUTE(N76,CHAR(160)," ")))))&gt;0,LEFT(UPPER(TRIM(N76)),10)&lt;&gt;"UNRESOLVED",ISERROR(MATCH(UPPER(TRIM(CLEAN(SUBSTITUTE(N76,CHAR(160)," ")))),Start!$H$6:$H$22,0))),"","Sample IDs/count/rationale missing; ")&amp;IF(AND(LEN(UPPER(TRIM(CLEAN(SUBSTITUTE(O76,CHAR(160)," ")))))&gt;0,LEFT(UPPER(TRIM(O76)),10)&lt;&gt;"UNRESOLVED",ISERROR(MATCH(UPPER(TRIM(CLEAN(SUBSTITUTE(O76,CHAR(160)," ")))),Start!$H$6:$H$22,0))),"","Method missing; ")&amp;IF(AND(LEN(UPPER(TRIM(CLEAN(SUBSTITUTE(P76,CHAR(160)," ")))))&gt;0,LEFT(UPPER(TRIM(P76)),10)&lt;&gt;"UNRESOLVED",ISERROR(MATCH(UPPER(TRIM(CLEAN(SUBSTITUTE(P76,CHAR(160)," ")))),Start!$H$6:$H$22,0))),"","Observations missing; ")&amp;IF(AND(LEN(UPPER(TRIM(CLEAN(SUBSTITUTE(Q76,CHAR(160)," ")))))&gt;0,LEFT(UPPER(TRIM(Q76)),10)&lt;&gt;"UNRESOLVED",ISERROR(MATCH(UPPER(TRIM(CLEAN(SUBSTITUTE(Q76,CHAR(160)," ")))),Start!$H$6:$H$22,0))),"","Reviewer missing; ")&amp;IF(AND(ISNUMBER(R76),R76&gt;0,R76&lt;TODAY()+1),"","Execution date missing/invalid/future; ")&amp;IF(AND(ISNUMBER(S76),S76&gt;0,S76&lt;TODAY()+1),"","Review date missing/invalid/future; ")&amp;IF(AND(LEN(UPPER(TRIM(CLEAN(SUBSTITUTE(T76,CHAR(160)," ")))))&gt;0,LEFT(UPPER(TRIM(T76)),10)&lt;&gt;"UNRESOLVED",ISERROR(MATCH(UPPER(TRIM(CLEAN(SUBSTITUTE(T76,CHAR(160)," ")))),Start!$H$6:$H$22,0))),"","Review disposition missing; ")&amp;IF(AND(LEN(UPPER(TRIM(CLEAN(SUBSTITUTE(U76,CHAR(160)," ")))))&gt;0,LEFT(UPPER(TRIM(U76)),10)&lt;&gt;"UNRESOLVED",ISERROR(MATCH(UPPER(TRIM(CLEAN(SUBSTITUTE(U76,CHAR(160)," ")))),Start!$H$6:$H$22,0))),"","Permit or records-only basis missing; ")&amp;IF(AND(ISNUMBER(R76),ISNUMBER(S76),S76&lt;R76),"Review precedes execution; ","")&amp;IF(K76="Examined with limits",IF(AND(LEN(UPPER(TRIM(CLEAN(SUBSTITUTE(L76,CHAR(160)," ")))))&gt;0,LEFT(UPPER(TRIM(L76)),10)&lt;&gt;"UNRESOLVED",ISERROR(MATCH(UPPER(TRIM(CLEAN(SUBSTITUTE(L76,CHAR(160)," ")))),Start!$H$6:$H$22,0))),"","Limitation/next action missing; "),""))=0,"Documentation recorded; review required",IF(AND(LEN(UPPER(TRIM(CLEAN(SUBSTITUTE(H76,CHAR(160)," ")))))&gt;0,LEFT(UPPER(TRIM(H76)),10)&lt;&gt;"UNRESOLVED",ISERROR(MATCH(UPPER(TRIM(CLEAN(SUBSTITUTE(H76,CHAR(160)," ")))),Start!$H$6:$H$22,0))),"","Criterion/boundary missing; ")&amp;IF(AND(LEN(UPPER(TRIM(CLEAN(SUBSTITUTE(I76,CHAR(160)," ")))))&gt;0,LEFT(UPPER(TRIM(I76)),10)&lt;&gt;"UNRESOLVED",ISERROR(MATCH(UPPER(TRIM(CLEAN(SUBSTITUTE(I76,CHAR(160)," ")))),Start!$H$6:$H$22,0))),"","Examiner missing; ")&amp;IF(AND(LEN(UPPER(TRIM(CLEAN(SUBSTITUTE(J76,CHAR(160)," ")))))&gt;0,LEFT(UPPER(TRIM(J76)),10)&lt;&gt;"UNRESOLVED",ISERROR(MATCH(UPPER(TRIM(CLEAN(SUBSTITUTE(J76,CHAR(160)," ")))),Start!$H$6:$H$22,0))),"","Evidence references missing; ")&amp;IF(AND(LEN(UPPER(TRIM(CLEAN(SUBSTITUTE(M76,CHAR(160)," ")))))&gt;0,LEFT(UPPER(TRIM(M76)),10)&lt;&gt;"UNRESOLVED",ISERROR(MATCH(UPPER(TRIM(CLEAN(SUBSTITUTE(M76,CHAR(160)," ")))),Start!$H$6:$H$22,0))),"","Population/period missing; ")&amp;IF(AND(LEN(UPPER(TRIM(CLEAN(SUBSTITUTE(N76,CHAR(160)," ")))))&gt;0,LEFT(UPPER(TRIM(N76)),10)&lt;&gt;"UNRESOLVED",ISERROR(MATCH(UPPER(TRIM(CLEAN(SUBSTITUTE(N76,CHAR(160)," ")))),Start!$H$6:$H$22,0))),"","Sample IDs/count/rationale missing; ")&amp;IF(AND(LEN(UPPER(TRIM(CLEAN(SUBSTITUTE(O76,CHAR(160)," ")))))&gt;0,LEFT(UPPER(TRIM(O76)),10)&lt;&gt;"UNRESOLVED",ISERROR(MATCH(UPPER(TRIM(CLEAN(SUBSTITUTE(O76,CHAR(160)," ")))),Start!$H$6:$H$22,0))),"","Method missing; ")&amp;IF(AND(LEN(UPPER(TRIM(CLEAN(SUBSTITUTE(P76,CHAR(160)," ")))))&gt;0,LEFT(UPPER(TRIM(P76)),10)&lt;&gt;"UNRESOLVED",ISERROR(MATCH(UPPER(TRIM(CLEAN(SUBSTITUTE(P76,CHAR(160)," ")))),Start!$H$6:$H$22,0))),"","Observations missing; ")&amp;IF(AND(LEN(UPPER(TRIM(CLEAN(SUBSTITUTE(Q76,CHAR(160)," ")))))&gt;0,LEFT(UPPER(TRIM(Q76)),10)&lt;&gt;"UNRESOLVED",ISERROR(MATCH(UPPER(TRIM(CLEAN(SUBSTITUTE(Q76,CHAR(160)," ")))),Start!$H$6:$H$22,0))),"","Reviewer missing; ")&amp;IF(AND(ISNUMBER(R76),R76&gt;0,R76&lt;TODAY()+1),"","Execution date missing/invalid/future; ")&amp;IF(AND(ISNUMBER(S76),S76&gt;0,S76&lt;TODAY()+1),"","Review date missing/invalid/future; ")&amp;IF(AND(LEN(UPPER(TRIM(CLEAN(SUBSTITUTE(T76,CHAR(160)," ")))))&gt;0,LEFT(UPPER(TRIM(T76)),10)&lt;&gt;"UNRESOLVED",ISERROR(MATCH(UPPER(TRIM(CLEAN(SUBSTITUTE(T76,CHAR(160)," ")))),Start!$H$6:$H$22,0))),"","Review disposition missing; ")&amp;IF(AND(LEN(UPPER(TRIM(CLEAN(SUBSTITUTE(U76,CHAR(160)," ")))))&gt;0,LEFT(UPPER(TRIM(U76)),10)&lt;&gt;"UNRESOLVED",ISERROR(MATCH(UPPER(TRIM(CLEAN(SUBSTITUTE(U76,CHAR(160)," ")))),Start!$H$6:$H$22,0))),"","Permit or records-only basis missing; ")&amp;IF(AND(ISNUMBER(R76),ISNUMBER(S76),S76&lt;R76),"Review precedes execution; ","")&amp;IF(K76="Examined with limits",IF(AND(LEN(UPPER(TRIM(CLEAN(SUBSTITUTE(L76,CHAR(160)," ")))))&gt;0,LEFT(UPPER(TRIM(L76)),10)&lt;&gt;"UNRESOLVED",ISERROR(MATCH(UPPER(TRIM(CLEAN(SUBSTITUTE(L76,CHAR(160)," ")))),Start!$H$6:$H$22,0))),"","Limitation/next action missing; "),"")))),"Invalid status; use a listed value")</f>
        <v>Examination pending</v>
      </c>
    </row>
    <row r="77" ht="55" customHeight="1">
      <c r="A77" s="52" t="str">
        <v>M-FDA01</v>
      </c>
      <c r="B77" s="52" t="str">
        <v>Manufacturing</v>
      </c>
      <c r="C77" s="52" t="str">
        <v>Regulated electronic records</v>
      </c>
      <c r="D77" s="52" t="inlineStr">
        <is>
          <t xml:space="preserve">Determine whether actual predicate rule electronic records and signatures are within Part 11 scope. Trace authorized changes, access, record integrity and retention to the controlling rules and quality system procedures.</t>
        </is>
      </c>
      <c r="E77" s="52" t="inlineStr">
        <is>
          <t xml:space="preserve">Predicate rule decision, record inventory, validation/change and access evidence</t>
        </is>
      </c>
      <c r="F77" s="52" t="inlineStr">
        <is>
          <t xml:space="preserve">Assign Part 11 to systems keeping regulated electronic records. Retrieve applicable criteria before a conformity conclusion.</t>
        </is>
      </c>
      <c r="G77" s="52" t="str">
        <v>M09</v>
      </c>
      <c r="H77" s="53"/>
      <c r="I77" s="53"/>
      <c r="J77" s="53"/>
      <c r="K77" s="53" t="str">
        <v>Not examined</v>
      </c>
      <c r="L77" s="53"/>
      <c r="M77" s="53"/>
      <c r="N77" s="53"/>
      <c r="O77" s="53"/>
      <c r="P77" s="53"/>
      <c r="Q77" s="53"/>
      <c r="R77" s="54"/>
      <c r="S77" s="54"/>
      <c r="T77" s="53"/>
      <c r="U77" s="53"/>
      <c r="V77" s="55" t="str">
        <f>IF(OR(EXACT(K77,"Not examined"),EXACT(K77,"Examined with limits"),EXACT(K77,"Evidence supports criterion"),EXACT(K77,"Gap observed"),EXACT(K77,"Not authorized")),IF(K77="Not authorized",IF(LEN(IF(AND(LEN(UPPER(TRIM(CLEAN(SUBSTITUTE(L77,CHAR(160)," ")))))&gt;0,LEFT(UPPER(TRIM(L77)),10)&lt;&gt;"UNRESOLVED",ISERROR(MATCH(UPPER(TRIM(CLEAN(SUBSTITUTE(L77,CHAR(160)," ")))),Start!$H$6:$H$22,0))),"","Permission limitation/next action missing; ")&amp;"")=0,"Documentation recorded; review required",IF(AND(LEN(UPPER(TRIM(CLEAN(SUBSTITUTE(L77,CHAR(160)," ")))))&gt;0,LEFT(UPPER(TRIM(L77)),10)&lt;&gt;"UNRESOLVED",ISERROR(MATCH(UPPER(TRIM(CLEAN(SUBSTITUTE(L77,CHAR(160)," ")))),Start!$H$6:$H$22,0))),"","Permission limitation/next action missing; ")&amp;""),IF(K77="Not examined","Examination pending",IF(LEN(IF(AND(LEN(UPPER(TRIM(CLEAN(SUBSTITUTE(H77,CHAR(160)," ")))))&gt;0,LEFT(UPPER(TRIM(H77)),10)&lt;&gt;"UNRESOLVED",ISERROR(MATCH(UPPER(TRIM(CLEAN(SUBSTITUTE(H77,CHAR(160)," ")))),Start!$H$6:$H$22,0))),"","Criterion/boundary missing; ")&amp;IF(AND(LEN(UPPER(TRIM(CLEAN(SUBSTITUTE(I77,CHAR(160)," ")))))&gt;0,LEFT(UPPER(TRIM(I77)),10)&lt;&gt;"UNRESOLVED",ISERROR(MATCH(UPPER(TRIM(CLEAN(SUBSTITUTE(I77,CHAR(160)," ")))),Start!$H$6:$H$22,0))),"","Examiner missing; ")&amp;IF(AND(LEN(UPPER(TRIM(CLEAN(SUBSTITUTE(J77,CHAR(160)," ")))))&gt;0,LEFT(UPPER(TRIM(J77)),10)&lt;&gt;"UNRESOLVED",ISERROR(MATCH(UPPER(TRIM(CLEAN(SUBSTITUTE(J77,CHAR(160)," ")))),Start!$H$6:$H$22,0))),"","Evidence references missing; ")&amp;IF(AND(LEN(UPPER(TRIM(CLEAN(SUBSTITUTE(M77,CHAR(160)," ")))))&gt;0,LEFT(UPPER(TRIM(M77)),10)&lt;&gt;"UNRESOLVED",ISERROR(MATCH(UPPER(TRIM(CLEAN(SUBSTITUTE(M77,CHAR(160)," ")))),Start!$H$6:$H$22,0))),"","Population/period missing; ")&amp;IF(AND(LEN(UPPER(TRIM(CLEAN(SUBSTITUTE(N77,CHAR(160)," ")))))&gt;0,LEFT(UPPER(TRIM(N77)),10)&lt;&gt;"UNRESOLVED",ISERROR(MATCH(UPPER(TRIM(CLEAN(SUBSTITUTE(N77,CHAR(160)," ")))),Start!$H$6:$H$22,0))),"","Sample IDs/count/rationale missing; ")&amp;IF(AND(LEN(UPPER(TRIM(CLEAN(SUBSTITUTE(O77,CHAR(160)," ")))))&gt;0,LEFT(UPPER(TRIM(O77)),10)&lt;&gt;"UNRESOLVED",ISERROR(MATCH(UPPER(TRIM(CLEAN(SUBSTITUTE(O77,CHAR(160)," ")))),Start!$H$6:$H$22,0))),"","Method missing; ")&amp;IF(AND(LEN(UPPER(TRIM(CLEAN(SUBSTITUTE(P77,CHAR(160)," ")))))&gt;0,LEFT(UPPER(TRIM(P77)),10)&lt;&gt;"UNRESOLVED",ISERROR(MATCH(UPPER(TRIM(CLEAN(SUBSTITUTE(P77,CHAR(160)," ")))),Start!$H$6:$H$22,0))),"","Observations missing; ")&amp;IF(AND(LEN(UPPER(TRIM(CLEAN(SUBSTITUTE(Q77,CHAR(160)," ")))))&gt;0,LEFT(UPPER(TRIM(Q77)),10)&lt;&gt;"UNRESOLVED",ISERROR(MATCH(UPPER(TRIM(CLEAN(SUBSTITUTE(Q77,CHAR(160)," ")))),Start!$H$6:$H$22,0))),"","Reviewer missing; ")&amp;IF(AND(ISNUMBER(R77),R77&gt;0,R77&lt;TODAY()+1),"","Execution date missing/invalid/future; ")&amp;IF(AND(ISNUMBER(S77),S77&gt;0,S77&lt;TODAY()+1),"","Review date missing/invalid/future; ")&amp;IF(AND(LEN(UPPER(TRIM(CLEAN(SUBSTITUTE(T77,CHAR(160)," ")))))&gt;0,LEFT(UPPER(TRIM(T77)),10)&lt;&gt;"UNRESOLVED",ISERROR(MATCH(UPPER(TRIM(CLEAN(SUBSTITUTE(T77,CHAR(160)," ")))),Start!$H$6:$H$22,0))),"","Review disposition missing; ")&amp;IF(AND(LEN(UPPER(TRIM(CLEAN(SUBSTITUTE(U77,CHAR(160)," ")))))&gt;0,LEFT(UPPER(TRIM(U77)),10)&lt;&gt;"UNRESOLVED",ISERROR(MATCH(UPPER(TRIM(CLEAN(SUBSTITUTE(U77,CHAR(160)," ")))),Start!$H$6:$H$22,0))),"","Permit or records-only basis missing; ")&amp;IF(AND(ISNUMBER(R77),ISNUMBER(S77),S77&lt;R77),"Review precedes execution; ","")&amp;IF(K77="Examined with limits",IF(AND(LEN(UPPER(TRIM(CLEAN(SUBSTITUTE(L77,CHAR(160)," ")))))&gt;0,LEFT(UPPER(TRIM(L77)),10)&lt;&gt;"UNRESOLVED",ISERROR(MATCH(UPPER(TRIM(CLEAN(SUBSTITUTE(L77,CHAR(160)," ")))),Start!$H$6:$H$22,0))),"","Limitation/next action missing; "),""))=0,"Documentation recorded; review required",IF(AND(LEN(UPPER(TRIM(CLEAN(SUBSTITUTE(H77,CHAR(160)," ")))))&gt;0,LEFT(UPPER(TRIM(H77)),10)&lt;&gt;"UNRESOLVED",ISERROR(MATCH(UPPER(TRIM(CLEAN(SUBSTITUTE(H77,CHAR(160)," ")))),Start!$H$6:$H$22,0))),"","Criterion/boundary missing; ")&amp;IF(AND(LEN(UPPER(TRIM(CLEAN(SUBSTITUTE(I77,CHAR(160)," ")))))&gt;0,LEFT(UPPER(TRIM(I77)),10)&lt;&gt;"UNRESOLVED",ISERROR(MATCH(UPPER(TRIM(CLEAN(SUBSTITUTE(I77,CHAR(160)," ")))),Start!$H$6:$H$22,0))),"","Examiner missing; ")&amp;IF(AND(LEN(UPPER(TRIM(CLEAN(SUBSTITUTE(J77,CHAR(160)," ")))))&gt;0,LEFT(UPPER(TRIM(J77)),10)&lt;&gt;"UNRESOLVED",ISERROR(MATCH(UPPER(TRIM(CLEAN(SUBSTITUTE(J77,CHAR(160)," ")))),Start!$H$6:$H$22,0))),"","Evidence references missing; ")&amp;IF(AND(LEN(UPPER(TRIM(CLEAN(SUBSTITUTE(M77,CHAR(160)," ")))))&gt;0,LEFT(UPPER(TRIM(M77)),10)&lt;&gt;"UNRESOLVED",ISERROR(MATCH(UPPER(TRIM(CLEAN(SUBSTITUTE(M77,CHAR(160)," ")))),Start!$H$6:$H$22,0))),"","Population/period missing; ")&amp;IF(AND(LEN(UPPER(TRIM(CLEAN(SUBSTITUTE(N77,CHAR(160)," ")))))&gt;0,LEFT(UPPER(TRIM(N77)),10)&lt;&gt;"UNRESOLVED",ISERROR(MATCH(UPPER(TRIM(CLEAN(SUBSTITUTE(N77,CHAR(160)," ")))),Start!$H$6:$H$22,0))),"","Sample IDs/count/rationale missing; ")&amp;IF(AND(LEN(UPPER(TRIM(CLEAN(SUBSTITUTE(O77,CHAR(160)," ")))))&gt;0,LEFT(UPPER(TRIM(O77)),10)&lt;&gt;"UNRESOLVED",ISERROR(MATCH(UPPER(TRIM(CLEAN(SUBSTITUTE(O77,CHAR(160)," ")))),Start!$H$6:$H$22,0))),"","Method missing; ")&amp;IF(AND(LEN(UPPER(TRIM(CLEAN(SUBSTITUTE(P77,CHAR(160)," ")))))&gt;0,LEFT(UPPER(TRIM(P77)),10)&lt;&gt;"UNRESOLVED",ISERROR(MATCH(UPPER(TRIM(CLEAN(SUBSTITUTE(P77,CHAR(160)," ")))),Start!$H$6:$H$22,0))),"","Observations missing; ")&amp;IF(AND(LEN(UPPER(TRIM(CLEAN(SUBSTITUTE(Q77,CHAR(160)," ")))))&gt;0,LEFT(UPPER(TRIM(Q77)),10)&lt;&gt;"UNRESOLVED",ISERROR(MATCH(UPPER(TRIM(CLEAN(SUBSTITUTE(Q77,CHAR(160)," ")))),Start!$H$6:$H$22,0))),"","Reviewer missing; ")&amp;IF(AND(ISNUMBER(R77),R77&gt;0,R77&lt;TODAY()+1),"","Execution date missing/invalid/future; ")&amp;IF(AND(ISNUMBER(S77),S77&gt;0,S77&lt;TODAY()+1),"","Review date missing/invalid/future; ")&amp;IF(AND(LEN(UPPER(TRIM(CLEAN(SUBSTITUTE(T77,CHAR(160)," ")))))&gt;0,LEFT(UPPER(TRIM(T77)),10)&lt;&gt;"UNRESOLVED",ISERROR(MATCH(UPPER(TRIM(CLEAN(SUBSTITUTE(T77,CHAR(160)," ")))),Start!$H$6:$H$22,0))),"","Review disposition missing; ")&amp;IF(AND(LEN(UPPER(TRIM(CLEAN(SUBSTITUTE(U77,CHAR(160)," ")))))&gt;0,LEFT(UPPER(TRIM(U77)),10)&lt;&gt;"UNRESOLVED",ISERROR(MATCH(UPPER(TRIM(CLEAN(SUBSTITUTE(U77,CHAR(160)," ")))),Start!$H$6:$H$22,0))),"","Permit or records-only basis missing; ")&amp;IF(AND(ISNUMBER(R77),ISNUMBER(S77),S77&lt;R77),"Review precedes execution; ","")&amp;IF(K77="Examined with limits",IF(AND(LEN(UPPER(TRIM(CLEAN(SUBSTITUTE(L77,CHAR(160)," ")))))&gt;0,LEFT(UPPER(TRIM(L77)),10)&lt;&gt;"UNRESOLVED",ISERROR(MATCH(UPPER(TRIM(CLEAN(SUBSTITUTE(L77,CHAR(160)," ")))),Start!$H$6:$H$22,0))),"","Limitation/next action missing; "),"")))),"Invalid status; use a listed value")</f>
        <v>Examination pending</v>
      </c>
    </row>
    <row r="78" ht="40" customHeight="1">
      <c r="A78" s="56" t="str">
        <v>T-MTS01</v>
      </c>
      <c r="B78" s="56" t="str">
        <v>Transportation</v>
      </c>
      <c r="C78" s="56" t="str">
        <v>MTS applicability</v>
      </c>
      <c r="D78" s="56" t="str">
        <v>Establish covered vessel/facility/OCS scope, IT/OT boundary and actual exceptions or waivers before assigning duties.</v>
      </c>
      <c r="E78" s="56" t="str">
        <v>Approved boundary, regulatory category and written determinations</v>
      </c>
      <c r="F78" s="56" t="inlineStr">
        <is>
          <t xml:space="preserve">Apply 101.600-.615 to the actual covered owner/operator and current compliance schedule. A checked row tracks preparation; the regulator grants approval.</t>
        </is>
      </c>
      <c r="G78" s="56" t="str">
        <v>T10</v>
      </c>
      <c r="H78" s="53"/>
      <c r="I78" s="53"/>
      <c r="J78" s="53"/>
      <c r="K78" s="53" t="str">
        <v>Not examined</v>
      </c>
      <c r="L78" s="53"/>
      <c r="M78" s="53"/>
      <c r="N78" s="53"/>
      <c r="O78" s="53"/>
      <c r="P78" s="53"/>
      <c r="Q78" s="53"/>
      <c r="R78" s="54"/>
      <c r="S78" s="54"/>
      <c r="T78" s="53"/>
      <c r="U78" s="53"/>
      <c r="V78" s="55" t="str">
        <f>IF(OR(EXACT(K78,"Not examined"),EXACT(K78,"Examined with limits"),EXACT(K78,"Evidence supports criterion"),EXACT(K78,"Gap observed"),EXACT(K78,"Not authorized")),IF(K78="Not authorized",IF(LEN(IF(AND(LEN(UPPER(TRIM(CLEAN(SUBSTITUTE(L78,CHAR(160)," ")))))&gt;0,LEFT(UPPER(TRIM(L78)),10)&lt;&gt;"UNRESOLVED",ISERROR(MATCH(UPPER(TRIM(CLEAN(SUBSTITUTE(L78,CHAR(160)," ")))),Start!$H$6:$H$22,0))),"","Permission limitation/next action missing; ")&amp;"")=0,"Documentation recorded; review required",IF(AND(LEN(UPPER(TRIM(CLEAN(SUBSTITUTE(L78,CHAR(160)," ")))))&gt;0,LEFT(UPPER(TRIM(L78)),10)&lt;&gt;"UNRESOLVED",ISERROR(MATCH(UPPER(TRIM(CLEAN(SUBSTITUTE(L78,CHAR(160)," ")))),Start!$H$6:$H$22,0))),"","Permission limitation/next action missing; ")&amp;""),IF(K78="Not examined","Examination pending",IF(LEN(IF(AND(LEN(UPPER(TRIM(CLEAN(SUBSTITUTE(H78,CHAR(160)," ")))))&gt;0,LEFT(UPPER(TRIM(H78)),10)&lt;&gt;"UNRESOLVED",ISERROR(MATCH(UPPER(TRIM(CLEAN(SUBSTITUTE(H78,CHAR(160)," ")))),Start!$H$6:$H$22,0))),"","Criterion/boundary missing; ")&amp;IF(AND(LEN(UPPER(TRIM(CLEAN(SUBSTITUTE(I78,CHAR(160)," ")))))&gt;0,LEFT(UPPER(TRIM(I78)),10)&lt;&gt;"UNRESOLVED",ISERROR(MATCH(UPPER(TRIM(CLEAN(SUBSTITUTE(I78,CHAR(160)," ")))),Start!$H$6:$H$22,0))),"","Examiner missing; ")&amp;IF(AND(LEN(UPPER(TRIM(CLEAN(SUBSTITUTE(J78,CHAR(160)," ")))))&gt;0,LEFT(UPPER(TRIM(J78)),10)&lt;&gt;"UNRESOLVED",ISERROR(MATCH(UPPER(TRIM(CLEAN(SUBSTITUTE(J78,CHAR(160)," ")))),Start!$H$6:$H$22,0))),"","Evidence references missing; ")&amp;IF(AND(LEN(UPPER(TRIM(CLEAN(SUBSTITUTE(M78,CHAR(160)," ")))))&gt;0,LEFT(UPPER(TRIM(M78)),10)&lt;&gt;"UNRESOLVED",ISERROR(MATCH(UPPER(TRIM(CLEAN(SUBSTITUTE(M78,CHAR(160)," ")))),Start!$H$6:$H$22,0))),"","Population/period missing; ")&amp;IF(AND(LEN(UPPER(TRIM(CLEAN(SUBSTITUTE(N78,CHAR(160)," ")))))&gt;0,LEFT(UPPER(TRIM(N78)),10)&lt;&gt;"UNRESOLVED",ISERROR(MATCH(UPPER(TRIM(CLEAN(SUBSTITUTE(N78,CHAR(160)," ")))),Start!$H$6:$H$22,0))),"","Sample IDs/count/rationale missing; ")&amp;IF(AND(LEN(UPPER(TRIM(CLEAN(SUBSTITUTE(O78,CHAR(160)," ")))))&gt;0,LEFT(UPPER(TRIM(O78)),10)&lt;&gt;"UNRESOLVED",ISERROR(MATCH(UPPER(TRIM(CLEAN(SUBSTITUTE(O78,CHAR(160)," ")))),Start!$H$6:$H$22,0))),"","Method missing; ")&amp;IF(AND(LEN(UPPER(TRIM(CLEAN(SUBSTITUTE(P78,CHAR(160)," ")))))&gt;0,LEFT(UPPER(TRIM(P78)),10)&lt;&gt;"UNRESOLVED",ISERROR(MATCH(UPPER(TRIM(CLEAN(SUBSTITUTE(P78,CHAR(160)," ")))),Start!$H$6:$H$22,0))),"","Observations missing; ")&amp;IF(AND(LEN(UPPER(TRIM(CLEAN(SUBSTITUTE(Q78,CHAR(160)," ")))))&gt;0,LEFT(UPPER(TRIM(Q78)),10)&lt;&gt;"UNRESOLVED",ISERROR(MATCH(UPPER(TRIM(CLEAN(SUBSTITUTE(Q78,CHAR(160)," ")))),Start!$H$6:$H$22,0))),"","Reviewer missing; ")&amp;IF(AND(ISNUMBER(R78),R78&gt;0,R78&lt;TODAY()+1),"","Execution date missing/invalid/future; ")&amp;IF(AND(ISNUMBER(S78),S78&gt;0,S78&lt;TODAY()+1),"","Review date missing/invalid/future; ")&amp;IF(AND(LEN(UPPER(TRIM(CLEAN(SUBSTITUTE(T78,CHAR(160)," ")))))&gt;0,LEFT(UPPER(TRIM(T78)),10)&lt;&gt;"UNRESOLVED",ISERROR(MATCH(UPPER(TRIM(CLEAN(SUBSTITUTE(T78,CHAR(160)," ")))),Start!$H$6:$H$22,0))),"","Review disposition missing; ")&amp;IF(AND(LEN(UPPER(TRIM(CLEAN(SUBSTITUTE(U78,CHAR(160)," ")))))&gt;0,LEFT(UPPER(TRIM(U78)),10)&lt;&gt;"UNRESOLVED",ISERROR(MATCH(UPPER(TRIM(CLEAN(SUBSTITUTE(U78,CHAR(160)," ")))),Start!$H$6:$H$22,0))),"","Permit or records-only basis missing; ")&amp;IF(AND(ISNUMBER(R78),ISNUMBER(S78),S78&lt;R78),"Review precedes execution; ","")&amp;IF(K78="Examined with limits",IF(AND(LEN(UPPER(TRIM(CLEAN(SUBSTITUTE(L78,CHAR(160)," ")))))&gt;0,LEFT(UPPER(TRIM(L78)),10)&lt;&gt;"UNRESOLVED",ISERROR(MATCH(UPPER(TRIM(CLEAN(SUBSTITUTE(L78,CHAR(160)," ")))),Start!$H$6:$H$22,0))),"","Limitation/next action missing; "),""))=0,"Documentation recorded; review required",IF(AND(LEN(UPPER(TRIM(CLEAN(SUBSTITUTE(H78,CHAR(160)," ")))))&gt;0,LEFT(UPPER(TRIM(H78)),10)&lt;&gt;"UNRESOLVED",ISERROR(MATCH(UPPER(TRIM(CLEAN(SUBSTITUTE(H78,CHAR(160)," ")))),Start!$H$6:$H$22,0))),"","Criterion/boundary missing; ")&amp;IF(AND(LEN(UPPER(TRIM(CLEAN(SUBSTITUTE(I78,CHAR(160)," ")))))&gt;0,LEFT(UPPER(TRIM(I78)),10)&lt;&gt;"UNRESOLVED",ISERROR(MATCH(UPPER(TRIM(CLEAN(SUBSTITUTE(I78,CHAR(160)," ")))),Start!$H$6:$H$22,0))),"","Examiner missing; ")&amp;IF(AND(LEN(UPPER(TRIM(CLEAN(SUBSTITUTE(J78,CHAR(160)," ")))))&gt;0,LEFT(UPPER(TRIM(J78)),10)&lt;&gt;"UNRESOLVED",ISERROR(MATCH(UPPER(TRIM(CLEAN(SUBSTITUTE(J78,CHAR(160)," ")))),Start!$H$6:$H$22,0))),"","Evidence references missing; ")&amp;IF(AND(LEN(UPPER(TRIM(CLEAN(SUBSTITUTE(M78,CHAR(160)," ")))))&gt;0,LEFT(UPPER(TRIM(M78)),10)&lt;&gt;"UNRESOLVED",ISERROR(MATCH(UPPER(TRIM(CLEAN(SUBSTITUTE(M78,CHAR(160)," ")))),Start!$H$6:$H$22,0))),"","Population/period missing; ")&amp;IF(AND(LEN(UPPER(TRIM(CLEAN(SUBSTITUTE(N78,CHAR(160)," ")))))&gt;0,LEFT(UPPER(TRIM(N78)),10)&lt;&gt;"UNRESOLVED",ISERROR(MATCH(UPPER(TRIM(CLEAN(SUBSTITUTE(N78,CHAR(160)," ")))),Start!$H$6:$H$22,0))),"","Sample IDs/count/rationale missing; ")&amp;IF(AND(LEN(UPPER(TRIM(CLEAN(SUBSTITUTE(O78,CHAR(160)," ")))))&gt;0,LEFT(UPPER(TRIM(O78)),10)&lt;&gt;"UNRESOLVED",ISERROR(MATCH(UPPER(TRIM(CLEAN(SUBSTITUTE(O78,CHAR(160)," ")))),Start!$H$6:$H$22,0))),"","Method missing; ")&amp;IF(AND(LEN(UPPER(TRIM(CLEAN(SUBSTITUTE(P78,CHAR(160)," ")))))&gt;0,LEFT(UPPER(TRIM(P78)),10)&lt;&gt;"UNRESOLVED",ISERROR(MATCH(UPPER(TRIM(CLEAN(SUBSTITUTE(P78,CHAR(160)," ")))),Start!$H$6:$H$22,0))),"","Observations missing; ")&amp;IF(AND(LEN(UPPER(TRIM(CLEAN(SUBSTITUTE(Q78,CHAR(160)," ")))))&gt;0,LEFT(UPPER(TRIM(Q78)),10)&lt;&gt;"UNRESOLVED",ISERROR(MATCH(UPPER(TRIM(CLEAN(SUBSTITUTE(Q78,CHAR(160)," ")))),Start!$H$6:$H$22,0))),"","Reviewer missing; ")&amp;IF(AND(ISNUMBER(R78),R78&gt;0,R78&lt;TODAY()+1),"","Execution date missing/invalid/future; ")&amp;IF(AND(ISNUMBER(S78),S78&gt;0,S78&lt;TODAY()+1),"","Review date missing/invalid/future; ")&amp;IF(AND(LEN(UPPER(TRIM(CLEAN(SUBSTITUTE(T78,CHAR(160)," ")))))&gt;0,LEFT(UPPER(TRIM(T78)),10)&lt;&gt;"UNRESOLVED",ISERROR(MATCH(UPPER(TRIM(CLEAN(SUBSTITUTE(T78,CHAR(160)," ")))),Start!$H$6:$H$22,0))),"","Review disposition missing; ")&amp;IF(AND(LEN(UPPER(TRIM(CLEAN(SUBSTITUTE(U78,CHAR(160)," ")))))&gt;0,LEFT(UPPER(TRIM(U78)),10)&lt;&gt;"UNRESOLVED",ISERROR(MATCH(UPPER(TRIM(CLEAN(SUBSTITUTE(U78,CHAR(160)," ")))),Start!$H$6:$H$22,0))),"","Permit or records-only basis missing; ")&amp;IF(AND(ISNUMBER(R78),ISNUMBER(S78),S78&lt;R78),"Review precedes execution; ","")&amp;IF(K78="Examined with limits",IF(AND(LEN(UPPER(TRIM(CLEAN(SUBSTITUTE(L78,CHAR(160)," ")))))&gt;0,LEFT(UPPER(TRIM(L78)),10)&lt;&gt;"UNRESOLVED",ISERROR(MATCH(UPPER(TRIM(CLEAN(SUBSTITUTE(L78,CHAR(160)," ")))),Start!$H$6:$H$22,0))),"","Limitation/next action missing; "),"")))),"Invalid status; use a listed value")</f>
        <v>Examination pending</v>
      </c>
    </row>
    <row r="79" ht="40" customHeight="1">
      <c r="A79" s="52" t="str">
        <v>T-MTS02</v>
      </c>
      <c r="B79" s="52" t="str">
        <v>Transportation</v>
      </c>
      <c r="C79" s="52" t="str">
        <v>Ownership and CySO</v>
      </c>
      <c r="D79" s="52" t="str">
        <v>Inspect written CySO designation, qualifications, retained owner/operator responsibilities and approval schedule.</v>
      </c>
      <c r="E79" s="52" t="str">
        <v>Designation, qualifications and actual delegated authority</v>
      </c>
      <c r="F79" s="52" t="inlineStr">
        <is>
          <t xml:space="preserve">Apply 101.620-.625 to the actual covered owner/operator and current compliance schedule. A checked row tracks preparation; the regulator grants approval.</t>
        </is>
      </c>
      <c r="G79" s="52" t="str">
        <v>T10</v>
      </c>
      <c r="H79" s="53"/>
      <c r="I79" s="53"/>
      <c r="J79" s="53"/>
      <c r="K79" s="53" t="str">
        <v>Not examined</v>
      </c>
      <c r="L79" s="53"/>
      <c r="M79" s="53"/>
      <c r="N79" s="53"/>
      <c r="O79" s="53"/>
      <c r="P79" s="53"/>
      <c r="Q79" s="53"/>
      <c r="R79" s="54"/>
      <c r="S79" s="54"/>
      <c r="T79" s="53"/>
      <c r="U79" s="53"/>
      <c r="V79" s="55" t="str">
        <f>IF(OR(EXACT(K79,"Not examined"),EXACT(K79,"Examined with limits"),EXACT(K79,"Evidence supports criterion"),EXACT(K79,"Gap observed"),EXACT(K79,"Not authorized")),IF(K79="Not authorized",IF(LEN(IF(AND(LEN(UPPER(TRIM(CLEAN(SUBSTITUTE(L79,CHAR(160)," ")))))&gt;0,LEFT(UPPER(TRIM(L79)),10)&lt;&gt;"UNRESOLVED",ISERROR(MATCH(UPPER(TRIM(CLEAN(SUBSTITUTE(L79,CHAR(160)," ")))),Start!$H$6:$H$22,0))),"","Permission limitation/next action missing; ")&amp;"")=0,"Documentation recorded; review required",IF(AND(LEN(UPPER(TRIM(CLEAN(SUBSTITUTE(L79,CHAR(160)," ")))))&gt;0,LEFT(UPPER(TRIM(L79)),10)&lt;&gt;"UNRESOLVED",ISERROR(MATCH(UPPER(TRIM(CLEAN(SUBSTITUTE(L79,CHAR(160)," ")))),Start!$H$6:$H$22,0))),"","Permission limitation/next action missing; ")&amp;""),IF(K79="Not examined","Examination pending",IF(LEN(IF(AND(LEN(UPPER(TRIM(CLEAN(SUBSTITUTE(H79,CHAR(160)," ")))))&gt;0,LEFT(UPPER(TRIM(H79)),10)&lt;&gt;"UNRESOLVED",ISERROR(MATCH(UPPER(TRIM(CLEAN(SUBSTITUTE(H79,CHAR(160)," ")))),Start!$H$6:$H$22,0))),"","Criterion/boundary missing; ")&amp;IF(AND(LEN(UPPER(TRIM(CLEAN(SUBSTITUTE(I79,CHAR(160)," ")))))&gt;0,LEFT(UPPER(TRIM(I79)),10)&lt;&gt;"UNRESOLVED",ISERROR(MATCH(UPPER(TRIM(CLEAN(SUBSTITUTE(I79,CHAR(160)," ")))),Start!$H$6:$H$22,0))),"","Examiner missing; ")&amp;IF(AND(LEN(UPPER(TRIM(CLEAN(SUBSTITUTE(J79,CHAR(160)," ")))))&gt;0,LEFT(UPPER(TRIM(J79)),10)&lt;&gt;"UNRESOLVED",ISERROR(MATCH(UPPER(TRIM(CLEAN(SUBSTITUTE(J79,CHAR(160)," ")))),Start!$H$6:$H$22,0))),"","Evidence references missing; ")&amp;IF(AND(LEN(UPPER(TRIM(CLEAN(SUBSTITUTE(M79,CHAR(160)," ")))))&gt;0,LEFT(UPPER(TRIM(M79)),10)&lt;&gt;"UNRESOLVED",ISERROR(MATCH(UPPER(TRIM(CLEAN(SUBSTITUTE(M79,CHAR(160)," ")))),Start!$H$6:$H$22,0))),"","Population/period missing; ")&amp;IF(AND(LEN(UPPER(TRIM(CLEAN(SUBSTITUTE(N79,CHAR(160)," ")))))&gt;0,LEFT(UPPER(TRIM(N79)),10)&lt;&gt;"UNRESOLVED",ISERROR(MATCH(UPPER(TRIM(CLEAN(SUBSTITUTE(N79,CHAR(160)," ")))),Start!$H$6:$H$22,0))),"","Sample IDs/count/rationale missing; ")&amp;IF(AND(LEN(UPPER(TRIM(CLEAN(SUBSTITUTE(O79,CHAR(160)," ")))))&gt;0,LEFT(UPPER(TRIM(O79)),10)&lt;&gt;"UNRESOLVED",ISERROR(MATCH(UPPER(TRIM(CLEAN(SUBSTITUTE(O79,CHAR(160)," ")))),Start!$H$6:$H$22,0))),"","Method missing; ")&amp;IF(AND(LEN(UPPER(TRIM(CLEAN(SUBSTITUTE(P79,CHAR(160)," ")))))&gt;0,LEFT(UPPER(TRIM(P79)),10)&lt;&gt;"UNRESOLVED",ISERROR(MATCH(UPPER(TRIM(CLEAN(SUBSTITUTE(P79,CHAR(160)," ")))),Start!$H$6:$H$22,0))),"","Observations missing; ")&amp;IF(AND(LEN(UPPER(TRIM(CLEAN(SUBSTITUTE(Q79,CHAR(160)," ")))))&gt;0,LEFT(UPPER(TRIM(Q79)),10)&lt;&gt;"UNRESOLVED",ISERROR(MATCH(UPPER(TRIM(CLEAN(SUBSTITUTE(Q79,CHAR(160)," ")))),Start!$H$6:$H$22,0))),"","Reviewer missing; ")&amp;IF(AND(ISNUMBER(R79),R79&gt;0,R79&lt;TODAY()+1),"","Execution date missing/invalid/future; ")&amp;IF(AND(ISNUMBER(S79),S79&gt;0,S79&lt;TODAY()+1),"","Review date missing/invalid/future; ")&amp;IF(AND(LEN(UPPER(TRIM(CLEAN(SUBSTITUTE(T79,CHAR(160)," ")))))&gt;0,LEFT(UPPER(TRIM(T79)),10)&lt;&gt;"UNRESOLVED",ISERROR(MATCH(UPPER(TRIM(CLEAN(SUBSTITUTE(T79,CHAR(160)," ")))),Start!$H$6:$H$22,0))),"","Review disposition missing; ")&amp;IF(AND(LEN(UPPER(TRIM(CLEAN(SUBSTITUTE(U79,CHAR(160)," ")))))&gt;0,LEFT(UPPER(TRIM(U79)),10)&lt;&gt;"UNRESOLVED",ISERROR(MATCH(UPPER(TRIM(CLEAN(SUBSTITUTE(U79,CHAR(160)," ")))),Start!$H$6:$H$22,0))),"","Permit or records-only basis missing; ")&amp;IF(AND(ISNUMBER(R79),ISNUMBER(S79),S79&lt;R79),"Review precedes execution; ","")&amp;IF(K79="Examined with limits",IF(AND(LEN(UPPER(TRIM(CLEAN(SUBSTITUTE(L79,CHAR(160)," ")))))&gt;0,LEFT(UPPER(TRIM(L79)),10)&lt;&gt;"UNRESOLVED",ISERROR(MATCH(UPPER(TRIM(CLEAN(SUBSTITUTE(L79,CHAR(160)," ")))),Start!$H$6:$H$22,0))),"","Limitation/next action missing; "),""))=0,"Documentation recorded; review required",IF(AND(LEN(UPPER(TRIM(CLEAN(SUBSTITUTE(H79,CHAR(160)," ")))))&gt;0,LEFT(UPPER(TRIM(H79)),10)&lt;&gt;"UNRESOLVED",ISERROR(MATCH(UPPER(TRIM(CLEAN(SUBSTITUTE(H79,CHAR(160)," ")))),Start!$H$6:$H$22,0))),"","Criterion/boundary missing; ")&amp;IF(AND(LEN(UPPER(TRIM(CLEAN(SUBSTITUTE(I79,CHAR(160)," ")))))&gt;0,LEFT(UPPER(TRIM(I79)),10)&lt;&gt;"UNRESOLVED",ISERROR(MATCH(UPPER(TRIM(CLEAN(SUBSTITUTE(I79,CHAR(160)," ")))),Start!$H$6:$H$22,0))),"","Examiner missing; ")&amp;IF(AND(LEN(UPPER(TRIM(CLEAN(SUBSTITUTE(J79,CHAR(160)," ")))))&gt;0,LEFT(UPPER(TRIM(J79)),10)&lt;&gt;"UNRESOLVED",ISERROR(MATCH(UPPER(TRIM(CLEAN(SUBSTITUTE(J79,CHAR(160)," ")))),Start!$H$6:$H$22,0))),"","Evidence references missing; ")&amp;IF(AND(LEN(UPPER(TRIM(CLEAN(SUBSTITUTE(M79,CHAR(160)," ")))))&gt;0,LEFT(UPPER(TRIM(M79)),10)&lt;&gt;"UNRESOLVED",ISERROR(MATCH(UPPER(TRIM(CLEAN(SUBSTITUTE(M79,CHAR(160)," ")))),Start!$H$6:$H$22,0))),"","Population/period missing; ")&amp;IF(AND(LEN(UPPER(TRIM(CLEAN(SUBSTITUTE(N79,CHAR(160)," ")))))&gt;0,LEFT(UPPER(TRIM(N79)),10)&lt;&gt;"UNRESOLVED",ISERROR(MATCH(UPPER(TRIM(CLEAN(SUBSTITUTE(N79,CHAR(160)," ")))),Start!$H$6:$H$22,0))),"","Sample IDs/count/rationale missing; ")&amp;IF(AND(LEN(UPPER(TRIM(CLEAN(SUBSTITUTE(O79,CHAR(160)," ")))))&gt;0,LEFT(UPPER(TRIM(O79)),10)&lt;&gt;"UNRESOLVED",ISERROR(MATCH(UPPER(TRIM(CLEAN(SUBSTITUTE(O79,CHAR(160)," ")))),Start!$H$6:$H$22,0))),"","Method missing; ")&amp;IF(AND(LEN(UPPER(TRIM(CLEAN(SUBSTITUTE(P79,CHAR(160)," ")))))&gt;0,LEFT(UPPER(TRIM(P79)),10)&lt;&gt;"UNRESOLVED",ISERROR(MATCH(UPPER(TRIM(CLEAN(SUBSTITUTE(P79,CHAR(160)," ")))),Start!$H$6:$H$22,0))),"","Observations missing; ")&amp;IF(AND(LEN(UPPER(TRIM(CLEAN(SUBSTITUTE(Q79,CHAR(160)," ")))))&gt;0,LEFT(UPPER(TRIM(Q79)),10)&lt;&gt;"UNRESOLVED",ISERROR(MATCH(UPPER(TRIM(CLEAN(SUBSTITUTE(Q79,CHAR(160)," ")))),Start!$H$6:$H$22,0))),"","Reviewer missing; ")&amp;IF(AND(ISNUMBER(R79),R79&gt;0,R79&lt;TODAY()+1),"","Execution date missing/invalid/future; ")&amp;IF(AND(ISNUMBER(S79),S79&gt;0,S79&lt;TODAY()+1),"","Review date missing/invalid/future; ")&amp;IF(AND(LEN(UPPER(TRIM(CLEAN(SUBSTITUTE(T79,CHAR(160)," ")))))&gt;0,LEFT(UPPER(TRIM(T79)),10)&lt;&gt;"UNRESOLVED",ISERROR(MATCH(UPPER(TRIM(CLEAN(SUBSTITUTE(T79,CHAR(160)," ")))),Start!$H$6:$H$22,0))),"","Review disposition missing; ")&amp;IF(AND(LEN(UPPER(TRIM(CLEAN(SUBSTITUTE(U79,CHAR(160)," ")))))&gt;0,LEFT(UPPER(TRIM(U79)),10)&lt;&gt;"UNRESOLVED",ISERROR(MATCH(UPPER(TRIM(CLEAN(SUBSTITUTE(U79,CHAR(160)," ")))),Start!$H$6:$H$22,0))),"","Permit or records-only basis missing; ")&amp;IF(AND(ISNUMBER(R79),ISNUMBER(S79),S79&lt;R79),"Review precedes execution; ","")&amp;IF(K79="Examined with limits",IF(AND(LEN(UPPER(TRIM(CLEAN(SUBSTITUTE(L79,CHAR(160)," ")))))&gt;0,LEFT(UPPER(TRIM(L79)),10)&lt;&gt;"UNRESOLVED",ISERROR(MATCH(UPPER(TRIM(CLEAN(SUBSTITUTE(L79,CHAR(160)," ")))),Start!$H$6:$H$22,0))),"","Limitation/next action missing; "),"")))),"Invalid status; use a listed value")</f>
        <v>Examination pending</v>
      </c>
    </row>
    <row r="80" ht="40" customHeight="1">
      <c r="A80" s="56" t="str">
        <v>T-MTS03</v>
      </c>
      <c r="B80" s="56" t="str">
        <v>Transportation</v>
      </c>
      <c r="C80" s="56" t="str">
        <v>Cybersecurity Plan</v>
      </c>
      <c r="D80" s="56" t="str">
        <v>Reconcile the actual plan to required content, approval, amendments, retention and availability. Track approval and renewal dates separately.</v>
      </c>
      <c r="E80" s="56" t="str">
        <v>Plan content matrix, approval/renewal records and amendment receipts</v>
      </c>
      <c r="F80" s="56" t="inlineStr">
        <is>
          <t xml:space="preserve">Apply 101.630 to the actual covered owner/operator and current compliance schedule. A checked row tracks preparation; the regulator grants approval.</t>
        </is>
      </c>
      <c r="G80" s="56" t="str">
        <v>T10</v>
      </c>
      <c r="H80" s="53"/>
      <c r="I80" s="53"/>
      <c r="J80" s="53"/>
      <c r="K80" s="53" t="str">
        <v>Not examined</v>
      </c>
      <c r="L80" s="53"/>
      <c r="M80" s="53"/>
      <c r="N80" s="53"/>
      <c r="O80" s="53"/>
      <c r="P80" s="53"/>
      <c r="Q80" s="53"/>
      <c r="R80" s="54"/>
      <c r="S80" s="54"/>
      <c r="T80" s="53"/>
      <c r="U80" s="53"/>
      <c r="V80" s="55" t="str">
        <f>IF(OR(EXACT(K80,"Not examined"),EXACT(K80,"Examined with limits"),EXACT(K80,"Evidence supports criterion"),EXACT(K80,"Gap observed"),EXACT(K80,"Not authorized")),IF(K80="Not authorized",IF(LEN(IF(AND(LEN(UPPER(TRIM(CLEAN(SUBSTITUTE(L80,CHAR(160)," ")))))&gt;0,LEFT(UPPER(TRIM(L80)),10)&lt;&gt;"UNRESOLVED",ISERROR(MATCH(UPPER(TRIM(CLEAN(SUBSTITUTE(L80,CHAR(160)," ")))),Start!$H$6:$H$22,0))),"","Permission limitation/next action missing; ")&amp;"")=0,"Documentation recorded; review required",IF(AND(LEN(UPPER(TRIM(CLEAN(SUBSTITUTE(L80,CHAR(160)," ")))))&gt;0,LEFT(UPPER(TRIM(L80)),10)&lt;&gt;"UNRESOLVED",ISERROR(MATCH(UPPER(TRIM(CLEAN(SUBSTITUTE(L80,CHAR(160)," ")))),Start!$H$6:$H$22,0))),"","Permission limitation/next action missing; ")&amp;""),IF(K80="Not examined","Examination pending",IF(LEN(IF(AND(LEN(UPPER(TRIM(CLEAN(SUBSTITUTE(H80,CHAR(160)," ")))))&gt;0,LEFT(UPPER(TRIM(H80)),10)&lt;&gt;"UNRESOLVED",ISERROR(MATCH(UPPER(TRIM(CLEAN(SUBSTITUTE(H80,CHAR(160)," ")))),Start!$H$6:$H$22,0))),"","Criterion/boundary missing; ")&amp;IF(AND(LEN(UPPER(TRIM(CLEAN(SUBSTITUTE(I80,CHAR(160)," ")))))&gt;0,LEFT(UPPER(TRIM(I80)),10)&lt;&gt;"UNRESOLVED",ISERROR(MATCH(UPPER(TRIM(CLEAN(SUBSTITUTE(I80,CHAR(160)," ")))),Start!$H$6:$H$22,0))),"","Examiner missing; ")&amp;IF(AND(LEN(UPPER(TRIM(CLEAN(SUBSTITUTE(J80,CHAR(160)," ")))))&gt;0,LEFT(UPPER(TRIM(J80)),10)&lt;&gt;"UNRESOLVED",ISERROR(MATCH(UPPER(TRIM(CLEAN(SUBSTITUTE(J80,CHAR(160)," ")))),Start!$H$6:$H$22,0))),"","Evidence references missing; ")&amp;IF(AND(LEN(UPPER(TRIM(CLEAN(SUBSTITUTE(M80,CHAR(160)," ")))))&gt;0,LEFT(UPPER(TRIM(M80)),10)&lt;&gt;"UNRESOLVED",ISERROR(MATCH(UPPER(TRIM(CLEAN(SUBSTITUTE(M80,CHAR(160)," ")))),Start!$H$6:$H$22,0))),"","Population/period missing; ")&amp;IF(AND(LEN(UPPER(TRIM(CLEAN(SUBSTITUTE(N80,CHAR(160)," ")))))&gt;0,LEFT(UPPER(TRIM(N80)),10)&lt;&gt;"UNRESOLVED",ISERROR(MATCH(UPPER(TRIM(CLEAN(SUBSTITUTE(N80,CHAR(160)," ")))),Start!$H$6:$H$22,0))),"","Sample IDs/count/rationale missing; ")&amp;IF(AND(LEN(UPPER(TRIM(CLEAN(SUBSTITUTE(O80,CHAR(160)," ")))))&gt;0,LEFT(UPPER(TRIM(O80)),10)&lt;&gt;"UNRESOLVED",ISERROR(MATCH(UPPER(TRIM(CLEAN(SUBSTITUTE(O80,CHAR(160)," ")))),Start!$H$6:$H$22,0))),"","Method missing; ")&amp;IF(AND(LEN(UPPER(TRIM(CLEAN(SUBSTITUTE(P80,CHAR(160)," ")))))&gt;0,LEFT(UPPER(TRIM(P80)),10)&lt;&gt;"UNRESOLVED",ISERROR(MATCH(UPPER(TRIM(CLEAN(SUBSTITUTE(P80,CHAR(160)," ")))),Start!$H$6:$H$22,0))),"","Observations missing; ")&amp;IF(AND(LEN(UPPER(TRIM(CLEAN(SUBSTITUTE(Q80,CHAR(160)," ")))))&gt;0,LEFT(UPPER(TRIM(Q80)),10)&lt;&gt;"UNRESOLVED",ISERROR(MATCH(UPPER(TRIM(CLEAN(SUBSTITUTE(Q80,CHAR(160)," ")))),Start!$H$6:$H$22,0))),"","Reviewer missing; ")&amp;IF(AND(ISNUMBER(R80),R80&gt;0,R80&lt;TODAY()+1),"","Execution date missing/invalid/future; ")&amp;IF(AND(ISNUMBER(S80),S80&gt;0,S80&lt;TODAY()+1),"","Review date missing/invalid/future; ")&amp;IF(AND(LEN(UPPER(TRIM(CLEAN(SUBSTITUTE(T80,CHAR(160)," ")))))&gt;0,LEFT(UPPER(TRIM(T80)),10)&lt;&gt;"UNRESOLVED",ISERROR(MATCH(UPPER(TRIM(CLEAN(SUBSTITUTE(T80,CHAR(160)," ")))),Start!$H$6:$H$22,0))),"","Review disposition missing; ")&amp;IF(AND(LEN(UPPER(TRIM(CLEAN(SUBSTITUTE(U80,CHAR(160)," ")))))&gt;0,LEFT(UPPER(TRIM(U80)),10)&lt;&gt;"UNRESOLVED",ISERROR(MATCH(UPPER(TRIM(CLEAN(SUBSTITUTE(U80,CHAR(160)," ")))),Start!$H$6:$H$22,0))),"","Permit or records-only basis missing; ")&amp;IF(AND(ISNUMBER(R80),ISNUMBER(S80),S80&lt;R80),"Review precedes execution; ","")&amp;IF(K80="Examined with limits",IF(AND(LEN(UPPER(TRIM(CLEAN(SUBSTITUTE(L80,CHAR(160)," ")))))&gt;0,LEFT(UPPER(TRIM(L80)),10)&lt;&gt;"UNRESOLVED",ISERROR(MATCH(UPPER(TRIM(CLEAN(SUBSTITUTE(L80,CHAR(160)," ")))),Start!$H$6:$H$22,0))),"","Limitation/next action missing; "),""))=0,"Documentation recorded; review required",IF(AND(LEN(UPPER(TRIM(CLEAN(SUBSTITUTE(H80,CHAR(160)," ")))))&gt;0,LEFT(UPPER(TRIM(H80)),10)&lt;&gt;"UNRESOLVED",ISERROR(MATCH(UPPER(TRIM(CLEAN(SUBSTITUTE(H80,CHAR(160)," ")))),Start!$H$6:$H$22,0))),"","Criterion/boundary missing; ")&amp;IF(AND(LEN(UPPER(TRIM(CLEAN(SUBSTITUTE(I80,CHAR(160)," ")))))&gt;0,LEFT(UPPER(TRIM(I80)),10)&lt;&gt;"UNRESOLVED",ISERROR(MATCH(UPPER(TRIM(CLEAN(SUBSTITUTE(I80,CHAR(160)," ")))),Start!$H$6:$H$22,0))),"","Examiner missing; ")&amp;IF(AND(LEN(UPPER(TRIM(CLEAN(SUBSTITUTE(J80,CHAR(160)," ")))))&gt;0,LEFT(UPPER(TRIM(J80)),10)&lt;&gt;"UNRESOLVED",ISERROR(MATCH(UPPER(TRIM(CLEAN(SUBSTITUTE(J80,CHAR(160)," ")))),Start!$H$6:$H$22,0))),"","Evidence references missing; ")&amp;IF(AND(LEN(UPPER(TRIM(CLEAN(SUBSTITUTE(M80,CHAR(160)," ")))))&gt;0,LEFT(UPPER(TRIM(M80)),10)&lt;&gt;"UNRESOLVED",ISERROR(MATCH(UPPER(TRIM(CLEAN(SUBSTITUTE(M80,CHAR(160)," ")))),Start!$H$6:$H$22,0))),"","Population/period missing; ")&amp;IF(AND(LEN(UPPER(TRIM(CLEAN(SUBSTITUTE(N80,CHAR(160)," ")))))&gt;0,LEFT(UPPER(TRIM(N80)),10)&lt;&gt;"UNRESOLVED",ISERROR(MATCH(UPPER(TRIM(CLEAN(SUBSTITUTE(N80,CHAR(160)," ")))),Start!$H$6:$H$22,0))),"","Sample IDs/count/rationale missing; ")&amp;IF(AND(LEN(UPPER(TRIM(CLEAN(SUBSTITUTE(O80,CHAR(160)," ")))))&gt;0,LEFT(UPPER(TRIM(O80)),10)&lt;&gt;"UNRESOLVED",ISERROR(MATCH(UPPER(TRIM(CLEAN(SUBSTITUTE(O80,CHAR(160)," ")))),Start!$H$6:$H$22,0))),"","Method missing; ")&amp;IF(AND(LEN(UPPER(TRIM(CLEAN(SUBSTITUTE(P80,CHAR(160)," ")))))&gt;0,LEFT(UPPER(TRIM(P80)),10)&lt;&gt;"UNRESOLVED",ISERROR(MATCH(UPPER(TRIM(CLEAN(SUBSTITUTE(P80,CHAR(160)," ")))),Start!$H$6:$H$22,0))),"","Observations missing; ")&amp;IF(AND(LEN(UPPER(TRIM(CLEAN(SUBSTITUTE(Q80,CHAR(160)," ")))))&gt;0,LEFT(UPPER(TRIM(Q80)),10)&lt;&gt;"UNRESOLVED",ISERROR(MATCH(UPPER(TRIM(CLEAN(SUBSTITUTE(Q80,CHAR(160)," ")))),Start!$H$6:$H$22,0))),"","Reviewer missing; ")&amp;IF(AND(ISNUMBER(R80),R80&gt;0,R80&lt;TODAY()+1),"","Execution date missing/invalid/future; ")&amp;IF(AND(ISNUMBER(S80),S80&gt;0,S80&lt;TODAY()+1),"","Review date missing/invalid/future; ")&amp;IF(AND(LEN(UPPER(TRIM(CLEAN(SUBSTITUTE(T80,CHAR(160)," ")))))&gt;0,LEFT(UPPER(TRIM(T80)),10)&lt;&gt;"UNRESOLVED",ISERROR(MATCH(UPPER(TRIM(CLEAN(SUBSTITUTE(T80,CHAR(160)," ")))),Start!$H$6:$H$22,0))),"","Review disposition missing; ")&amp;IF(AND(LEN(UPPER(TRIM(CLEAN(SUBSTITUTE(U80,CHAR(160)," ")))))&gt;0,LEFT(UPPER(TRIM(U80)),10)&lt;&gt;"UNRESOLVED",ISERROR(MATCH(UPPER(TRIM(CLEAN(SUBSTITUTE(U80,CHAR(160)," ")))),Start!$H$6:$H$22,0))),"","Permit or records-only basis missing; ")&amp;IF(AND(ISNUMBER(R80),ISNUMBER(S80),S80&lt;R80),"Review precedes execution; ","")&amp;IF(K80="Examined with limits",IF(AND(LEN(UPPER(TRIM(CLEAN(SUBSTITUTE(L80,CHAR(160)," ")))))&gt;0,LEFT(UPPER(TRIM(L80)),10)&lt;&gt;"UNRESOLVED",ISERROR(MATCH(UPPER(TRIM(CLEAN(SUBSTITUTE(L80,CHAR(160)," ")))),Start!$H$6:$H$22,0))),"","Limitation/next action missing; "),"")))),"Invalid status; use a listed value")</f>
        <v>Examination pending</v>
      </c>
    </row>
    <row r="81" ht="40" customHeight="1">
      <c r="A81" s="52" t="str">
        <v>T-MTS04</v>
      </c>
      <c r="B81" s="52" t="str">
        <v>Transportation</v>
      </c>
      <c r="C81" s="52" t="str">
        <v>Independent plan audit</v>
      </c>
      <c r="D81" s="52" t="str">
        <v>Inspect annual and triggered audits, auditor competence/independence and required amendments within 30 days of audit completion.</v>
      </c>
      <c r="E81" s="52" t="str">
        <v>Audit scope, qualifications/conflicts, results and amendment receipt</v>
      </c>
      <c r="F81" s="52" t="inlineStr">
        <is>
          <t xml:space="preserve">Apply 101.630(f) to the actual covered owner/operator and current compliance schedule. A checked row tracks preparation; the regulator grants approval.</t>
        </is>
      </c>
      <c r="G81" s="52" t="str">
        <v>T10</v>
      </c>
      <c r="H81" s="53"/>
      <c r="I81" s="53"/>
      <c r="J81" s="53"/>
      <c r="K81" s="53" t="str">
        <v>Not examined</v>
      </c>
      <c r="L81" s="53"/>
      <c r="M81" s="53"/>
      <c r="N81" s="53"/>
      <c r="O81" s="53"/>
      <c r="P81" s="53"/>
      <c r="Q81" s="53"/>
      <c r="R81" s="54"/>
      <c r="S81" s="54"/>
      <c r="T81" s="53"/>
      <c r="U81" s="53"/>
      <c r="V81" s="55" t="str">
        <f>IF(OR(EXACT(K81,"Not examined"),EXACT(K81,"Examined with limits"),EXACT(K81,"Evidence supports criterion"),EXACT(K81,"Gap observed"),EXACT(K81,"Not authorized")),IF(K81="Not authorized",IF(LEN(IF(AND(LEN(UPPER(TRIM(CLEAN(SUBSTITUTE(L81,CHAR(160)," ")))))&gt;0,LEFT(UPPER(TRIM(L81)),10)&lt;&gt;"UNRESOLVED",ISERROR(MATCH(UPPER(TRIM(CLEAN(SUBSTITUTE(L81,CHAR(160)," ")))),Start!$H$6:$H$22,0))),"","Permission limitation/next action missing; ")&amp;"")=0,"Documentation recorded; review required",IF(AND(LEN(UPPER(TRIM(CLEAN(SUBSTITUTE(L81,CHAR(160)," ")))))&gt;0,LEFT(UPPER(TRIM(L81)),10)&lt;&gt;"UNRESOLVED",ISERROR(MATCH(UPPER(TRIM(CLEAN(SUBSTITUTE(L81,CHAR(160)," ")))),Start!$H$6:$H$22,0))),"","Permission limitation/next action missing; ")&amp;""),IF(K81="Not examined","Examination pending",IF(LEN(IF(AND(LEN(UPPER(TRIM(CLEAN(SUBSTITUTE(H81,CHAR(160)," ")))))&gt;0,LEFT(UPPER(TRIM(H81)),10)&lt;&gt;"UNRESOLVED",ISERROR(MATCH(UPPER(TRIM(CLEAN(SUBSTITUTE(H81,CHAR(160)," ")))),Start!$H$6:$H$22,0))),"","Criterion/boundary missing; ")&amp;IF(AND(LEN(UPPER(TRIM(CLEAN(SUBSTITUTE(I81,CHAR(160)," ")))))&gt;0,LEFT(UPPER(TRIM(I81)),10)&lt;&gt;"UNRESOLVED",ISERROR(MATCH(UPPER(TRIM(CLEAN(SUBSTITUTE(I81,CHAR(160)," ")))),Start!$H$6:$H$22,0))),"","Examiner missing; ")&amp;IF(AND(LEN(UPPER(TRIM(CLEAN(SUBSTITUTE(J81,CHAR(160)," ")))))&gt;0,LEFT(UPPER(TRIM(J81)),10)&lt;&gt;"UNRESOLVED",ISERROR(MATCH(UPPER(TRIM(CLEAN(SUBSTITUTE(J81,CHAR(160)," ")))),Start!$H$6:$H$22,0))),"","Evidence references missing; ")&amp;IF(AND(LEN(UPPER(TRIM(CLEAN(SUBSTITUTE(M81,CHAR(160)," ")))))&gt;0,LEFT(UPPER(TRIM(M81)),10)&lt;&gt;"UNRESOLVED",ISERROR(MATCH(UPPER(TRIM(CLEAN(SUBSTITUTE(M81,CHAR(160)," ")))),Start!$H$6:$H$22,0))),"","Population/period missing; ")&amp;IF(AND(LEN(UPPER(TRIM(CLEAN(SUBSTITUTE(N81,CHAR(160)," ")))))&gt;0,LEFT(UPPER(TRIM(N81)),10)&lt;&gt;"UNRESOLVED",ISERROR(MATCH(UPPER(TRIM(CLEAN(SUBSTITUTE(N81,CHAR(160)," ")))),Start!$H$6:$H$22,0))),"","Sample IDs/count/rationale missing; ")&amp;IF(AND(LEN(UPPER(TRIM(CLEAN(SUBSTITUTE(O81,CHAR(160)," ")))))&gt;0,LEFT(UPPER(TRIM(O81)),10)&lt;&gt;"UNRESOLVED",ISERROR(MATCH(UPPER(TRIM(CLEAN(SUBSTITUTE(O81,CHAR(160)," ")))),Start!$H$6:$H$22,0))),"","Method missing; ")&amp;IF(AND(LEN(UPPER(TRIM(CLEAN(SUBSTITUTE(P81,CHAR(160)," ")))))&gt;0,LEFT(UPPER(TRIM(P81)),10)&lt;&gt;"UNRESOLVED",ISERROR(MATCH(UPPER(TRIM(CLEAN(SUBSTITUTE(P81,CHAR(160)," ")))),Start!$H$6:$H$22,0))),"","Observations missing; ")&amp;IF(AND(LEN(UPPER(TRIM(CLEAN(SUBSTITUTE(Q81,CHAR(160)," ")))))&gt;0,LEFT(UPPER(TRIM(Q81)),10)&lt;&gt;"UNRESOLVED",ISERROR(MATCH(UPPER(TRIM(CLEAN(SUBSTITUTE(Q81,CHAR(160)," ")))),Start!$H$6:$H$22,0))),"","Reviewer missing; ")&amp;IF(AND(ISNUMBER(R81),R81&gt;0,R81&lt;TODAY()+1),"","Execution date missing/invalid/future; ")&amp;IF(AND(ISNUMBER(S81),S81&gt;0,S81&lt;TODAY()+1),"","Review date missing/invalid/future; ")&amp;IF(AND(LEN(UPPER(TRIM(CLEAN(SUBSTITUTE(T81,CHAR(160)," ")))))&gt;0,LEFT(UPPER(TRIM(T81)),10)&lt;&gt;"UNRESOLVED",ISERROR(MATCH(UPPER(TRIM(CLEAN(SUBSTITUTE(T81,CHAR(160)," ")))),Start!$H$6:$H$22,0))),"","Review disposition missing; ")&amp;IF(AND(LEN(UPPER(TRIM(CLEAN(SUBSTITUTE(U81,CHAR(160)," ")))))&gt;0,LEFT(UPPER(TRIM(U81)),10)&lt;&gt;"UNRESOLVED",ISERROR(MATCH(UPPER(TRIM(CLEAN(SUBSTITUTE(U81,CHAR(160)," ")))),Start!$H$6:$H$22,0))),"","Permit or records-only basis missing; ")&amp;IF(AND(ISNUMBER(R81),ISNUMBER(S81),S81&lt;R81),"Review precedes execution; ","")&amp;IF(K81="Examined with limits",IF(AND(LEN(UPPER(TRIM(CLEAN(SUBSTITUTE(L81,CHAR(160)," ")))))&gt;0,LEFT(UPPER(TRIM(L81)),10)&lt;&gt;"UNRESOLVED",ISERROR(MATCH(UPPER(TRIM(CLEAN(SUBSTITUTE(L81,CHAR(160)," ")))),Start!$H$6:$H$22,0))),"","Limitation/next action missing; "),""))=0,"Documentation recorded; review required",IF(AND(LEN(UPPER(TRIM(CLEAN(SUBSTITUTE(H81,CHAR(160)," ")))))&gt;0,LEFT(UPPER(TRIM(H81)),10)&lt;&gt;"UNRESOLVED",ISERROR(MATCH(UPPER(TRIM(CLEAN(SUBSTITUTE(H81,CHAR(160)," ")))),Start!$H$6:$H$22,0))),"","Criterion/boundary missing; ")&amp;IF(AND(LEN(UPPER(TRIM(CLEAN(SUBSTITUTE(I81,CHAR(160)," ")))))&gt;0,LEFT(UPPER(TRIM(I81)),10)&lt;&gt;"UNRESOLVED",ISERROR(MATCH(UPPER(TRIM(CLEAN(SUBSTITUTE(I81,CHAR(160)," ")))),Start!$H$6:$H$22,0))),"","Examiner missing; ")&amp;IF(AND(LEN(UPPER(TRIM(CLEAN(SUBSTITUTE(J81,CHAR(160)," ")))))&gt;0,LEFT(UPPER(TRIM(J81)),10)&lt;&gt;"UNRESOLVED",ISERROR(MATCH(UPPER(TRIM(CLEAN(SUBSTITUTE(J81,CHAR(160)," ")))),Start!$H$6:$H$22,0))),"","Evidence references missing; ")&amp;IF(AND(LEN(UPPER(TRIM(CLEAN(SUBSTITUTE(M81,CHAR(160)," ")))))&gt;0,LEFT(UPPER(TRIM(M81)),10)&lt;&gt;"UNRESOLVED",ISERROR(MATCH(UPPER(TRIM(CLEAN(SUBSTITUTE(M81,CHAR(160)," ")))),Start!$H$6:$H$22,0))),"","Population/period missing; ")&amp;IF(AND(LEN(UPPER(TRIM(CLEAN(SUBSTITUTE(N81,CHAR(160)," ")))))&gt;0,LEFT(UPPER(TRIM(N81)),10)&lt;&gt;"UNRESOLVED",ISERROR(MATCH(UPPER(TRIM(CLEAN(SUBSTITUTE(N81,CHAR(160)," ")))),Start!$H$6:$H$22,0))),"","Sample IDs/count/rationale missing; ")&amp;IF(AND(LEN(UPPER(TRIM(CLEAN(SUBSTITUTE(O81,CHAR(160)," ")))))&gt;0,LEFT(UPPER(TRIM(O81)),10)&lt;&gt;"UNRESOLVED",ISERROR(MATCH(UPPER(TRIM(CLEAN(SUBSTITUTE(O81,CHAR(160)," ")))),Start!$H$6:$H$22,0))),"","Method missing; ")&amp;IF(AND(LEN(UPPER(TRIM(CLEAN(SUBSTITUTE(P81,CHAR(160)," ")))))&gt;0,LEFT(UPPER(TRIM(P81)),10)&lt;&gt;"UNRESOLVED",ISERROR(MATCH(UPPER(TRIM(CLEAN(SUBSTITUTE(P81,CHAR(160)," ")))),Start!$H$6:$H$22,0))),"","Observations missing; ")&amp;IF(AND(LEN(UPPER(TRIM(CLEAN(SUBSTITUTE(Q81,CHAR(160)," ")))))&gt;0,LEFT(UPPER(TRIM(Q81)),10)&lt;&gt;"UNRESOLVED",ISERROR(MATCH(UPPER(TRIM(CLEAN(SUBSTITUTE(Q81,CHAR(160)," ")))),Start!$H$6:$H$22,0))),"","Reviewer missing; ")&amp;IF(AND(ISNUMBER(R81),R81&gt;0,R81&lt;TODAY()+1),"","Execution date missing/invalid/future; ")&amp;IF(AND(ISNUMBER(S81),S81&gt;0,S81&lt;TODAY()+1),"","Review date missing/invalid/future; ")&amp;IF(AND(LEN(UPPER(TRIM(CLEAN(SUBSTITUTE(T81,CHAR(160)," ")))))&gt;0,LEFT(UPPER(TRIM(T81)),10)&lt;&gt;"UNRESOLVED",ISERROR(MATCH(UPPER(TRIM(CLEAN(SUBSTITUTE(T81,CHAR(160)," ")))),Start!$H$6:$H$22,0))),"","Review disposition missing; ")&amp;IF(AND(LEN(UPPER(TRIM(CLEAN(SUBSTITUTE(U81,CHAR(160)," ")))))&gt;0,LEFT(UPPER(TRIM(U81)),10)&lt;&gt;"UNRESOLVED",ISERROR(MATCH(UPPER(TRIM(CLEAN(SUBSTITUTE(U81,CHAR(160)," ")))),Start!$H$6:$H$22,0))),"","Permit or records-only basis missing; ")&amp;IF(AND(ISNUMBER(R81),ISNUMBER(S81),S81&lt;R81),"Review precedes execution; ","")&amp;IF(K81="Examined with limits",IF(AND(LEN(UPPER(TRIM(CLEAN(SUBSTITUTE(L81,CHAR(160)," ")))))&gt;0,LEFT(UPPER(TRIM(L81)),10)&lt;&gt;"UNRESOLVED",ISERROR(MATCH(UPPER(TRIM(CLEAN(SUBSTITUTE(L81,CHAR(160)," ")))),Start!$H$6:$H$22,0))),"","Limitation/next action missing; "),"")))),"Invalid status; use a listed value")</f>
        <v>Examination pending</v>
      </c>
    </row>
    <row r="82" ht="55" customHeight="1">
      <c r="A82" s="56" t="str">
        <v>T-MTS05</v>
      </c>
      <c r="B82" s="56" t="str">
        <v>Transportation</v>
      </c>
      <c r="C82" s="56" t="str">
        <v>Drills and exercises</v>
      </c>
      <c r="D82" s="56" t="str">
        <v>Verify at least two drills each calendar year and at least one exercise each calendar year with no more than 18 months between exercises, using the applicable implementation schedule.</v>
      </c>
      <c r="E82" s="56" t="str">
        <v>Dated activity register, objectives, participants and corrective actions</v>
      </c>
      <c r="F82" s="56" t="inlineStr">
        <is>
          <t xml:space="preserve">Apply 101.635 to the actual covered owner/operator and current compliance schedule. A checked row tracks preparation; the regulator grants approval.</t>
        </is>
      </c>
      <c r="G82" s="56" t="str">
        <v>T10</v>
      </c>
      <c r="H82" s="53"/>
      <c r="I82" s="53"/>
      <c r="J82" s="53"/>
      <c r="K82" s="53" t="str">
        <v>Not examined</v>
      </c>
      <c r="L82" s="53"/>
      <c r="M82" s="53"/>
      <c r="N82" s="53"/>
      <c r="O82" s="53"/>
      <c r="P82" s="53"/>
      <c r="Q82" s="53"/>
      <c r="R82" s="54"/>
      <c r="S82" s="54"/>
      <c r="T82" s="53"/>
      <c r="U82" s="53"/>
      <c r="V82" s="55" t="str">
        <f>IF(OR(EXACT(K82,"Not examined"),EXACT(K82,"Examined with limits"),EXACT(K82,"Evidence supports criterion"),EXACT(K82,"Gap observed"),EXACT(K82,"Not authorized")),IF(K82="Not authorized",IF(LEN(IF(AND(LEN(UPPER(TRIM(CLEAN(SUBSTITUTE(L82,CHAR(160)," ")))))&gt;0,LEFT(UPPER(TRIM(L82)),10)&lt;&gt;"UNRESOLVED",ISERROR(MATCH(UPPER(TRIM(CLEAN(SUBSTITUTE(L82,CHAR(160)," ")))),Start!$H$6:$H$22,0))),"","Permission limitation/next action missing; ")&amp;"")=0,"Documentation recorded; review required",IF(AND(LEN(UPPER(TRIM(CLEAN(SUBSTITUTE(L82,CHAR(160)," ")))))&gt;0,LEFT(UPPER(TRIM(L82)),10)&lt;&gt;"UNRESOLVED",ISERROR(MATCH(UPPER(TRIM(CLEAN(SUBSTITUTE(L82,CHAR(160)," ")))),Start!$H$6:$H$22,0))),"","Permission limitation/next action missing; ")&amp;""),IF(K82="Not examined","Examination pending",IF(LEN(IF(AND(LEN(UPPER(TRIM(CLEAN(SUBSTITUTE(H82,CHAR(160)," ")))))&gt;0,LEFT(UPPER(TRIM(H82)),10)&lt;&gt;"UNRESOLVED",ISERROR(MATCH(UPPER(TRIM(CLEAN(SUBSTITUTE(H82,CHAR(160)," ")))),Start!$H$6:$H$22,0))),"","Criterion/boundary missing; ")&amp;IF(AND(LEN(UPPER(TRIM(CLEAN(SUBSTITUTE(I82,CHAR(160)," ")))))&gt;0,LEFT(UPPER(TRIM(I82)),10)&lt;&gt;"UNRESOLVED",ISERROR(MATCH(UPPER(TRIM(CLEAN(SUBSTITUTE(I82,CHAR(160)," ")))),Start!$H$6:$H$22,0))),"","Examiner missing; ")&amp;IF(AND(LEN(UPPER(TRIM(CLEAN(SUBSTITUTE(J82,CHAR(160)," ")))))&gt;0,LEFT(UPPER(TRIM(J82)),10)&lt;&gt;"UNRESOLVED",ISERROR(MATCH(UPPER(TRIM(CLEAN(SUBSTITUTE(J82,CHAR(160)," ")))),Start!$H$6:$H$22,0))),"","Evidence references missing; ")&amp;IF(AND(LEN(UPPER(TRIM(CLEAN(SUBSTITUTE(M82,CHAR(160)," ")))))&gt;0,LEFT(UPPER(TRIM(M82)),10)&lt;&gt;"UNRESOLVED",ISERROR(MATCH(UPPER(TRIM(CLEAN(SUBSTITUTE(M82,CHAR(160)," ")))),Start!$H$6:$H$22,0))),"","Population/period missing; ")&amp;IF(AND(LEN(UPPER(TRIM(CLEAN(SUBSTITUTE(N82,CHAR(160)," ")))))&gt;0,LEFT(UPPER(TRIM(N82)),10)&lt;&gt;"UNRESOLVED",ISERROR(MATCH(UPPER(TRIM(CLEAN(SUBSTITUTE(N82,CHAR(160)," ")))),Start!$H$6:$H$22,0))),"","Sample IDs/count/rationale missing; ")&amp;IF(AND(LEN(UPPER(TRIM(CLEAN(SUBSTITUTE(O82,CHAR(160)," ")))))&gt;0,LEFT(UPPER(TRIM(O82)),10)&lt;&gt;"UNRESOLVED",ISERROR(MATCH(UPPER(TRIM(CLEAN(SUBSTITUTE(O82,CHAR(160)," ")))),Start!$H$6:$H$22,0))),"","Method missing; ")&amp;IF(AND(LEN(UPPER(TRIM(CLEAN(SUBSTITUTE(P82,CHAR(160)," ")))))&gt;0,LEFT(UPPER(TRIM(P82)),10)&lt;&gt;"UNRESOLVED",ISERROR(MATCH(UPPER(TRIM(CLEAN(SUBSTITUTE(P82,CHAR(160)," ")))),Start!$H$6:$H$22,0))),"","Observations missing; ")&amp;IF(AND(LEN(UPPER(TRIM(CLEAN(SUBSTITUTE(Q82,CHAR(160)," ")))))&gt;0,LEFT(UPPER(TRIM(Q82)),10)&lt;&gt;"UNRESOLVED",ISERROR(MATCH(UPPER(TRIM(CLEAN(SUBSTITUTE(Q82,CHAR(160)," ")))),Start!$H$6:$H$22,0))),"","Reviewer missing; ")&amp;IF(AND(ISNUMBER(R82),R82&gt;0,R82&lt;TODAY()+1),"","Execution date missing/invalid/future; ")&amp;IF(AND(ISNUMBER(S82),S82&gt;0,S82&lt;TODAY()+1),"","Review date missing/invalid/future; ")&amp;IF(AND(LEN(UPPER(TRIM(CLEAN(SUBSTITUTE(T82,CHAR(160)," ")))))&gt;0,LEFT(UPPER(TRIM(T82)),10)&lt;&gt;"UNRESOLVED",ISERROR(MATCH(UPPER(TRIM(CLEAN(SUBSTITUTE(T82,CHAR(160)," ")))),Start!$H$6:$H$22,0))),"","Review disposition missing; ")&amp;IF(AND(LEN(UPPER(TRIM(CLEAN(SUBSTITUTE(U82,CHAR(160)," ")))))&gt;0,LEFT(UPPER(TRIM(U82)),10)&lt;&gt;"UNRESOLVED",ISERROR(MATCH(UPPER(TRIM(CLEAN(SUBSTITUTE(U82,CHAR(160)," ")))),Start!$H$6:$H$22,0))),"","Permit or records-only basis missing; ")&amp;IF(AND(ISNUMBER(R82),ISNUMBER(S82),S82&lt;R82),"Review precedes execution; ","")&amp;IF(K82="Examined with limits",IF(AND(LEN(UPPER(TRIM(CLEAN(SUBSTITUTE(L82,CHAR(160)," ")))))&gt;0,LEFT(UPPER(TRIM(L82)),10)&lt;&gt;"UNRESOLVED",ISERROR(MATCH(UPPER(TRIM(CLEAN(SUBSTITUTE(L82,CHAR(160)," ")))),Start!$H$6:$H$22,0))),"","Limitation/next action missing; "),""))=0,"Documentation recorded; review required",IF(AND(LEN(UPPER(TRIM(CLEAN(SUBSTITUTE(H82,CHAR(160)," ")))))&gt;0,LEFT(UPPER(TRIM(H82)),10)&lt;&gt;"UNRESOLVED",ISERROR(MATCH(UPPER(TRIM(CLEAN(SUBSTITUTE(H82,CHAR(160)," ")))),Start!$H$6:$H$22,0))),"","Criterion/boundary missing; ")&amp;IF(AND(LEN(UPPER(TRIM(CLEAN(SUBSTITUTE(I82,CHAR(160)," ")))))&gt;0,LEFT(UPPER(TRIM(I82)),10)&lt;&gt;"UNRESOLVED",ISERROR(MATCH(UPPER(TRIM(CLEAN(SUBSTITUTE(I82,CHAR(160)," ")))),Start!$H$6:$H$22,0))),"","Examiner missing; ")&amp;IF(AND(LEN(UPPER(TRIM(CLEAN(SUBSTITUTE(J82,CHAR(160)," ")))))&gt;0,LEFT(UPPER(TRIM(J82)),10)&lt;&gt;"UNRESOLVED",ISERROR(MATCH(UPPER(TRIM(CLEAN(SUBSTITUTE(J82,CHAR(160)," ")))),Start!$H$6:$H$22,0))),"","Evidence references missing; ")&amp;IF(AND(LEN(UPPER(TRIM(CLEAN(SUBSTITUTE(M82,CHAR(160)," ")))))&gt;0,LEFT(UPPER(TRIM(M82)),10)&lt;&gt;"UNRESOLVED",ISERROR(MATCH(UPPER(TRIM(CLEAN(SUBSTITUTE(M82,CHAR(160)," ")))),Start!$H$6:$H$22,0))),"","Population/period missing; ")&amp;IF(AND(LEN(UPPER(TRIM(CLEAN(SUBSTITUTE(N82,CHAR(160)," ")))))&gt;0,LEFT(UPPER(TRIM(N82)),10)&lt;&gt;"UNRESOLVED",ISERROR(MATCH(UPPER(TRIM(CLEAN(SUBSTITUTE(N82,CHAR(160)," ")))),Start!$H$6:$H$22,0))),"","Sample IDs/count/rationale missing; ")&amp;IF(AND(LEN(UPPER(TRIM(CLEAN(SUBSTITUTE(O82,CHAR(160)," ")))))&gt;0,LEFT(UPPER(TRIM(O82)),10)&lt;&gt;"UNRESOLVED",ISERROR(MATCH(UPPER(TRIM(CLEAN(SUBSTITUTE(O82,CHAR(160)," ")))),Start!$H$6:$H$22,0))),"","Method missing; ")&amp;IF(AND(LEN(UPPER(TRIM(CLEAN(SUBSTITUTE(P82,CHAR(160)," ")))))&gt;0,LEFT(UPPER(TRIM(P82)),10)&lt;&gt;"UNRESOLVED",ISERROR(MATCH(UPPER(TRIM(CLEAN(SUBSTITUTE(P82,CHAR(160)," ")))),Start!$H$6:$H$22,0))),"","Observations missing; ")&amp;IF(AND(LEN(UPPER(TRIM(CLEAN(SUBSTITUTE(Q82,CHAR(160)," ")))))&gt;0,LEFT(UPPER(TRIM(Q82)),10)&lt;&gt;"UNRESOLVED",ISERROR(MATCH(UPPER(TRIM(CLEAN(SUBSTITUTE(Q82,CHAR(160)," ")))),Start!$H$6:$H$22,0))),"","Reviewer missing; ")&amp;IF(AND(ISNUMBER(R82),R82&gt;0,R82&lt;TODAY()+1),"","Execution date missing/invalid/future; ")&amp;IF(AND(ISNUMBER(S82),S82&gt;0,S82&lt;TODAY()+1),"","Review date missing/invalid/future; ")&amp;IF(AND(LEN(UPPER(TRIM(CLEAN(SUBSTITUTE(T82,CHAR(160)," ")))))&gt;0,LEFT(UPPER(TRIM(T82)),10)&lt;&gt;"UNRESOLVED",ISERROR(MATCH(UPPER(TRIM(CLEAN(SUBSTITUTE(T82,CHAR(160)," ")))),Start!$H$6:$H$22,0))),"","Review disposition missing; ")&amp;IF(AND(LEN(UPPER(TRIM(CLEAN(SUBSTITUTE(U82,CHAR(160)," ")))))&gt;0,LEFT(UPPER(TRIM(U82)),10)&lt;&gt;"UNRESOLVED",ISERROR(MATCH(UPPER(TRIM(CLEAN(SUBSTITUTE(U82,CHAR(160)," ")))),Start!$H$6:$H$22,0))),"","Permit or records-only basis missing; ")&amp;IF(AND(ISNUMBER(R82),ISNUMBER(S82),S82&lt;R82),"Review precedes execution; ","")&amp;IF(K82="Examined with limits",IF(AND(LEN(UPPER(TRIM(CLEAN(SUBSTITUTE(L82,CHAR(160)," ")))))&gt;0,LEFT(UPPER(TRIM(L82)),10)&lt;&gt;"UNRESOLVED",ISERROR(MATCH(UPPER(TRIM(CLEAN(SUBSTITUTE(L82,CHAR(160)," ")))),Start!$H$6:$H$22,0))),"","Limitation/next action missing; "),"")))),"Invalid status; use a listed value")</f>
        <v>Examination pending</v>
      </c>
    </row>
    <row r="83" ht="40" customHeight="1">
      <c r="A83" s="52" t="str">
        <v>T-MTS06</v>
      </c>
      <c r="B83" s="52" t="str">
        <v>Transportation</v>
      </c>
      <c r="C83" s="52" t="str">
        <v>Recordkeeping</v>
      </c>
      <c r="D83" s="52" t="str">
        <v>Map each required training, drill, exercise, threat/incident and audit record to the applicable vessel/facility/OCS recordkeeping provision.</v>
      </c>
      <c r="E83" s="52" t="str">
        <v>Record classes, retention basis, access and preservation evidence</v>
      </c>
      <c r="F83" s="52" t="inlineStr">
        <is>
          <t xml:space="preserve">Apply 101.640 to the actual covered owner/operator and current compliance schedule. A checked row tracks preparation; the regulator grants approval.</t>
        </is>
      </c>
      <c r="G83" s="52" t="str">
        <v>T10</v>
      </c>
      <c r="H83" s="53"/>
      <c r="I83" s="53"/>
      <c r="J83" s="53"/>
      <c r="K83" s="53" t="str">
        <v>Not examined</v>
      </c>
      <c r="L83" s="53"/>
      <c r="M83" s="53"/>
      <c r="N83" s="53"/>
      <c r="O83" s="53"/>
      <c r="P83" s="53"/>
      <c r="Q83" s="53"/>
      <c r="R83" s="54"/>
      <c r="S83" s="54"/>
      <c r="T83" s="53"/>
      <c r="U83" s="53"/>
      <c r="V83" s="55" t="str">
        <f>IF(OR(EXACT(K83,"Not examined"),EXACT(K83,"Examined with limits"),EXACT(K83,"Evidence supports criterion"),EXACT(K83,"Gap observed"),EXACT(K83,"Not authorized")),IF(K83="Not authorized",IF(LEN(IF(AND(LEN(UPPER(TRIM(CLEAN(SUBSTITUTE(L83,CHAR(160)," ")))))&gt;0,LEFT(UPPER(TRIM(L83)),10)&lt;&gt;"UNRESOLVED",ISERROR(MATCH(UPPER(TRIM(CLEAN(SUBSTITUTE(L83,CHAR(160)," ")))),Start!$H$6:$H$22,0))),"","Permission limitation/next action missing; ")&amp;"")=0,"Documentation recorded; review required",IF(AND(LEN(UPPER(TRIM(CLEAN(SUBSTITUTE(L83,CHAR(160)," ")))))&gt;0,LEFT(UPPER(TRIM(L83)),10)&lt;&gt;"UNRESOLVED",ISERROR(MATCH(UPPER(TRIM(CLEAN(SUBSTITUTE(L83,CHAR(160)," ")))),Start!$H$6:$H$22,0))),"","Permission limitation/next action missing; ")&amp;""),IF(K83="Not examined","Examination pending",IF(LEN(IF(AND(LEN(UPPER(TRIM(CLEAN(SUBSTITUTE(H83,CHAR(160)," ")))))&gt;0,LEFT(UPPER(TRIM(H83)),10)&lt;&gt;"UNRESOLVED",ISERROR(MATCH(UPPER(TRIM(CLEAN(SUBSTITUTE(H83,CHAR(160)," ")))),Start!$H$6:$H$22,0))),"","Criterion/boundary missing; ")&amp;IF(AND(LEN(UPPER(TRIM(CLEAN(SUBSTITUTE(I83,CHAR(160)," ")))))&gt;0,LEFT(UPPER(TRIM(I83)),10)&lt;&gt;"UNRESOLVED",ISERROR(MATCH(UPPER(TRIM(CLEAN(SUBSTITUTE(I83,CHAR(160)," ")))),Start!$H$6:$H$22,0))),"","Examiner missing; ")&amp;IF(AND(LEN(UPPER(TRIM(CLEAN(SUBSTITUTE(J83,CHAR(160)," ")))))&gt;0,LEFT(UPPER(TRIM(J83)),10)&lt;&gt;"UNRESOLVED",ISERROR(MATCH(UPPER(TRIM(CLEAN(SUBSTITUTE(J83,CHAR(160)," ")))),Start!$H$6:$H$22,0))),"","Evidence references missing; ")&amp;IF(AND(LEN(UPPER(TRIM(CLEAN(SUBSTITUTE(M83,CHAR(160)," ")))))&gt;0,LEFT(UPPER(TRIM(M83)),10)&lt;&gt;"UNRESOLVED",ISERROR(MATCH(UPPER(TRIM(CLEAN(SUBSTITUTE(M83,CHAR(160)," ")))),Start!$H$6:$H$22,0))),"","Population/period missing; ")&amp;IF(AND(LEN(UPPER(TRIM(CLEAN(SUBSTITUTE(N83,CHAR(160)," ")))))&gt;0,LEFT(UPPER(TRIM(N83)),10)&lt;&gt;"UNRESOLVED",ISERROR(MATCH(UPPER(TRIM(CLEAN(SUBSTITUTE(N83,CHAR(160)," ")))),Start!$H$6:$H$22,0))),"","Sample IDs/count/rationale missing; ")&amp;IF(AND(LEN(UPPER(TRIM(CLEAN(SUBSTITUTE(O83,CHAR(160)," ")))))&gt;0,LEFT(UPPER(TRIM(O83)),10)&lt;&gt;"UNRESOLVED",ISERROR(MATCH(UPPER(TRIM(CLEAN(SUBSTITUTE(O83,CHAR(160)," ")))),Start!$H$6:$H$22,0))),"","Method missing; ")&amp;IF(AND(LEN(UPPER(TRIM(CLEAN(SUBSTITUTE(P83,CHAR(160)," ")))))&gt;0,LEFT(UPPER(TRIM(P83)),10)&lt;&gt;"UNRESOLVED",ISERROR(MATCH(UPPER(TRIM(CLEAN(SUBSTITUTE(P83,CHAR(160)," ")))),Start!$H$6:$H$22,0))),"","Observations missing; ")&amp;IF(AND(LEN(UPPER(TRIM(CLEAN(SUBSTITUTE(Q83,CHAR(160)," ")))))&gt;0,LEFT(UPPER(TRIM(Q83)),10)&lt;&gt;"UNRESOLVED",ISERROR(MATCH(UPPER(TRIM(CLEAN(SUBSTITUTE(Q83,CHAR(160)," ")))),Start!$H$6:$H$22,0))),"","Reviewer missing; ")&amp;IF(AND(ISNUMBER(R83),R83&gt;0,R83&lt;TODAY()+1),"","Execution date missing/invalid/future; ")&amp;IF(AND(ISNUMBER(S83),S83&gt;0,S83&lt;TODAY()+1),"","Review date missing/invalid/future; ")&amp;IF(AND(LEN(UPPER(TRIM(CLEAN(SUBSTITUTE(T83,CHAR(160)," ")))))&gt;0,LEFT(UPPER(TRIM(T83)),10)&lt;&gt;"UNRESOLVED",ISERROR(MATCH(UPPER(TRIM(CLEAN(SUBSTITUTE(T83,CHAR(160)," ")))),Start!$H$6:$H$22,0))),"","Review disposition missing; ")&amp;IF(AND(LEN(UPPER(TRIM(CLEAN(SUBSTITUTE(U83,CHAR(160)," ")))))&gt;0,LEFT(UPPER(TRIM(U83)),10)&lt;&gt;"UNRESOLVED",ISERROR(MATCH(UPPER(TRIM(CLEAN(SUBSTITUTE(U83,CHAR(160)," ")))),Start!$H$6:$H$22,0))),"","Permit or records-only basis missing; ")&amp;IF(AND(ISNUMBER(R83),ISNUMBER(S83),S83&lt;R83),"Review precedes execution; ","")&amp;IF(K83="Examined with limits",IF(AND(LEN(UPPER(TRIM(CLEAN(SUBSTITUTE(L83,CHAR(160)," ")))))&gt;0,LEFT(UPPER(TRIM(L83)),10)&lt;&gt;"UNRESOLVED",ISERROR(MATCH(UPPER(TRIM(CLEAN(SUBSTITUTE(L83,CHAR(160)," ")))),Start!$H$6:$H$22,0))),"","Limitation/next action missing; "),""))=0,"Documentation recorded; review required",IF(AND(LEN(UPPER(TRIM(CLEAN(SUBSTITUTE(H83,CHAR(160)," ")))))&gt;0,LEFT(UPPER(TRIM(H83)),10)&lt;&gt;"UNRESOLVED",ISERROR(MATCH(UPPER(TRIM(CLEAN(SUBSTITUTE(H83,CHAR(160)," ")))),Start!$H$6:$H$22,0))),"","Criterion/boundary missing; ")&amp;IF(AND(LEN(UPPER(TRIM(CLEAN(SUBSTITUTE(I83,CHAR(160)," ")))))&gt;0,LEFT(UPPER(TRIM(I83)),10)&lt;&gt;"UNRESOLVED",ISERROR(MATCH(UPPER(TRIM(CLEAN(SUBSTITUTE(I83,CHAR(160)," ")))),Start!$H$6:$H$22,0))),"","Examiner missing; ")&amp;IF(AND(LEN(UPPER(TRIM(CLEAN(SUBSTITUTE(J83,CHAR(160)," ")))))&gt;0,LEFT(UPPER(TRIM(J83)),10)&lt;&gt;"UNRESOLVED",ISERROR(MATCH(UPPER(TRIM(CLEAN(SUBSTITUTE(J83,CHAR(160)," ")))),Start!$H$6:$H$22,0))),"","Evidence references missing; ")&amp;IF(AND(LEN(UPPER(TRIM(CLEAN(SUBSTITUTE(M83,CHAR(160)," ")))))&gt;0,LEFT(UPPER(TRIM(M83)),10)&lt;&gt;"UNRESOLVED",ISERROR(MATCH(UPPER(TRIM(CLEAN(SUBSTITUTE(M83,CHAR(160)," ")))),Start!$H$6:$H$22,0))),"","Population/period missing; ")&amp;IF(AND(LEN(UPPER(TRIM(CLEAN(SUBSTITUTE(N83,CHAR(160)," ")))))&gt;0,LEFT(UPPER(TRIM(N83)),10)&lt;&gt;"UNRESOLVED",ISERROR(MATCH(UPPER(TRIM(CLEAN(SUBSTITUTE(N83,CHAR(160)," ")))),Start!$H$6:$H$22,0))),"","Sample IDs/count/rationale missing; ")&amp;IF(AND(LEN(UPPER(TRIM(CLEAN(SUBSTITUTE(O83,CHAR(160)," ")))))&gt;0,LEFT(UPPER(TRIM(O83)),10)&lt;&gt;"UNRESOLVED",ISERROR(MATCH(UPPER(TRIM(CLEAN(SUBSTITUTE(O83,CHAR(160)," ")))),Start!$H$6:$H$22,0))),"","Method missing; ")&amp;IF(AND(LEN(UPPER(TRIM(CLEAN(SUBSTITUTE(P83,CHAR(160)," ")))))&gt;0,LEFT(UPPER(TRIM(P83)),10)&lt;&gt;"UNRESOLVED",ISERROR(MATCH(UPPER(TRIM(CLEAN(SUBSTITUTE(P83,CHAR(160)," ")))),Start!$H$6:$H$22,0))),"","Observations missing; ")&amp;IF(AND(LEN(UPPER(TRIM(CLEAN(SUBSTITUTE(Q83,CHAR(160)," ")))))&gt;0,LEFT(UPPER(TRIM(Q83)),10)&lt;&gt;"UNRESOLVED",ISERROR(MATCH(UPPER(TRIM(CLEAN(SUBSTITUTE(Q83,CHAR(160)," ")))),Start!$H$6:$H$22,0))),"","Reviewer missing; ")&amp;IF(AND(ISNUMBER(R83),R83&gt;0,R83&lt;TODAY()+1),"","Execution date missing/invalid/future; ")&amp;IF(AND(ISNUMBER(S83),S83&gt;0,S83&lt;TODAY()+1),"","Review date missing/invalid/future; ")&amp;IF(AND(LEN(UPPER(TRIM(CLEAN(SUBSTITUTE(T83,CHAR(160)," ")))))&gt;0,LEFT(UPPER(TRIM(T83)),10)&lt;&gt;"UNRESOLVED",ISERROR(MATCH(UPPER(TRIM(CLEAN(SUBSTITUTE(T83,CHAR(160)," ")))),Start!$H$6:$H$22,0))),"","Review disposition missing; ")&amp;IF(AND(LEN(UPPER(TRIM(CLEAN(SUBSTITUTE(U83,CHAR(160)," ")))))&gt;0,LEFT(UPPER(TRIM(U83)),10)&lt;&gt;"UNRESOLVED",ISERROR(MATCH(UPPER(TRIM(CLEAN(SUBSTITUTE(U83,CHAR(160)," ")))),Start!$H$6:$H$22,0))),"","Permit or records-only basis missing; ")&amp;IF(AND(ISNUMBER(R83),ISNUMBER(S83),S83&lt;R83),"Review precedes execution; ","")&amp;IF(K83="Examined with limits",IF(AND(LEN(UPPER(TRIM(CLEAN(SUBSTITUTE(L83,CHAR(160)," ")))))&gt;0,LEFT(UPPER(TRIM(L83)),10)&lt;&gt;"UNRESOLVED",ISERROR(MATCH(UPPER(TRIM(CLEAN(SUBSTITUTE(L83,CHAR(160)," ")))),Start!$H$6:$H$22,0))),"","Limitation/next action missing; "),"")))),"Invalid status; use a listed value")</f>
        <v>Examination pending</v>
      </c>
    </row>
    <row r="84" ht="55" customHeight="1">
      <c r="A84" s="56" t="str">
        <v>T-MTS07</v>
      </c>
      <c r="B84" s="56" t="str">
        <v>Transportation</v>
      </c>
      <c r="C84" s="56" t="str">
        <v>Account security</v>
      </c>
      <c r="D84" s="56" t="inlineStr">
        <is>
          <t xml:space="preserve">Reconcile IT/OT account populations to the exact account security clauses, including default passwords, appropriate MFA/compensating controls, privilege separation and leaver revocation.</t>
        </is>
      </c>
      <c r="E84" s="56" t="str">
        <v>Account inventory, configurations, exceptions and real authorization/revocation samples</v>
      </c>
      <c r="F84" s="56" t="inlineStr">
        <is>
          <t xml:space="preserve">Apply 101.650(a) to the actual covered owner/operator and current compliance schedule. A checked row tracks preparation; the regulator grants approval.</t>
        </is>
      </c>
      <c r="G84" s="56" t="str">
        <v>T10</v>
      </c>
      <c r="H84" s="53"/>
      <c r="I84" s="53"/>
      <c r="J84" s="53"/>
      <c r="K84" s="53" t="str">
        <v>Not examined</v>
      </c>
      <c r="L84" s="53"/>
      <c r="M84" s="53"/>
      <c r="N84" s="53"/>
      <c r="O84" s="53"/>
      <c r="P84" s="53"/>
      <c r="Q84" s="53"/>
      <c r="R84" s="54"/>
      <c r="S84" s="54"/>
      <c r="T84" s="53"/>
      <c r="U84" s="53"/>
      <c r="V84" s="55" t="str">
        <f>IF(OR(EXACT(K84,"Not examined"),EXACT(K84,"Examined with limits"),EXACT(K84,"Evidence supports criterion"),EXACT(K84,"Gap observed"),EXACT(K84,"Not authorized")),IF(K84="Not authorized",IF(LEN(IF(AND(LEN(UPPER(TRIM(CLEAN(SUBSTITUTE(L84,CHAR(160)," ")))))&gt;0,LEFT(UPPER(TRIM(L84)),10)&lt;&gt;"UNRESOLVED",ISERROR(MATCH(UPPER(TRIM(CLEAN(SUBSTITUTE(L84,CHAR(160)," ")))),Start!$H$6:$H$22,0))),"","Permission limitation/next action missing; ")&amp;"")=0,"Documentation recorded; review required",IF(AND(LEN(UPPER(TRIM(CLEAN(SUBSTITUTE(L84,CHAR(160)," ")))))&gt;0,LEFT(UPPER(TRIM(L84)),10)&lt;&gt;"UNRESOLVED",ISERROR(MATCH(UPPER(TRIM(CLEAN(SUBSTITUTE(L84,CHAR(160)," ")))),Start!$H$6:$H$22,0))),"","Permission limitation/next action missing; ")&amp;""),IF(K84="Not examined","Examination pending",IF(LEN(IF(AND(LEN(UPPER(TRIM(CLEAN(SUBSTITUTE(H84,CHAR(160)," ")))))&gt;0,LEFT(UPPER(TRIM(H84)),10)&lt;&gt;"UNRESOLVED",ISERROR(MATCH(UPPER(TRIM(CLEAN(SUBSTITUTE(H84,CHAR(160)," ")))),Start!$H$6:$H$22,0))),"","Criterion/boundary missing; ")&amp;IF(AND(LEN(UPPER(TRIM(CLEAN(SUBSTITUTE(I84,CHAR(160)," ")))))&gt;0,LEFT(UPPER(TRIM(I84)),10)&lt;&gt;"UNRESOLVED",ISERROR(MATCH(UPPER(TRIM(CLEAN(SUBSTITUTE(I84,CHAR(160)," ")))),Start!$H$6:$H$22,0))),"","Examiner missing; ")&amp;IF(AND(LEN(UPPER(TRIM(CLEAN(SUBSTITUTE(J84,CHAR(160)," ")))))&gt;0,LEFT(UPPER(TRIM(J84)),10)&lt;&gt;"UNRESOLVED",ISERROR(MATCH(UPPER(TRIM(CLEAN(SUBSTITUTE(J84,CHAR(160)," ")))),Start!$H$6:$H$22,0))),"","Evidence references missing; ")&amp;IF(AND(LEN(UPPER(TRIM(CLEAN(SUBSTITUTE(M84,CHAR(160)," ")))))&gt;0,LEFT(UPPER(TRIM(M84)),10)&lt;&gt;"UNRESOLVED",ISERROR(MATCH(UPPER(TRIM(CLEAN(SUBSTITUTE(M84,CHAR(160)," ")))),Start!$H$6:$H$22,0))),"","Population/period missing; ")&amp;IF(AND(LEN(UPPER(TRIM(CLEAN(SUBSTITUTE(N84,CHAR(160)," ")))))&gt;0,LEFT(UPPER(TRIM(N84)),10)&lt;&gt;"UNRESOLVED",ISERROR(MATCH(UPPER(TRIM(CLEAN(SUBSTITUTE(N84,CHAR(160)," ")))),Start!$H$6:$H$22,0))),"","Sample IDs/count/rationale missing; ")&amp;IF(AND(LEN(UPPER(TRIM(CLEAN(SUBSTITUTE(O84,CHAR(160)," ")))))&gt;0,LEFT(UPPER(TRIM(O84)),10)&lt;&gt;"UNRESOLVED",ISERROR(MATCH(UPPER(TRIM(CLEAN(SUBSTITUTE(O84,CHAR(160)," ")))),Start!$H$6:$H$22,0))),"","Method missing; ")&amp;IF(AND(LEN(UPPER(TRIM(CLEAN(SUBSTITUTE(P84,CHAR(160)," ")))))&gt;0,LEFT(UPPER(TRIM(P84)),10)&lt;&gt;"UNRESOLVED",ISERROR(MATCH(UPPER(TRIM(CLEAN(SUBSTITUTE(P84,CHAR(160)," ")))),Start!$H$6:$H$22,0))),"","Observations missing; ")&amp;IF(AND(LEN(UPPER(TRIM(CLEAN(SUBSTITUTE(Q84,CHAR(160)," ")))))&gt;0,LEFT(UPPER(TRIM(Q84)),10)&lt;&gt;"UNRESOLVED",ISERROR(MATCH(UPPER(TRIM(CLEAN(SUBSTITUTE(Q84,CHAR(160)," ")))),Start!$H$6:$H$22,0))),"","Reviewer missing; ")&amp;IF(AND(ISNUMBER(R84),R84&gt;0,R84&lt;TODAY()+1),"","Execution date missing/invalid/future; ")&amp;IF(AND(ISNUMBER(S84),S84&gt;0,S84&lt;TODAY()+1),"","Review date missing/invalid/future; ")&amp;IF(AND(LEN(UPPER(TRIM(CLEAN(SUBSTITUTE(T84,CHAR(160)," ")))))&gt;0,LEFT(UPPER(TRIM(T84)),10)&lt;&gt;"UNRESOLVED",ISERROR(MATCH(UPPER(TRIM(CLEAN(SUBSTITUTE(T84,CHAR(160)," ")))),Start!$H$6:$H$22,0))),"","Review disposition missing; ")&amp;IF(AND(LEN(UPPER(TRIM(CLEAN(SUBSTITUTE(U84,CHAR(160)," ")))))&gt;0,LEFT(UPPER(TRIM(U84)),10)&lt;&gt;"UNRESOLVED",ISERROR(MATCH(UPPER(TRIM(CLEAN(SUBSTITUTE(U84,CHAR(160)," ")))),Start!$H$6:$H$22,0))),"","Permit or records-only basis missing; ")&amp;IF(AND(ISNUMBER(R84),ISNUMBER(S84),S84&lt;R84),"Review precedes execution; ","")&amp;IF(K84="Examined with limits",IF(AND(LEN(UPPER(TRIM(CLEAN(SUBSTITUTE(L84,CHAR(160)," ")))))&gt;0,LEFT(UPPER(TRIM(L84)),10)&lt;&gt;"UNRESOLVED",ISERROR(MATCH(UPPER(TRIM(CLEAN(SUBSTITUTE(L84,CHAR(160)," ")))),Start!$H$6:$H$22,0))),"","Limitation/next action missing; "),""))=0,"Documentation recorded; review required",IF(AND(LEN(UPPER(TRIM(CLEAN(SUBSTITUTE(H84,CHAR(160)," ")))))&gt;0,LEFT(UPPER(TRIM(H84)),10)&lt;&gt;"UNRESOLVED",ISERROR(MATCH(UPPER(TRIM(CLEAN(SUBSTITUTE(H84,CHAR(160)," ")))),Start!$H$6:$H$22,0))),"","Criterion/boundary missing; ")&amp;IF(AND(LEN(UPPER(TRIM(CLEAN(SUBSTITUTE(I84,CHAR(160)," ")))))&gt;0,LEFT(UPPER(TRIM(I84)),10)&lt;&gt;"UNRESOLVED",ISERROR(MATCH(UPPER(TRIM(CLEAN(SUBSTITUTE(I84,CHAR(160)," ")))),Start!$H$6:$H$22,0))),"","Examiner missing; ")&amp;IF(AND(LEN(UPPER(TRIM(CLEAN(SUBSTITUTE(J84,CHAR(160)," ")))))&gt;0,LEFT(UPPER(TRIM(J84)),10)&lt;&gt;"UNRESOLVED",ISERROR(MATCH(UPPER(TRIM(CLEAN(SUBSTITUTE(J84,CHAR(160)," ")))),Start!$H$6:$H$22,0))),"","Evidence references missing; ")&amp;IF(AND(LEN(UPPER(TRIM(CLEAN(SUBSTITUTE(M84,CHAR(160)," ")))))&gt;0,LEFT(UPPER(TRIM(M84)),10)&lt;&gt;"UNRESOLVED",ISERROR(MATCH(UPPER(TRIM(CLEAN(SUBSTITUTE(M84,CHAR(160)," ")))),Start!$H$6:$H$22,0))),"","Population/period missing; ")&amp;IF(AND(LEN(UPPER(TRIM(CLEAN(SUBSTITUTE(N84,CHAR(160)," ")))))&gt;0,LEFT(UPPER(TRIM(N84)),10)&lt;&gt;"UNRESOLVED",ISERROR(MATCH(UPPER(TRIM(CLEAN(SUBSTITUTE(N84,CHAR(160)," ")))),Start!$H$6:$H$22,0))),"","Sample IDs/count/rationale missing; ")&amp;IF(AND(LEN(UPPER(TRIM(CLEAN(SUBSTITUTE(O84,CHAR(160)," ")))))&gt;0,LEFT(UPPER(TRIM(O84)),10)&lt;&gt;"UNRESOLVED",ISERROR(MATCH(UPPER(TRIM(CLEAN(SUBSTITUTE(O84,CHAR(160)," ")))),Start!$H$6:$H$22,0))),"","Method missing; ")&amp;IF(AND(LEN(UPPER(TRIM(CLEAN(SUBSTITUTE(P84,CHAR(160)," ")))))&gt;0,LEFT(UPPER(TRIM(P84)),10)&lt;&gt;"UNRESOLVED",ISERROR(MATCH(UPPER(TRIM(CLEAN(SUBSTITUTE(P84,CHAR(160)," ")))),Start!$H$6:$H$22,0))),"","Observations missing; ")&amp;IF(AND(LEN(UPPER(TRIM(CLEAN(SUBSTITUTE(Q84,CHAR(160)," ")))))&gt;0,LEFT(UPPER(TRIM(Q84)),10)&lt;&gt;"UNRESOLVED",ISERROR(MATCH(UPPER(TRIM(CLEAN(SUBSTITUTE(Q84,CHAR(160)," ")))),Start!$H$6:$H$22,0))),"","Reviewer missing; ")&amp;IF(AND(ISNUMBER(R84),R84&gt;0,R84&lt;TODAY()+1),"","Execution date missing/invalid/future; ")&amp;IF(AND(ISNUMBER(S84),S84&gt;0,S84&lt;TODAY()+1),"","Review date missing/invalid/future; ")&amp;IF(AND(LEN(UPPER(TRIM(CLEAN(SUBSTITUTE(T84,CHAR(160)," ")))))&gt;0,LEFT(UPPER(TRIM(T84)),10)&lt;&gt;"UNRESOLVED",ISERROR(MATCH(UPPER(TRIM(CLEAN(SUBSTITUTE(T84,CHAR(160)," ")))),Start!$H$6:$H$22,0))),"","Review disposition missing; ")&amp;IF(AND(LEN(UPPER(TRIM(CLEAN(SUBSTITUTE(U84,CHAR(160)," ")))))&gt;0,LEFT(UPPER(TRIM(U84)),10)&lt;&gt;"UNRESOLVED",ISERROR(MATCH(UPPER(TRIM(CLEAN(SUBSTITUTE(U84,CHAR(160)," ")))),Start!$H$6:$H$22,0))),"","Permit or records-only basis missing; ")&amp;IF(AND(ISNUMBER(R84),ISNUMBER(S84),S84&lt;R84),"Review precedes execution; ","")&amp;IF(K84="Examined with limits",IF(AND(LEN(UPPER(TRIM(CLEAN(SUBSTITUTE(L84,CHAR(160)," ")))))&gt;0,LEFT(UPPER(TRIM(L84)),10)&lt;&gt;"UNRESOLVED",ISERROR(MATCH(UPPER(TRIM(CLEAN(SUBSTITUTE(L84,CHAR(160)," ")))),Start!$H$6:$H$22,0))),"","Limitation/next action missing; "),"")))),"Invalid status; use a listed value")</f>
        <v>Examination pending</v>
      </c>
    </row>
    <row r="85" ht="55" customHeight="1">
      <c r="A85" s="52" t="str">
        <v>T-MTS08</v>
      </c>
      <c r="B85" s="52" t="str">
        <v>Transportation</v>
      </c>
      <c r="C85" s="52" t="str">
        <v>Devices and data</v>
      </c>
      <c r="D85" s="52" t="str">
        <v>Inspect approved hardware/firmware/software lists, execution restrictions, inventories, network/configuration documentation, protected logs and feasible encryption.</v>
      </c>
      <c r="E85" s="52" t="str">
        <v>Approved lists, configuration evidence, log access and data controls</v>
      </c>
      <c r="F85" s="52" t="inlineStr">
        <is>
          <t xml:space="preserve">Apply 101.650(b)-(c) to the actual covered owner/operator and current compliance schedule. A checked row tracks preparation; the regulator grants approval.</t>
        </is>
      </c>
      <c r="G85" s="52" t="str">
        <v>T10</v>
      </c>
      <c r="H85" s="53"/>
      <c r="I85" s="53"/>
      <c r="J85" s="53"/>
      <c r="K85" s="53" t="str">
        <v>Not examined</v>
      </c>
      <c r="L85" s="53"/>
      <c r="M85" s="53"/>
      <c r="N85" s="53"/>
      <c r="O85" s="53"/>
      <c r="P85" s="53"/>
      <c r="Q85" s="53"/>
      <c r="R85" s="54"/>
      <c r="S85" s="54"/>
      <c r="T85" s="53"/>
      <c r="U85" s="53"/>
      <c r="V85" s="55" t="str">
        <f>IF(OR(EXACT(K85,"Not examined"),EXACT(K85,"Examined with limits"),EXACT(K85,"Evidence supports criterion"),EXACT(K85,"Gap observed"),EXACT(K85,"Not authorized")),IF(K85="Not authorized",IF(LEN(IF(AND(LEN(UPPER(TRIM(CLEAN(SUBSTITUTE(L85,CHAR(160)," ")))))&gt;0,LEFT(UPPER(TRIM(L85)),10)&lt;&gt;"UNRESOLVED",ISERROR(MATCH(UPPER(TRIM(CLEAN(SUBSTITUTE(L85,CHAR(160)," ")))),Start!$H$6:$H$22,0))),"","Permission limitation/next action missing; ")&amp;"")=0,"Documentation recorded; review required",IF(AND(LEN(UPPER(TRIM(CLEAN(SUBSTITUTE(L85,CHAR(160)," ")))))&gt;0,LEFT(UPPER(TRIM(L85)),10)&lt;&gt;"UNRESOLVED",ISERROR(MATCH(UPPER(TRIM(CLEAN(SUBSTITUTE(L85,CHAR(160)," ")))),Start!$H$6:$H$22,0))),"","Permission limitation/next action missing; ")&amp;""),IF(K85="Not examined","Examination pending",IF(LEN(IF(AND(LEN(UPPER(TRIM(CLEAN(SUBSTITUTE(H85,CHAR(160)," ")))))&gt;0,LEFT(UPPER(TRIM(H85)),10)&lt;&gt;"UNRESOLVED",ISERROR(MATCH(UPPER(TRIM(CLEAN(SUBSTITUTE(H85,CHAR(160)," ")))),Start!$H$6:$H$22,0))),"","Criterion/boundary missing; ")&amp;IF(AND(LEN(UPPER(TRIM(CLEAN(SUBSTITUTE(I85,CHAR(160)," ")))))&gt;0,LEFT(UPPER(TRIM(I85)),10)&lt;&gt;"UNRESOLVED",ISERROR(MATCH(UPPER(TRIM(CLEAN(SUBSTITUTE(I85,CHAR(160)," ")))),Start!$H$6:$H$22,0))),"","Examiner missing; ")&amp;IF(AND(LEN(UPPER(TRIM(CLEAN(SUBSTITUTE(J85,CHAR(160)," ")))))&gt;0,LEFT(UPPER(TRIM(J85)),10)&lt;&gt;"UNRESOLVED",ISERROR(MATCH(UPPER(TRIM(CLEAN(SUBSTITUTE(J85,CHAR(160)," ")))),Start!$H$6:$H$22,0))),"","Evidence references missing; ")&amp;IF(AND(LEN(UPPER(TRIM(CLEAN(SUBSTITUTE(M85,CHAR(160)," ")))))&gt;0,LEFT(UPPER(TRIM(M85)),10)&lt;&gt;"UNRESOLVED",ISERROR(MATCH(UPPER(TRIM(CLEAN(SUBSTITUTE(M85,CHAR(160)," ")))),Start!$H$6:$H$22,0))),"","Population/period missing; ")&amp;IF(AND(LEN(UPPER(TRIM(CLEAN(SUBSTITUTE(N85,CHAR(160)," ")))))&gt;0,LEFT(UPPER(TRIM(N85)),10)&lt;&gt;"UNRESOLVED",ISERROR(MATCH(UPPER(TRIM(CLEAN(SUBSTITUTE(N85,CHAR(160)," ")))),Start!$H$6:$H$22,0))),"","Sample IDs/count/rationale missing; ")&amp;IF(AND(LEN(UPPER(TRIM(CLEAN(SUBSTITUTE(O85,CHAR(160)," ")))))&gt;0,LEFT(UPPER(TRIM(O85)),10)&lt;&gt;"UNRESOLVED",ISERROR(MATCH(UPPER(TRIM(CLEAN(SUBSTITUTE(O85,CHAR(160)," ")))),Start!$H$6:$H$22,0))),"","Method missing; ")&amp;IF(AND(LEN(UPPER(TRIM(CLEAN(SUBSTITUTE(P85,CHAR(160)," ")))))&gt;0,LEFT(UPPER(TRIM(P85)),10)&lt;&gt;"UNRESOLVED",ISERROR(MATCH(UPPER(TRIM(CLEAN(SUBSTITUTE(P85,CHAR(160)," ")))),Start!$H$6:$H$22,0))),"","Observations missing; ")&amp;IF(AND(LEN(UPPER(TRIM(CLEAN(SUBSTITUTE(Q85,CHAR(160)," ")))))&gt;0,LEFT(UPPER(TRIM(Q85)),10)&lt;&gt;"UNRESOLVED",ISERROR(MATCH(UPPER(TRIM(CLEAN(SUBSTITUTE(Q85,CHAR(160)," ")))),Start!$H$6:$H$22,0))),"","Reviewer missing; ")&amp;IF(AND(ISNUMBER(R85),R85&gt;0,R85&lt;TODAY()+1),"","Execution date missing/invalid/future; ")&amp;IF(AND(ISNUMBER(S85),S85&gt;0,S85&lt;TODAY()+1),"","Review date missing/invalid/future; ")&amp;IF(AND(LEN(UPPER(TRIM(CLEAN(SUBSTITUTE(T85,CHAR(160)," ")))))&gt;0,LEFT(UPPER(TRIM(T85)),10)&lt;&gt;"UNRESOLVED",ISERROR(MATCH(UPPER(TRIM(CLEAN(SUBSTITUTE(T85,CHAR(160)," ")))),Start!$H$6:$H$22,0))),"","Review disposition missing; ")&amp;IF(AND(LEN(UPPER(TRIM(CLEAN(SUBSTITUTE(U85,CHAR(160)," ")))))&gt;0,LEFT(UPPER(TRIM(U85)),10)&lt;&gt;"UNRESOLVED",ISERROR(MATCH(UPPER(TRIM(CLEAN(SUBSTITUTE(U85,CHAR(160)," ")))),Start!$H$6:$H$22,0))),"","Permit or records-only basis missing; ")&amp;IF(AND(ISNUMBER(R85),ISNUMBER(S85),S85&lt;R85),"Review precedes execution; ","")&amp;IF(K85="Examined with limits",IF(AND(LEN(UPPER(TRIM(CLEAN(SUBSTITUTE(L85,CHAR(160)," ")))))&gt;0,LEFT(UPPER(TRIM(L85)),10)&lt;&gt;"UNRESOLVED",ISERROR(MATCH(UPPER(TRIM(CLEAN(SUBSTITUTE(L85,CHAR(160)," ")))),Start!$H$6:$H$22,0))),"","Limitation/next action missing; "),""))=0,"Documentation recorded; review required",IF(AND(LEN(UPPER(TRIM(CLEAN(SUBSTITUTE(H85,CHAR(160)," ")))))&gt;0,LEFT(UPPER(TRIM(H85)),10)&lt;&gt;"UNRESOLVED",ISERROR(MATCH(UPPER(TRIM(CLEAN(SUBSTITUTE(H85,CHAR(160)," ")))),Start!$H$6:$H$22,0))),"","Criterion/boundary missing; ")&amp;IF(AND(LEN(UPPER(TRIM(CLEAN(SUBSTITUTE(I85,CHAR(160)," ")))))&gt;0,LEFT(UPPER(TRIM(I85)),10)&lt;&gt;"UNRESOLVED",ISERROR(MATCH(UPPER(TRIM(CLEAN(SUBSTITUTE(I85,CHAR(160)," ")))),Start!$H$6:$H$22,0))),"","Examiner missing; ")&amp;IF(AND(LEN(UPPER(TRIM(CLEAN(SUBSTITUTE(J85,CHAR(160)," ")))))&gt;0,LEFT(UPPER(TRIM(J85)),10)&lt;&gt;"UNRESOLVED",ISERROR(MATCH(UPPER(TRIM(CLEAN(SUBSTITUTE(J85,CHAR(160)," ")))),Start!$H$6:$H$22,0))),"","Evidence references missing; ")&amp;IF(AND(LEN(UPPER(TRIM(CLEAN(SUBSTITUTE(M85,CHAR(160)," ")))))&gt;0,LEFT(UPPER(TRIM(M85)),10)&lt;&gt;"UNRESOLVED",ISERROR(MATCH(UPPER(TRIM(CLEAN(SUBSTITUTE(M85,CHAR(160)," ")))),Start!$H$6:$H$22,0))),"","Population/period missing; ")&amp;IF(AND(LEN(UPPER(TRIM(CLEAN(SUBSTITUTE(N85,CHAR(160)," ")))))&gt;0,LEFT(UPPER(TRIM(N85)),10)&lt;&gt;"UNRESOLVED",ISERROR(MATCH(UPPER(TRIM(CLEAN(SUBSTITUTE(N85,CHAR(160)," ")))),Start!$H$6:$H$22,0))),"","Sample IDs/count/rationale missing; ")&amp;IF(AND(LEN(UPPER(TRIM(CLEAN(SUBSTITUTE(O85,CHAR(160)," ")))))&gt;0,LEFT(UPPER(TRIM(O85)),10)&lt;&gt;"UNRESOLVED",ISERROR(MATCH(UPPER(TRIM(CLEAN(SUBSTITUTE(O85,CHAR(160)," ")))),Start!$H$6:$H$22,0))),"","Method missing; ")&amp;IF(AND(LEN(UPPER(TRIM(CLEAN(SUBSTITUTE(P85,CHAR(160)," ")))))&gt;0,LEFT(UPPER(TRIM(P85)),10)&lt;&gt;"UNRESOLVED",ISERROR(MATCH(UPPER(TRIM(CLEAN(SUBSTITUTE(P85,CHAR(160)," ")))),Start!$H$6:$H$22,0))),"","Observations missing; ")&amp;IF(AND(LEN(UPPER(TRIM(CLEAN(SUBSTITUTE(Q85,CHAR(160)," ")))))&gt;0,LEFT(UPPER(TRIM(Q85)),10)&lt;&gt;"UNRESOLVED",ISERROR(MATCH(UPPER(TRIM(CLEAN(SUBSTITUTE(Q85,CHAR(160)," ")))),Start!$H$6:$H$22,0))),"","Reviewer missing; ")&amp;IF(AND(ISNUMBER(R85),R85&gt;0,R85&lt;TODAY()+1),"","Execution date missing/invalid/future; ")&amp;IF(AND(ISNUMBER(S85),S85&gt;0,S85&lt;TODAY()+1),"","Review date missing/invalid/future; ")&amp;IF(AND(LEN(UPPER(TRIM(CLEAN(SUBSTITUTE(T85,CHAR(160)," ")))))&gt;0,LEFT(UPPER(TRIM(T85)),10)&lt;&gt;"UNRESOLVED",ISERROR(MATCH(UPPER(TRIM(CLEAN(SUBSTITUTE(T85,CHAR(160)," ")))),Start!$H$6:$H$22,0))),"","Review disposition missing; ")&amp;IF(AND(LEN(UPPER(TRIM(CLEAN(SUBSTITUTE(U85,CHAR(160)," ")))))&gt;0,LEFT(UPPER(TRIM(U85)),10)&lt;&gt;"UNRESOLVED",ISERROR(MATCH(UPPER(TRIM(CLEAN(SUBSTITUTE(U85,CHAR(160)," ")))),Start!$H$6:$H$22,0))),"","Permit or records-only basis missing; ")&amp;IF(AND(ISNUMBER(R85),ISNUMBER(S85),S85&lt;R85),"Review precedes execution; ","")&amp;IF(K85="Examined with limits",IF(AND(LEN(UPPER(TRIM(CLEAN(SUBSTITUTE(L85,CHAR(160)," ")))))&gt;0,LEFT(UPPER(TRIM(L85)),10)&lt;&gt;"UNRESOLVED",ISERROR(MATCH(UPPER(TRIM(CLEAN(SUBSTITUTE(L85,CHAR(160)," ")))),Start!$H$6:$H$22,0))),"","Limitation/next action missing; "),"")))),"Invalid status; use a listed value")</f>
        <v>Examination pending</v>
      </c>
    </row>
    <row r="86" ht="55" customHeight="1">
      <c r="A86" s="56" t="str">
        <v>T-MTS09</v>
      </c>
      <c r="B86" s="56" t="str">
        <v>Transportation</v>
      </c>
      <c r="C86" s="56" t="str">
        <v>Training</v>
      </c>
      <c r="D86" s="56" t="inlineStr">
        <is>
          <t xml:space="preserve">Reconcile personnel to required general, key personnel and OT training, initial/annual and new personnel deadlines, monitored access arrangements and plan specific training.</t>
        </is>
      </c>
      <c r="E86" s="56" t="str">
        <v>Roster, role/access dates, content, completion and exception records</v>
      </c>
      <c r="F86" s="56" t="inlineStr">
        <is>
          <t xml:space="preserve">Apply 101.650(d) to the actual covered owner/operator and current compliance schedule. A checked row tracks preparation; the regulator grants approval.</t>
        </is>
      </c>
      <c r="G86" s="56" t="str">
        <v>T10</v>
      </c>
      <c r="H86" s="53"/>
      <c r="I86" s="53"/>
      <c r="J86" s="53"/>
      <c r="K86" s="53" t="str">
        <v>Not examined</v>
      </c>
      <c r="L86" s="53"/>
      <c r="M86" s="53"/>
      <c r="N86" s="53"/>
      <c r="O86" s="53"/>
      <c r="P86" s="53"/>
      <c r="Q86" s="53"/>
      <c r="R86" s="54"/>
      <c r="S86" s="54"/>
      <c r="T86" s="53"/>
      <c r="U86" s="53"/>
      <c r="V86" s="55" t="str">
        <f>IF(OR(EXACT(K86,"Not examined"),EXACT(K86,"Examined with limits"),EXACT(K86,"Evidence supports criterion"),EXACT(K86,"Gap observed"),EXACT(K86,"Not authorized")),IF(K86="Not authorized",IF(LEN(IF(AND(LEN(UPPER(TRIM(CLEAN(SUBSTITUTE(L86,CHAR(160)," ")))))&gt;0,LEFT(UPPER(TRIM(L86)),10)&lt;&gt;"UNRESOLVED",ISERROR(MATCH(UPPER(TRIM(CLEAN(SUBSTITUTE(L86,CHAR(160)," ")))),Start!$H$6:$H$22,0))),"","Permission limitation/next action missing; ")&amp;"")=0,"Documentation recorded; review required",IF(AND(LEN(UPPER(TRIM(CLEAN(SUBSTITUTE(L86,CHAR(160)," ")))))&gt;0,LEFT(UPPER(TRIM(L86)),10)&lt;&gt;"UNRESOLVED",ISERROR(MATCH(UPPER(TRIM(CLEAN(SUBSTITUTE(L86,CHAR(160)," ")))),Start!$H$6:$H$22,0))),"","Permission limitation/next action missing; ")&amp;""),IF(K86="Not examined","Examination pending",IF(LEN(IF(AND(LEN(UPPER(TRIM(CLEAN(SUBSTITUTE(H86,CHAR(160)," ")))))&gt;0,LEFT(UPPER(TRIM(H86)),10)&lt;&gt;"UNRESOLVED",ISERROR(MATCH(UPPER(TRIM(CLEAN(SUBSTITUTE(H86,CHAR(160)," ")))),Start!$H$6:$H$22,0))),"","Criterion/boundary missing; ")&amp;IF(AND(LEN(UPPER(TRIM(CLEAN(SUBSTITUTE(I86,CHAR(160)," ")))))&gt;0,LEFT(UPPER(TRIM(I86)),10)&lt;&gt;"UNRESOLVED",ISERROR(MATCH(UPPER(TRIM(CLEAN(SUBSTITUTE(I86,CHAR(160)," ")))),Start!$H$6:$H$22,0))),"","Examiner missing; ")&amp;IF(AND(LEN(UPPER(TRIM(CLEAN(SUBSTITUTE(J86,CHAR(160)," ")))))&gt;0,LEFT(UPPER(TRIM(J86)),10)&lt;&gt;"UNRESOLVED",ISERROR(MATCH(UPPER(TRIM(CLEAN(SUBSTITUTE(J86,CHAR(160)," ")))),Start!$H$6:$H$22,0))),"","Evidence references missing; ")&amp;IF(AND(LEN(UPPER(TRIM(CLEAN(SUBSTITUTE(M86,CHAR(160)," ")))))&gt;0,LEFT(UPPER(TRIM(M86)),10)&lt;&gt;"UNRESOLVED",ISERROR(MATCH(UPPER(TRIM(CLEAN(SUBSTITUTE(M86,CHAR(160)," ")))),Start!$H$6:$H$22,0))),"","Population/period missing; ")&amp;IF(AND(LEN(UPPER(TRIM(CLEAN(SUBSTITUTE(N86,CHAR(160)," ")))))&gt;0,LEFT(UPPER(TRIM(N86)),10)&lt;&gt;"UNRESOLVED",ISERROR(MATCH(UPPER(TRIM(CLEAN(SUBSTITUTE(N86,CHAR(160)," ")))),Start!$H$6:$H$22,0))),"","Sample IDs/count/rationale missing; ")&amp;IF(AND(LEN(UPPER(TRIM(CLEAN(SUBSTITUTE(O86,CHAR(160)," ")))))&gt;0,LEFT(UPPER(TRIM(O86)),10)&lt;&gt;"UNRESOLVED",ISERROR(MATCH(UPPER(TRIM(CLEAN(SUBSTITUTE(O86,CHAR(160)," ")))),Start!$H$6:$H$22,0))),"","Method missing; ")&amp;IF(AND(LEN(UPPER(TRIM(CLEAN(SUBSTITUTE(P86,CHAR(160)," ")))))&gt;0,LEFT(UPPER(TRIM(P86)),10)&lt;&gt;"UNRESOLVED",ISERROR(MATCH(UPPER(TRIM(CLEAN(SUBSTITUTE(P86,CHAR(160)," ")))),Start!$H$6:$H$22,0))),"","Observations missing; ")&amp;IF(AND(LEN(UPPER(TRIM(CLEAN(SUBSTITUTE(Q86,CHAR(160)," ")))))&gt;0,LEFT(UPPER(TRIM(Q86)),10)&lt;&gt;"UNRESOLVED",ISERROR(MATCH(UPPER(TRIM(CLEAN(SUBSTITUTE(Q86,CHAR(160)," ")))),Start!$H$6:$H$22,0))),"","Reviewer missing; ")&amp;IF(AND(ISNUMBER(R86),R86&gt;0,R86&lt;TODAY()+1),"","Execution date missing/invalid/future; ")&amp;IF(AND(ISNUMBER(S86),S86&gt;0,S86&lt;TODAY()+1),"","Review date missing/invalid/future; ")&amp;IF(AND(LEN(UPPER(TRIM(CLEAN(SUBSTITUTE(T86,CHAR(160)," ")))))&gt;0,LEFT(UPPER(TRIM(T86)),10)&lt;&gt;"UNRESOLVED",ISERROR(MATCH(UPPER(TRIM(CLEAN(SUBSTITUTE(T86,CHAR(160)," ")))),Start!$H$6:$H$22,0))),"","Review disposition missing; ")&amp;IF(AND(LEN(UPPER(TRIM(CLEAN(SUBSTITUTE(U86,CHAR(160)," ")))))&gt;0,LEFT(UPPER(TRIM(U86)),10)&lt;&gt;"UNRESOLVED",ISERROR(MATCH(UPPER(TRIM(CLEAN(SUBSTITUTE(U86,CHAR(160)," ")))),Start!$H$6:$H$22,0))),"","Permit or records-only basis missing; ")&amp;IF(AND(ISNUMBER(R86),ISNUMBER(S86),S86&lt;R86),"Review precedes execution; ","")&amp;IF(K86="Examined with limits",IF(AND(LEN(UPPER(TRIM(CLEAN(SUBSTITUTE(L86,CHAR(160)," ")))))&gt;0,LEFT(UPPER(TRIM(L86)),10)&lt;&gt;"UNRESOLVED",ISERROR(MATCH(UPPER(TRIM(CLEAN(SUBSTITUTE(L86,CHAR(160)," ")))),Start!$H$6:$H$22,0))),"","Limitation/next action missing; "),""))=0,"Documentation recorded; review required",IF(AND(LEN(UPPER(TRIM(CLEAN(SUBSTITUTE(H86,CHAR(160)," ")))))&gt;0,LEFT(UPPER(TRIM(H86)),10)&lt;&gt;"UNRESOLVED",ISERROR(MATCH(UPPER(TRIM(CLEAN(SUBSTITUTE(H86,CHAR(160)," ")))),Start!$H$6:$H$22,0))),"","Criterion/boundary missing; ")&amp;IF(AND(LEN(UPPER(TRIM(CLEAN(SUBSTITUTE(I86,CHAR(160)," ")))))&gt;0,LEFT(UPPER(TRIM(I86)),10)&lt;&gt;"UNRESOLVED",ISERROR(MATCH(UPPER(TRIM(CLEAN(SUBSTITUTE(I86,CHAR(160)," ")))),Start!$H$6:$H$22,0))),"","Examiner missing; ")&amp;IF(AND(LEN(UPPER(TRIM(CLEAN(SUBSTITUTE(J86,CHAR(160)," ")))))&gt;0,LEFT(UPPER(TRIM(J86)),10)&lt;&gt;"UNRESOLVED",ISERROR(MATCH(UPPER(TRIM(CLEAN(SUBSTITUTE(J86,CHAR(160)," ")))),Start!$H$6:$H$22,0))),"","Evidence references missing; ")&amp;IF(AND(LEN(UPPER(TRIM(CLEAN(SUBSTITUTE(M86,CHAR(160)," ")))))&gt;0,LEFT(UPPER(TRIM(M86)),10)&lt;&gt;"UNRESOLVED",ISERROR(MATCH(UPPER(TRIM(CLEAN(SUBSTITUTE(M86,CHAR(160)," ")))),Start!$H$6:$H$22,0))),"","Population/period missing; ")&amp;IF(AND(LEN(UPPER(TRIM(CLEAN(SUBSTITUTE(N86,CHAR(160)," ")))))&gt;0,LEFT(UPPER(TRIM(N86)),10)&lt;&gt;"UNRESOLVED",ISERROR(MATCH(UPPER(TRIM(CLEAN(SUBSTITUTE(N86,CHAR(160)," ")))),Start!$H$6:$H$22,0))),"","Sample IDs/count/rationale missing; ")&amp;IF(AND(LEN(UPPER(TRIM(CLEAN(SUBSTITUTE(O86,CHAR(160)," ")))))&gt;0,LEFT(UPPER(TRIM(O86)),10)&lt;&gt;"UNRESOLVED",ISERROR(MATCH(UPPER(TRIM(CLEAN(SUBSTITUTE(O86,CHAR(160)," ")))),Start!$H$6:$H$22,0))),"","Method missing; ")&amp;IF(AND(LEN(UPPER(TRIM(CLEAN(SUBSTITUTE(P86,CHAR(160)," ")))))&gt;0,LEFT(UPPER(TRIM(P86)),10)&lt;&gt;"UNRESOLVED",ISERROR(MATCH(UPPER(TRIM(CLEAN(SUBSTITUTE(P86,CHAR(160)," ")))),Start!$H$6:$H$22,0))),"","Observations missing; ")&amp;IF(AND(LEN(UPPER(TRIM(CLEAN(SUBSTITUTE(Q86,CHAR(160)," ")))))&gt;0,LEFT(UPPER(TRIM(Q86)),10)&lt;&gt;"UNRESOLVED",ISERROR(MATCH(UPPER(TRIM(CLEAN(SUBSTITUTE(Q86,CHAR(160)," ")))),Start!$H$6:$H$22,0))),"","Reviewer missing; ")&amp;IF(AND(ISNUMBER(R86),R86&gt;0,R86&lt;TODAY()+1),"","Execution date missing/invalid/future; ")&amp;IF(AND(ISNUMBER(S86),S86&gt;0,S86&lt;TODAY()+1),"","Review date missing/invalid/future; ")&amp;IF(AND(LEN(UPPER(TRIM(CLEAN(SUBSTITUTE(T86,CHAR(160)," ")))))&gt;0,LEFT(UPPER(TRIM(T86)),10)&lt;&gt;"UNRESOLVED",ISERROR(MATCH(UPPER(TRIM(CLEAN(SUBSTITUTE(T86,CHAR(160)," ")))),Start!$H$6:$H$22,0))),"","Review disposition missing; ")&amp;IF(AND(LEN(UPPER(TRIM(CLEAN(SUBSTITUTE(U86,CHAR(160)," ")))))&gt;0,LEFT(UPPER(TRIM(U86)),10)&lt;&gt;"UNRESOLVED",ISERROR(MATCH(UPPER(TRIM(CLEAN(SUBSTITUTE(U86,CHAR(160)," ")))),Start!$H$6:$H$22,0))),"","Permit or records-only basis missing; ")&amp;IF(AND(ISNUMBER(R86),ISNUMBER(S86),S86&lt;R86),"Review precedes execution; ","")&amp;IF(K86="Examined with limits",IF(AND(LEN(UPPER(TRIM(CLEAN(SUBSTITUTE(L86,CHAR(160)," ")))))&gt;0,LEFT(UPPER(TRIM(L86)),10)&lt;&gt;"UNRESOLVED",ISERROR(MATCH(UPPER(TRIM(CLEAN(SUBSTITUTE(L86,CHAR(160)," ")))),Start!$H$6:$H$22,0))),"","Limitation/next action missing; "),"")))),"Invalid status; use a listed value")</f>
        <v>Examination pending</v>
      </c>
    </row>
    <row r="87" ht="55" customHeight="1">
      <c r="A87" s="52" t="str">
        <v>T-MTS10</v>
      </c>
      <c r="B87" s="52" t="str">
        <v>Transportation</v>
      </c>
      <c r="C87" s="52" t="str">
        <v>Cybersecurity Assessment</v>
      </c>
      <c r="D87" s="52" t="inlineStr">
        <is>
          <t xml:space="preserve">Inspect the initial July 16 2027 deadline, annual recurrence and earlier ownership change assessment; trace networks, assets, vulnerabilities, resolutions and plan updates.</t>
        </is>
      </c>
      <c r="E87" s="52" t="str">
        <v>Assessment scope, dated evidence, recommendations, KEV treatment and plan amendments</v>
      </c>
      <c r="F87" s="52" t="inlineStr">
        <is>
          <t xml:space="preserve">Apply 101.650(e)(1) to the actual covered owner/operator and current compliance schedule. A checked row tracks preparation; the regulator grants approval.</t>
        </is>
      </c>
      <c r="G87" s="52" t="str">
        <v>T10</v>
      </c>
      <c r="H87" s="53"/>
      <c r="I87" s="53"/>
      <c r="J87" s="53"/>
      <c r="K87" s="53" t="str">
        <v>Not examined</v>
      </c>
      <c r="L87" s="53"/>
      <c r="M87" s="53"/>
      <c r="N87" s="53"/>
      <c r="O87" s="53"/>
      <c r="P87" s="53"/>
      <c r="Q87" s="53"/>
      <c r="R87" s="54"/>
      <c r="S87" s="54"/>
      <c r="T87" s="53"/>
      <c r="U87" s="53"/>
      <c r="V87" s="55" t="str">
        <f>IF(OR(EXACT(K87,"Not examined"),EXACT(K87,"Examined with limits"),EXACT(K87,"Evidence supports criterion"),EXACT(K87,"Gap observed"),EXACT(K87,"Not authorized")),IF(K87="Not authorized",IF(LEN(IF(AND(LEN(UPPER(TRIM(CLEAN(SUBSTITUTE(L87,CHAR(160)," ")))))&gt;0,LEFT(UPPER(TRIM(L87)),10)&lt;&gt;"UNRESOLVED",ISERROR(MATCH(UPPER(TRIM(CLEAN(SUBSTITUTE(L87,CHAR(160)," ")))),Start!$H$6:$H$22,0))),"","Permission limitation/next action missing; ")&amp;"")=0,"Documentation recorded; review required",IF(AND(LEN(UPPER(TRIM(CLEAN(SUBSTITUTE(L87,CHAR(160)," ")))))&gt;0,LEFT(UPPER(TRIM(L87)),10)&lt;&gt;"UNRESOLVED",ISERROR(MATCH(UPPER(TRIM(CLEAN(SUBSTITUTE(L87,CHAR(160)," ")))),Start!$H$6:$H$22,0))),"","Permission limitation/next action missing; ")&amp;""),IF(K87="Not examined","Examination pending",IF(LEN(IF(AND(LEN(UPPER(TRIM(CLEAN(SUBSTITUTE(H87,CHAR(160)," ")))))&gt;0,LEFT(UPPER(TRIM(H87)),10)&lt;&gt;"UNRESOLVED",ISERROR(MATCH(UPPER(TRIM(CLEAN(SUBSTITUTE(H87,CHAR(160)," ")))),Start!$H$6:$H$22,0))),"","Criterion/boundary missing; ")&amp;IF(AND(LEN(UPPER(TRIM(CLEAN(SUBSTITUTE(I87,CHAR(160)," ")))))&gt;0,LEFT(UPPER(TRIM(I87)),10)&lt;&gt;"UNRESOLVED",ISERROR(MATCH(UPPER(TRIM(CLEAN(SUBSTITUTE(I87,CHAR(160)," ")))),Start!$H$6:$H$22,0))),"","Examiner missing; ")&amp;IF(AND(LEN(UPPER(TRIM(CLEAN(SUBSTITUTE(J87,CHAR(160)," ")))))&gt;0,LEFT(UPPER(TRIM(J87)),10)&lt;&gt;"UNRESOLVED",ISERROR(MATCH(UPPER(TRIM(CLEAN(SUBSTITUTE(J87,CHAR(160)," ")))),Start!$H$6:$H$22,0))),"","Evidence references missing; ")&amp;IF(AND(LEN(UPPER(TRIM(CLEAN(SUBSTITUTE(M87,CHAR(160)," ")))))&gt;0,LEFT(UPPER(TRIM(M87)),10)&lt;&gt;"UNRESOLVED",ISERROR(MATCH(UPPER(TRIM(CLEAN(SUBSTITUTE(M87,CHAR(160)," ")))),Start!$H$6:$H$22,0))),"","Population/period missing; ")&amp;IF(AND(LEN(UPPER(TRIM(CLEAN(SUBSTITUTE(N87,CHAR(160)," ")))))&gt;0,LEFT(UPPER(TRIM(N87)),10)&lt;&gt;"UNRESOLVED",ISERROR(MATCH(UPPER(TRIM(CLEAN(SUBSTITUTE(N87,CHAR(160)," ")))),Start!$H$6:$H$22,0))),"","Sample IDs/count/rationale missing; ")&amp;IF(AND(LEN(UPPER(TRIM(CLEAN(SUBSTITUTE(O87,CHAR(160)," ")))))&gt;0,LEFT(UPPER(TRIM(O87)),10)&lt;&gt;"UNRESOLVED",ISERROR(MATCH(UPPER(TRIM(CLEAN(SUBSTITUTE(O87,CHAR(160)," ")))),Start!$H$6:$H$22,0))),"","Method missing; ")&amp;IF(AND(LEN(UPPER(TRIM(CLEAN(SUBSTITUTE(P87,CHAR(160)," ")))))&gt;0,LEFT(UPPER(TRIM(P87)),10)&lt;&gt;"UNRESOLVED",ISERROR(MATCH(UPPER(TRIM(CLEAN(SUBSTITUTE(P87,CHAR(160)," ")))),Start!$H$6:$H$22,0))),"","Observations missing; ")&amp;IF(AND(LEN(UPPER(TRIM(CLEAN(SUBSTITUTE(Q87,CHAR(160)," ")))))&gt;0,LEFT(UPPER(TRIM(Q87)),10)&lt;&gt;"UNRESOLVED",ISERROR(MATCH(UPPER(TRIM(CLEAN(SUBSTITUTE(Q87,CHAR(160)," ")))),Start!$H$6:$H$22,0))),"","Reviewer missing; ")&amp;IF(AND(ISNUMBER(R87),R87&gt;0,R87&lt;TODAY()+1),"","Execution date missing/invalid/future; ")&amp;IF(AND(ISNUMBER(S87),S87&gt;0,S87&lt;TODAY()+1),"","Review date missing/invalid/future; ")&amp;IF(AND(LEN(UPPER(TRIM(CLEAN(SUBSTITUTE(T87,CHAR(160)," ")))))&gt;0,LEFT(UPPER(TRIM(T87)),10)&lt;&gt;"UNRESOLVED",ISERROR(MATCH(UPPER(TRIM(CLEAN(SUBSTITUTE(T87,CHAR(160)," ")))),Start!$H$6:$H$22,0))),"","Review disposition missing; ")&amp;IF(AND(LEN(UPPER(TRIM(CLEAN(SUBSTITUTE(U87,CHAR(160)," ")))))&gt;0,LEFT(UPPER(TRIM(U87)),10)&lt;&gt;"UNRESOLVED",ISERROR(MATCH(UPPER(TRIM(CLEAN(SUBSTITUTE(U87,CHAR(160)," ")))),Start!$H$6:$H$22,0))),"","Permit or records-only basis missing; ")&amp;IF(AND(ISNUMBER(R87),ISNUMBER(S87),S87&lt;R87),"Review precedes execution; ","")&amp;IF(K87="Examined with limits",IF(AND(LEN(UPPER(TRIM(CLEAN(SUBSTITUTE(L87,CHAR(160)," ")))))&gt;0,LEFT(UPPER(TRIM(L87)),10)&lt;&gt;"UNRESOLVED",ISERROR(MATCH(UPPER(TRIM(CLEAN(SUBSTITUTE(L87,CHAR(160)," ")))),Start!$H$6:$H$22,0))),"","Limitation/next action missing; "),""))=0,"Documentation recorded; review required",IF(AND(LEN(UPPER(TRIM(CLEAN(SUBSTITUTE(H87,CHAR(160)," ")))))&gt;0,LEFT(UPPER(TRIM(H87)),10)&lt;&gt;"UNRESOLVED",ISERROR(MATCH(UPPER(TRIM(CLEAN(SUBSTITUTE(H87,CHAR(160)," ")))),Start!$H$6:$H$22,0))),"","Criterion/boundary missing; ")&amp;IF(AND(LEN(UPPER(TRIM(CLEAN(SUBSTITUTE(I87,CHAR(160)," ")))))&gt;0,LEFT(UPPER(TRIM(I87)),10)&lt;&gt;"UNRESOLVED",ISERROR(MATCH(UPPER(TRIM(CLEAN(SUBSTITUTE(I87,CHAR(160)," ")))),Start!$H$6:$H$22,0))),"","Examiner missing; ")&amp;IF(AND(LEN(UPPER(TRIM(CLEAN(SUBSTITUTE(J87,CHAR(160)," ")))))&gt;0,LEFT(UPPER(TRIM(J87)),10)&lt;&gt;"UNRESOLVED",ISERROR(MATCH(UPPER(TRIM(CLEAN(SUBSTITUTE(J87,CHAR(160)," ")))),Start!$H$6:$H$22,0))),"","Evidence references missing; ")&amp;IF(AND(LEN(UPPER(TRIM(CLEAN(SUBSTITUTE(M87,CHAR(160)," ")))))&gt;0,LEFT(UPPER(TRIM(M87)),10)&lt;&gt;"UNRESOLVED",ISERROR(MATCH(UPPER(TRIM(CLEAN(SUBSTITUTE(M87,CHAR(160)," ")))),Start!$H$6:$H$22,0))),"","Population/period missing; ")&amp;IF(AND(LEN(UPPER(TRIM(CLEAN(SUBSTITUTE(N87,CHAR(160)," ")))))&gt;0,LEFT(UPPER(TRIM(N87)),10)&lt;&gt;"UNRESOLVED",ISERROR(MATCH(UPPER(TRIM(CLEAN(SUBSTITUTE(N87,CHAR(160)," ")))),Start!$H$6:$H$22,0))),"","Sample IDs/count/rationale missing; ")&amp;IF(AND(LEN(UPPER(TRIM(CLEAN(SUBSTITUTE(O87,CHAR(160)," ")))))&gt;0,LEFT(UPPER(TRIM(O87)),10)&lt;&gt;"UNRESOLVED",ISERROR(MATCH(UPPER(TRIM(CLEAN(SUBSTITUTE(O87,CHAR(160)," ")))),Start!$H$6:$H$22,0))),"","Method missing; ")&amp;IF(AND(LEN(UPPER(TRIM(CLEAN(SUBSTITUTE(P87,CHAR(160)," ")))))&gt;0,LEFT(UPPER(TRIM(P87)),10)&lt;&gt;"UNRESOLVED",ISERROR(MATCH(UPPER(TRIM(CLEAN(SUBSTITUTE(P87,CHAR(160)," ")))),Start!$H$6:$H$22,0))),"","Observations missing; ")&amp;IF(AND(LEN(UPPER(TRIM(CLEAN(SUBSTITUTE(Q87,CHAR(160)," ")))))&gt;0,LEFT(UPPER(TRIM(Q87)),10)&lt;&gt;"UNRESOLVED",ISERROR(MATCH(UPPER(TRIM(CLEAN(SUBSTITUTE(Q87,CHAR(160)," ")))),Start!$H$6:$H$22,0))),"","Reviewer missing; ")&amp;IF(AND(ISNUMBER(R87),R87&gt;0,R87&lt;TODAY()+1),"","Execution date missing/invalid/future; ")&amp;IF(AND(ISNUMBER(S87),S87&gt;0,S87&lt;TODAY()+1),"","Review date missing/invalid/future; ")&amp;IF(AND(LEN(UPPER(TRIM(CLEAN(SUBSTITUTE(T87,CHAR(160)," ")))))&gt;0,LEFT(UPPER(TRIM(T87)),10)&lt;&gt;"UNRESOLVED",ISERROR(MATCH(UPPER(TRIM(CLEAN(SUBSTITUTE(T87,CHAR(160)," ")))),Start!$H$6:$H$22,0))),"","Review disposition missing; ")&amp;IF(AND(LEN(UPPER(TRIM(CLEAN(SUBSTITUTE(U87,CHAR(160)," ")))))&gt;0,LEFT(UPPER(TRIM(U87)),10)&lt;&gt;"UNRESOLVED",ISERROR(MATCH(UPPER(TRIM(CLEAN(SUBSTITUTE(U87,CHAR(160)," ")))),Start!$H$6:$H$22,0))),"","Permit or records-only basis missing; ")&amp;IF(AND(ISNUMBER(R87),ISNUMBER(S87),S87&lt;R87),"Review precedes execution; ","")&amp;IF(K87="Examined with limits",IF(AND(LEN(UPPER(TRIM(CLEAN(SUBSTITUTE(L87,CHAR(160)," ")))))&gt;0,LEFT(UPPER(TRIM(L87)),10)&lt;&gt;"UNRESOLVED",ISERROR(MATCH(UPPER(TRIM(CLEAN(SUBSTITUTE(L87,CHAR(160)," ")))),Start!$H$6:$H$22,0))),"","Limitation/next action missing; "),"")))),"Invalid status; use a listed value")</f>
        <v>Examination pending</v>
      </c>
    </row>
    <row r="88" ht="55" customHeight="1">
      <c r="A88" s="56" t="str">
        <v>T-MTS11</v>
      </c>
      <c r="B88" s="56" t="str">
        <v>Transportation</v>
      </c>
      <c r="C88" s="56" t="str">
        <v>Renewal penetration test</v>
      </c>
      <c r="D88" s="56" t="inlineStr">
        <is>
          <t xml:space="preserve">Verify the completed penetration test in conjunction with plan renewal, certification letter and vulnerabilities in the applicable security assessment. Take the initial submission trigger from its text.</t>
        </is>
      </c>
      <c r="E88" s="56" t="str">
        <v>Renewal date, approved safe method, report and certification letter</v>
      </c>
      <c r="F88" s="56" t="inlineStr">
        <is>
          <t xml:space="preserve">Apply 101.650(e)(2) to the actual covered owner/operator and current compliance schedule. A checked row tracks preparation; the regulator grants approval.</t>
        </is>
      </c>
      <c r="G88" s="56" t="str">
        <v>T10</v>
      </c>
      <c r="H88" s="53"/>
      <c r="I88" s="53"/>
      <c r="J88" s="53"/>
      <c r="K88" s="53" t="str">
        <v>Not examined</v>
      </c>
      <c r="L88" s="53"/>
      <c r="M88" s="53"/>
      <c r="N88" s="53"/>
      <c r="O88" s="53"/>
      <c r="P88" s="53"/>
      <c r="Q88" s="53"/>
      <c r="R88" s="54"/>
      <c r="S88" s="54"/>
      <c r="T88" s="53"/>
      <c r="U88" s="53"/>
      <c r="V88" s="55" t="str">
        <f>IF(OR(EXACT(K88,"Not examined"),EXACT(K88,"Examined with limits"),EXACT(K88,"Evidence supports criterion"),EXACT(K88,"Gap observed"),EXACT(K88,"Not authorized")),IF(K88="Not authorized",IF(LEN(IF(AND(LEN(UPPER(TRIM(CLEAN(SUBSTITUTE(L88,CHAR(160)," ")))))&gt;0,LEFT(UPPER(TRIM(L88)),10)&lt;&gt;"UNRESOLVED",ISERROR(MATCH(UPPER(TRIM(CLEAN(SUBSTITUTE(L88,CHAR(160)," ")))),Start!$H$6:$H$22,0))),"","Permission limitation/next action missing; ")&amp;"")=0,"Documentation recorded; review required",IF(AND(LEN(UPPER(TRIM(CLEAN(SUBSTITUTE(L88,CHAR(160)," ")))))&gt;0,LEFT(UPPER(TRIM(L88)),10)&lt;&gt;"UNRESOLVED",ISERROR(MATCH(UPPER(TRIM(CLEAN(SUBSTITUTE(L88,CHAR(160)," ")))),Start!$H$6:$H$22,0))),"","Permission limitation/next action missing; ")&amp;""),IF(K88="Not examined","Examination pending",IF(LEN(IF(AND(LEN(UPPER(TRIM(CLEAN(SUBSTITUTE(H88,CHAR(160)," ")))))&gt;0,LEFT(UPPER(TRIM(H88)),10)&lt;&gt;"UNRESOLVED",ISERROR(MATCH(UPPER(TRIM(CLEAN(SUBSTITUTE(H88,CHAR(160)," ")))),Start!$H$6:$H$22,0))),"","Criterion/boundary missing; ")&amp;IF(AND(LEN(UPPER(TRIM(CLEAN(SUBSTITUTE(I88,CHAR(160)," ")))))&gt;0,LEFT(UPPER(TRIM(I88)),10)&lt;&gt;"UNRESOLVED",ISERROR(MATCH(UPPER(TRIM(CLEAN(SUBSTITUTE(I88,CHAR(160)," ")))),Start!$H$6:$H$22,0))),"","Examiner missing; ")&amp;IF(AND(LEN(UPPER(TRIM(CLEAN(SUBSTITUTE(J88,CHAR(160)," ")))))&gt;0,LEFT(UPPER(TRIM(J88)),10)&lt;&gt;"UNRESOLVED",ISERROR(MATCH(UPPER(TRIM(CLEAN(SUBSTITUTE(J88,CHAR(160)," ")))),Start!$H$6:$H$22,0))),"","Evidence references missing; ")&amp;IF(AND(LEN(UPPER(TRIM(CLEAN(SUBSTITUTE(M88,CHAR(160)," ")))))&gt;0,LEFT(UPPER(TRIM(M88)),10)&lt;&gt;"UNRESOLVED",ISERROR(MATCH(UPPER(TRIM(CLEAN(SUBSTITUTE(M88,CHAR(160)," ")))),Start!$H$6:$H$22,0))),"","Population/period missing; ")&amp;IF(AND(LEN(UPPER(TRIM(CLEAN(SUBSTITUTE(N88,CHAR(160)," ")))))&gt;0,LEFT(UPPER(TRIM(N88)),10)&lt;&gt;"UNRESOLVED",ISERROR(MATCH(UPPER(TRIM(CLEAN(SUBSTITUTE(N88,CHAR(160)," ")))),Start!$H$6:$H$22,0))),"","Sample IDs/count/rationale missing; ")&amp;IF(AND(LEN(UPPER(TRIM(CLEAN(SUBSTITUTE(O88,CHAR(160)," ")))))&gt;0,LEFT(UPPER(TRIM(O88)),10)&lt;&gt;"UNRESOLVED",ISERROR(MATCH(UPPER(TRIM(CLEAN(SUBSTITUTE(O88,CHAR(160)," ")))),Start!$H$6:$H$22,0))),"","Method missing; ")&amp;IF(AND(LEN(UPPER(TRIM(CLEAN(SUBSTITUTE(P88,CHAR(160)," ")))))&gt;0,LEFT(UPPER(TRIM(P88)),10)&lt;&gt;"UNRESOLVED",ISERROR(MATCH(UPPER(TRIM(CLEAN(SUBSTITUTE(P88,CHAR(160)," ")))),Start!$H$6:$H$22,0))),"","Observations missing; ")&amp;IF(AND(LEN(UPPER(TRIM(CLEAN(SUBSTITUTE(Q88,CHAR(160)," ")))))&gt;0,LEFT(UPPER(TRIM(Q88)),10)&lt;&gt;"UNRESOLVED",ISERROR(MATCH(UPPER(TRIM(CLEAN(SUBSTITUTE(Q88,CHAR(160)," ")))),Start!$H$6:$H$22,0))),"","Reviewer missing; ")&amp;IF(AND(ISNUMBER(R88),R88&gt;0,R88&lt;TODAY()+1),"","Execution date missing/invalid/future; ")&amp;IF(AND(ISNUMBER(S88),S88&gt;0,S88&lt;TODAY()+1),"","Review date missing/invalid/future; ")&amp;IF(AND(LEN(UPPER(TRIM(CLEAN(SUBSTITUTE(T88,CHAR(160)," ")))))&gt;0,LEFT(UPPER(TRIM(T88)),10)&lt;&gt;"UNRESOLVED",ISERROR(MATCH(UPPER(TRIM(CLEAN(SUBSTITUTE(T88,CHAR(160)," ")))),Start!$H$6:$H$22,0))),"","Review disposition missing; ")&amp;IF(AND(LEN(UPPER(TRIM(CLEAN(SUBSTITUTE(U88,CHAR(160)," ")))))&gt;0,LEFT(UPPER(TRIM(U88)),10)&lt;&gt;"UNRESOLVED",ISERROR(MATCH(UPPER(TRIM(CLEAN(SUBSTITUTE(U88,CHAR(160)," ")))),Start!$H$6:$H$22,0))),"","Permit or records-only basis missing; ")&amp;IF(AND(ISNUMBER(R88),ISNUMBER(S88),S88&lt;R88),"Review precedes execution; ","")&amp;IF(K88="Examined with limits",IF(AND(LEN(UPPER(TRIM(CLEAN(SUBSTITUTE(L88,CHAR(160)," ")))))&gt;0,LEFT(UPPER(TRIM(L88)),10)&lt;&gt;"UNRESOLVED",ISERROR(MATCH(UPPER(TRIM(CLEAN(SUBSTITUTE(L88,CHAR(160)," ")))),Start!$H$6:$H$22,0))),"","Limitation/next action missing; "),""))=0,"Documentation recorded; review required",IF(AND(LEN(UPPER(TRIM(CLEAN(SUBSTITUTE(H88,CHAR(160)," ")))))&gt;0,LEFT(UPPER(TRIM(H88)),10)&lt;&gt;"UNRESOLVED",ISERROR(MATCH(UPPER(TRIM(CLEAN(SUBSTITUTE(H88,CHAR(160)," ")))),Start!$H$6:$H$22,0))),"","Criterion/boundary missing; ")&amp;IF(AND(LEN(UPPER(TRIM(CLEAN(SUBSTITUTE(I88,CHAR(160)," ")))))&gt;0,LEFT(UPPER(TRIM(I88)),10)&lt;&gt;"UNRESOLVED",ISERROR(MATCH(UPPER(TRIM(CLEAN(SUBSTITUTE(I88,CHAR(160)," ")))),Start!$H$6:$H$22,0))),"","Examiner missing; ")&amp;IF(AND(LEN(UPPER(TRIM(CLEAN(SUBSTITUTE(J88,CHAR(160)," ")))))&gt;0,LEFT(UPPER(TRIM(J88)),10)&lt;&gt;"UNRESOLVED",ISERROR(MATCH(UPPER(TRIM(CLEAN(SUBSTITUTE(J88,CHAR(160)," ")))),Start!$H$6:$H$22,0))),"","Evidence references missing; ")&amp;IF(AND(LEN(UPPER(TRIM(CLEAN(SUBSTITUTE(M88,CHAR(160)," ")))))&gt;0,LEFT(UPPER(TRIM(M88)),10)&lt;&gt;"UNRESOLVED",ISERROR(MATCH(UPPER(TRIM(CLEAN(SUBSTITUTE(M88,CHAR(160)," ")))),Start!$H$6:$H$22,0))),"","Population/period missing; ")&amp;IF(AND(LEN(UPPER(TRIM(CLEAN(SUBSTITUTE(N88,CHAR(160)," ")))))&gt;0,LEFT(UPPER(TRIM(N88)),10)&lt;&gt;"UNRESOLVED",ISERROR(MATCH(UPPER(TRIM(CLEAN(SUBSTITUTE(N88,CHAR(160)," ")))),Start!$H$6:$H$22,0))),"","Sample IDs/count/rationale missing; ")&amp;IF(AND(LEN(UPPER(TRIM(CLEAN(SUBSTITUTE(O88,CHAR(160)," ")))))&gt;0,LEFT(UPPER(TRIM(O88)),10)&lt;&gt;"UNRESOLVED",ISERROR(MATCH(UPPER(TRIM(CLEAN(SUBSTITUTE(O88,CHAR(160)," ")))),Start!$H$6:$H$22,0))),"","Method missing; ")&amp;IF(AND(LEN(UPPER(TRIM(CLEAN(SUBSTITUTE(P88,CHAR(160)," ")))))&gt;0,LEFT(UPPER(TRIM(P88)),10)&lt;&gt;"UNRESOLVED",ISERROR(MATCH(UPPER(TRIM(CLEAN(SUBSTITUTE(P88,CHAR(160)," ")))),Start!$H$6:$H$22,0))),"","Observations missing; ")&amp;IF(AND(LEN(UPPER(TRIM(CLEAN(SUBSTITUTE(Q88,CHAR(160)," ")))))&gt;0,LEFT(UPPER(TRIM(Q88)),10)&lt;&gt;"UNRESOLVED",ISERROR(MATCH(UPPER(TRIM(CLEAN(SUBSTITUTE(Q88,CHAR(160)," ")))),Start!$H$6:$H$22,0))),"","Reviewer missing; ")&amp;IF(AND(ISNUMBER(R88),R88&gt;0,R88&lt;TODAY()+1),"","Execution date missing/invalid/future; ")&amp;IF(AND(ISNUMBER(S88),S88&gt;0,S88&lt;TODAY()+1),"","Review date missing/invalid/future; ")&amp;IF(AND(LEN(UPPER(TRIM(CLEAN(SUBSTITUTE(T88,CHAR(160)," ")))))&gt;0,LEFT(UPPER(TRIM(T88)),10)&lt;&gt;"UNRESOLVED",ISERROR(MATCH(UPPER(TRIM(CLEAN(SUBSTITUTE(T88,CHAR(160)," ")))),Start!$H$6:$H$22,0))),"","Review disposition missing; ")&amp;IF(AND(LEN(UPPER(TRIM(CLEAN(SUBSTITUTE(U88,CHAR(160)," ")))))&gt;0,LEFT(UPPER(TRIM(U88)),10)&lt;&gt;"UNRESOLVED",ISERROR(MATCH(UPPER(TRIM(CLEAN(SUBSTITUTE(U88,CHAR(160)," ")))),Start!$H$6:$H$22,0))),"","Permit or records-only basis missing; ")&amp;IF(AND(ISNUMBER(R88),ISNUMBER(S88),S88&lt;R88),"Review precedes execution; ","")&amp;IF(K88="Examined with limits",IF(AND(LEN(UPPER(TRIM(CLEAN(SUBSTITUTE(L88,CHAR(160)," ")))))&gt;0,LEFT(UPPER(TRIM(L88)),10)&lt;&gt;"UNRESOLVED",ISERROR(MATCH(UPPER(TRIM(CLEAN(SUBSTITUTE(L88,CHAR(160)," ")))),Start!$H$6:$H$22,0))),"","Limitation/next action missing; "),"")))),"Invalid status; use a listed value")</f>
        <v>Examination pending</v>
      </c>
    </row>
    <row r="89" ht="55" customHeight="1">
      <c r="A89" s="52" t="str">
        <v>T-MTS12</v>
      </c>
      <c r="B89" s="52" t="str">
        <v>Transportation</v>
      </c>
      <c r="C89" s="52" t="str">
        <v>Maintenance and vulnerabilities</v>
      </c>
      <c r="D89" s="52" t="inlineStr">
        <is>
          <t xml:space="preserve">Inspect KEV treatment, public vulnerability intake, threat sharing, exposed channels, justified remotely accessible OT and plan scoped scans under safe operating permissions.</t>
        </is>
      </c>
      <c r="E89" s="52" t="str">
        <v>Vulnerability sources, treatment/compensation, exposure and scan scope evidence</v>
      </c>
      <c r="F89" s="52" t="inlineStr">
        <is>
          <t xml:space="preserve">Apply 101.650(e)(3) to the actual covered owner/operator and current compliance schedule. A checked row tracks preparation; the regulator grants approval.</t>
        </is>
      </c>
      <c r="G89" s="52" t="str">
        <v>T10</v>
      </c>
      <c r="H89" s="53"/>
      <c r="I89" s="53"/>
      <c r="J89" s="53"/>
      <c r="K89" s="53" t="str">
        <v>Not examined</v>
      </c>
      <c r="L89" s="53"/>
      <c r="M89" s="53"/>
      <c r="N89" s="53"/>
      <c r="O89" s="53"/>
      <c r="P89" s="53"/>
      <c r="Q89" s="53"/>
      <c r="R89" s="54"/>
      <c r="S89" s="54"/>
      <c r="T89" s="53"/>
      <c r="U89" s="53"/>
      <c r="V89" s="55" t="str">
        <f>IF(OR(EXACT(K89,"Not examined"),EXACT(K89,"Examined with limits"),EXACT(K89,"Evidence supports criterion"),EXACT(K89,"Gap observed"),EXACT(K89,"Not authorized")),IF(K89="Not authorized",IF(LEN(IF(AND(LEN(UPPER(TRIM(CLEAN(SUBSTITUTE(L89,CHAR(160)," ")))))&gt;0,LEFT(UPPER(TRIM(L89)),10)&lt;&gt;"UNRESOLVED",ISERROR(MATCH(UPPER(TRIM(CLEAN(SUBSTITUTE(L89,CHAR(160)," ")))),Start!$H$6:$H$22,0))),"","Permission limitation/next action missing; ")&amp;"")=0,"Documentation recorded; review required",IF(AND(LEN(UPPER(TRIM(CLEAN(SUBSTITUTE(L89,CHAR(160)," ")))))&gt;0,LEFT(UPPER(TRIM(L89)),10)&lt;&gt;"UNRESOLVED",ISERROR(MATCH(UPPER(TRIM(CLEAN(SUBSTITUTE(L89,CHAR(160)," ")))),Start!$H$6:$H$22,0))),"","Permission limitation/next action missing; ")&amp;""),IF(K89="Not examined","Examination pending",IF(LEN(IF(AND(LEN(UPPER(TRIM(CLEAN(SUBSTITUTE(H89,CHAR(160)," ")))))&gt;0,LEFT(UPPER(TRIM(H89)),10)&lt;&gt;"UNRESOLVED",ISERROR(MATCH(UPPER(TRIM(CLEAN(SUBSTITUTE(H89,CHAR(160)," ")))),Start!$H$6:$H$22,0))),"","Criterion/boundary missing; ")&amp;IF(AND(LEN(UPPER(TRIM(CLEAN(SUBSTITUTE(I89,CHAR(160)," ")))))&gt;0,LEFT(UPPER(TRIM(I89)),10)&lt;&gt;"UNRESOLVED",ISERROR(MATCH(UPPER(TRIM(CLEAN(SUBSTITUTE(I89,CHAR(160)," ")))),Start!$H$6:$H$22,0))),"","Examiner missing; ")&amp;IF(AND(LEN(UPPER(TRIM(CLEAN(SUBSTITUTE(J89,CHAR(160)," ")))))&gt;0,LEFT(UPPER(TRIM(J89)),10)&lt;&gt;"UNRESOLVED",ISERROR(MATCH(UPPER(TRIM(CLEAN(SUBSTITUTE(J89,CHAR(160)," ")))),Start!$H$6:$H$22,0))),"","Evidence references missing; ")&amp;IF(AND(LEN(UPPER(TRIM(CLEAN(SUBSTITUTE(M89,CHAR(160)," ")))))&gt;0,LEFT(UPPER(TRIM(M89)),10)&lt;&gt;"UNRESOLVED",ISERROR(MATCH(UPPER(TRIM(CLEAN(SUBSTITUTE(M89,CHAR(160)," ")))),Start!$H$6:$H$22,0))),"","Population/period missing; ")&amp;IF(AND(LEN(UPPER(TRIM(CLEAN(SUBSTITUTE(N89,CHAR(160)," ")))))&gt;0,LEFT(UPPER(TRIM(N89)),10)&lt;&gt;"UNRESOLVED",ISERROR(MATCH(UPPER(TRIM(CLEAN(SUBSTITUTE(N89,CHAR(160)," ")))),Start!$H$6:$H$22,0))),"","Sample IDs/count/rationale missing; ")&amp;IF(AND(LEN(UPPER(TRIM(CLEAN(SUBSTITUTE(O89,CHAR(160)," ")))))&gt;0,LEFT(UPPER(TRIM(O89)),10)&lt;&gt;"UNRESOLVED",ISERROR(MATCH(UPPER(TRIM(CLEAN(SUBSTITUTE(O89,CHAR(160)," ")))),Start!$H$6:$H$22,0))),"","Method missing; ")&amp;IF(AND(LEN(UPPER(TRIM(CLEAN(SUBSTITUTE(P89,CHAR(160)," ")))))&gt;0,LEFT(UPPER(TRIM(P89)),10)&lt;&gt;"UNRESOLVED",ISERROR(MATCH(UPPER(TRIM(CLEAN(SUBSTITUTE(P89,CHAR(160)," ")))),Start!$H$6:$H$22,0))),"","Observations missing; ")&amp;IF(AND(LEN(UPPER(TRIM(CLEAN(SUBSTITUTE(Q89,CHAR(160)," ")))))&gt;0,LEFT(UPPER(TRIM(Q89)),10)&lt;&gt;"UNRESOLVED",ISERROR(MATCH(UPPER(TRIM(CLEAN(SUBSTITUTE(Q89,CHAR(160)," ")))),Start!$H$6:$H$22,0))),"","Reviewer missing; ")&amp;IF(AND(ISNUMBER(R89),R89&gt;0,R89&lt;TODAY()+1),"","Execution date missing/invalid/future; ")&amp;IF(AND(ISNUMBER(S89),S89&gt;0,S89&lt;TODAY()+1),"","Review date missing/invalid/future; ")&amp;IF(AND(LEN(UPPER(TRIM(CLEAN(SUBSTITUTE(T89,CHAR(160)," ")))))&gt;0,LEFT(UPPER(TRIM(T89)),10)&lt;&gt;"UNRESOLVED",ISERROR(MATCH(UPPER(TRIM(CLEAN(SUBSTITUTE(T89,CHAR(160)," ")))),Start!$H$6:$H$22,0))),"","Review disposition missing; ")&amp;IF(AND(LEN(UPPER(TRIM(CLEAN(SUBSTITUTE(U89,CHAR(160)," ")))))&gt;0,LEFT(UPPER(TRIM(U89)),10)&lt;&gt;"UNRESOLVED",ISERROR(MATCH(UPPER(TRIM(CLEAN(SUBSTITUTE(U89,CHAR(160)," ")))),Start!$H$6:$H$22,0))),"","Permit or records-only basis missing; ")&amp;IF(AND(ISNUMBER(R89),ISNUMBER(S89),S89&lt;R89),"Review precedes execution; ","")&amp;IF(K89="Examined with limits",IF(AND(LEN(UPPER(TRIM(CLEAN(SUBSTITUTE(L89,CHAR(160)," ")))))&gt;0,LEFT(UPPER(TRIM(L89)),10)&lt;&gt;"UNRESOLVED",ISERROR(MATCH(UPPER(TRIM(CLEAN(SUBSTITUTE(L89,CHAR(160)," ")))),Start!$H$6:$H$22,0))),"","Limitation/next action missing; "),""))=0,"Documentation recorded; review required",IF(AND(LEN(UPPER(TRIM(CLEAN(SUBSTITUTE(H89,CHAR(160)," ")))))&gt;0,LEFT(UPPER(TRIM(H89)),10)&lt;&gt;"UNRESOLVED",ISERROR(MATCH(UPPER(TRIM(CLEAN(SUBSTITUTE(H89,CHAR(160)," ")))),Start!$H$6:$H$22,0))),"","Criterion/boundary missing; ")&amp;IF(AND(LEN(UPPER(TRIM(CLEAN(SUBSTITUTE(I89,CHAR(160)," ")))))&gt;0,LEFT(UPPER(TRIM(I89)),10)&lt;&gt;"UNRESOLVED",ISERROR(MATCH(UPPER(TRIM(CLEAN(SUBSTITUTE(I89,CHAR(160)," ")))),Start!$H$6:$H$22,0))),"","Examiner missing; ")&amp;IF(AND(LEN(UPPER(TRIM(CLEAN(SUBSTITUTE(J89,CHAR(160)," ")))))&gt;0,LEFT(UPPER(TRIM(J89)),10)&lt;&gt;"UNRESOLVED",ISERROR(MATCH(UPPER(TRIM(CLEAN(SUBSTITUTE(J89,CHAR(160)," ")))),Start!$H$6:$H$22,0))),"","Evidence references missing; ")&amp;IF(AND(LEN(UPPER(TRIM(CLEAN(SUBSTITUTE(M89,CHAR(160)," ")))))&gt;0,LEFT(UPPER(TRIM(M89)),10)&lt;&gt;"UNRESOLVED",ISERROR(MATCH(UPPER(TRIM(CLEAN(SUBSTITUTE(M89,CHAR(160)," ")))),Start!$H$6:$H$22,0))),"","Population/period missing; ")&amp;IF(AND(LEN(UPPER(TRIM(CLEAN(SUBSTITUTE(N89,CHAR(160)," ")))))&gt;0,LEFT(UPPER(TRIM(N89)),10)&lt;&gt;"UNRESOLVED",ISERROR(MATCH(UPPER(TRIM(CLEAN(SUBSTITUTE(N89,CHAR(160)," ")))),Start!$H$6:$H$22,0))),"","Sample IDs/count/rationale missing; ")&amp;IF(AND(LEN(UPPER(TRIM(CLEAN(SUBSTITUTE(O89,CHAR(160)," ")))))&gt;0,LEFT(UPPER(TRIM(O89)),10)&lt;&gt;"UNRESOLVED",ISERROR(MATCH(UPPER(TRIM(CLEAN(SUBSTITUTE(O89,CHAR(160)," ")))),Start!$H$6:$H$22,0))),"","Method missing; ")&amp;IF(AND(LEN(UPPER(TRIM(CLEAN(SUBSTITUTE(P89,CHAR(160)," ")))))&gt;0,LEFT(UPPER(TRIM(P89)),10)&lt;&gt;"UNRESOLVED",ISERROR(MATCH(UPPER(TRIM(CLEAN(SUBSTITUTE(P89,CHAR(160)," ")))),Start!$H$6:$H$22,0))),"","Observations missing; ")&amp;IF(AND(LEN(UPPER(TRIM(CLEAN(SUBSTITUTE(Q89,CHAR(160)," ")))))&gt;0,LEFT(UPPER(TRIM(Q89)),10)&lt;&gt;"UNRESOLVED",ISERROR(MATCH(UPPER(TRIM(CLEAN(SUBSTITUTE(Q89,CHAR(160)," ")))),Start!$H$6:$H$22,0))),"","Reviewer missing; ")&amp;IF(AND(ISNUMBER(R89),R89&gt;0,R89&lt;TODAY()+1),"","Execution date missing/invalid/future; ")&amp;IF(AND(ISNUMBER(S89),S89&gt;0,S89&lt;TODAY()+1),"","Review date missing/invalid/future; ")&amp;IF(AND(LEN(UPPER(TRIM(CLEAN(SUBSTITUTE(T89,CHAR(160)," ")))))&gt;0,LEFT(UPPER(TRIM(T89)),10)&lt;&gt;"UNRESOLVED",ISERROR(MATCH(UPPER(TRIM(CLEAN(SUBSTITUTE(T89,CHAR(160)," ")))),Start!$H$6:$H$22,0))),"","Review disposition missing; ")&amp;IF(AND(LEN(UPPER(TRIM(CLEAN(SUBSTITUTE(U89,CHAR(160)," ")))))&gt;0,LEFT(UPPER(TRIM(U89)),10)&lt;&gt;"UNRESOLVED",ISERROR(MATCH(UPPER(TRIM(CLEAN(SUBSTITUTE(U89,CHAR(160)," ")))),Start!$H$6:$H$22,0))),"","Permit or records-only basis missing; ")&amp;IF(AND(ISNUMBER(R89),ISNUMBER(S89),S89&lt;R89),"Review precedes execution; ","")&amp;IF(K89="Examined with limits",IF(AND(LEN(UPPER(TRIM(CLEAN(SUBSTITUTE(L89,CHAR(160)," ")))))&gt;0,LEFT(UPPER(TRIM(L89)),10)&lt;&gt;"UNRESOLVED",ISERROR(MATCH(UPPER(TRIM(CLEAN(SUBSTITUTE(L89,CHAR(160)," ")))),Start!$H$6:$H$22,0))),"","Limitation/next action missing; "),"")))),"Invalid status; use a listed value")</f>
        <v>Examination pending</v>
      </c>
    </row>
    <row r="90" ht="55" customHeight="1">
      <c r="A90" s="56" t="str">
        <v>T-MTS13</v>
      </c>
      <c r="B90" s="56" t="str">
        <v>Transportation</v>
      </c>
      <c r="C90" s="56" t="str">
        <v>Suppliers, resilience and segmentation</v>
      </c>
      <c r="D90" s="56" t="str">
        <v>Trace required supplier notifications/remote connections, incident reporting, backup testing, response measures and IT/OT segmentation to actual plan procedures and evidence.</v>
      </c>
      <c r="E90" s="56" t="str">
        <v>Vendor agreements, remote logs, report timelines, restores and dependency/isolation records</v>
      </c>
      <c r="F90" s="56" t="inlineStr">
        <is>
          <t xml:space="preserve">Apply 101.650(f)-(h) to the actual covered owner/operator and current compliance schedule. A checked row tracks preparation; the regulator grants approval.</t>
        </is>
      </c>
      <c r="G90" s="56" t="str">
        <v>T10</v>
      </c>
      <c r="H90" s="53"/>
      <c r="I90" s="53"/>
      <c r="J90" s="53"/>
      <c r="K90" s="53" t="str">
        <v>Not examined</v>
      </c>
      <c r="L90" s="53"/>
      <c r="M90" s="53"/>
      <c r="N90" s="53"/>
      <c r="O90" s="53"/>
      <c r="P90" s="53"/>
      <c r="Q90" s="53"/>
      <c r="R90" s="54"/>
      <c r="S90" s="54"/>
      <c r="T90" s="53"/>
      <c r="U90" s="53"/>
      <c r="V90" s="55" t="str">
        <f>IF(OR(EXACT(K90,"Not examined"),EXACT(K90,"Examined with limits"),EXACT(K90,"Evidence supports criterion"),EXACT(K90,"Gap observed"),EXACT(K90,"Not authorized")),IF(K90="Not authorized",IF(LEN(IF(AND(LEN(UPPER(TRIM(CLEAN(SUBSTITUTE(L90,CHAR(160)," ")))))&gt;0,LEFT(UPPER(TRIM(L90)),10)&lt;&gt;"UNRESOLVED",ISERROR(MATCH(UPPER(TRIM(CLEAN(SUBSTITUTE(L90,CHAR(160)," ")))),Start!$H$6:$H$22,0))),"","Permission limitation/next action missing; ")&amp;"")=0,"Documentation recorded; review required",IF(AND(LEN(UPPER(TRIM(CLEAN(SUBSTITUTE(L90,CHAR(160)," ")))))&gt;0,LEFT(UPPER(TRIM(L90)),10)&lt;&gt;"UNRESOLVED",ISERROR(MATCH(UPPER(TRIM(CLEAN(SUBSTITUTE(L90,CHAR(160)," ")))),Start!$H$6:$H$22,0))),"","Permission limitation/next action missing; ")&amp;""),IF(K90="Not examined","Examination pending",IF(LEN(IF(AND(LEN(UPPER(TRIM(CLEAN(SUBSTITUTE(H90,CHAR(160)," ")))))&gt;0,LEFT(UPPER(TRIM(H90)),10)&lt;&gt;"UNRESOLVED",ISERROR(MATCH(UPPER(TRIM(CLEAN(SUBSTITUTE(H90,CHAR(160)," ")))),Start!$H$6:$H$22,0))),"","Criterion/boundary missing; ")&amp;IF(AND(LEN(UPPER(TRIM(CLEAN(SUBSTITUTE(I90,CHAR(160)," ")))))&gt;0,LEFT(UPPER(TRIM(I90)),10)&lt;&gt;"UNRESOLVED",ISERROR(MATCH(UPPER(TRIM(CLEAN(SUBSTITUTE(I90,CHAR(160)," ")))),Start!$H$6:$H$22,0))),"","Examiner missing; ")&amp;IF(AND(LEN(UPPER(TRIM(CLEAN(SUBSTITUTE(J90,CHAR(160)," ")))))&gt;0,LEFT(UPPER(TRIM(J90)),10)&lt;&gt;"UNRESOLVED",ISERROR(MATCH(UPPER(TRIM(CLEAN(SUBSTITUTE(J90,CHAR(160)," ")))),Start!$H$6:$H$22,0))),"","Evidence references missing; ")&amp;IF(AND(LEN(UPPER(TRIM(CLEAN(SUBSTITUTE(M90,CHAR(160)," ")))))&gt;0,LEFT(UPPER(TRIM(M90)),10)&lt;&gt;"UNRESOLVED",ISERROR(MATCH(UPPER(TRIM(CLEAN(SUBSTITUTE(M90,CHAR(160)," ")))),Start!$H$6:$H$22,0))),"","Population/period missing; ")&amp;IF(AND(LEN(UPPER(TRIM(CLEAN(SUBSTITUTE(N90,CHAR(160)," ")))))&gt;0,LEFT(UPPER(TRIM(N90)),10)&lt;&gt;"UNRESOLVED",ISERROR(MATCH(UPPER(TRIM(CLEAN(SUBSTITUTE(N90,CHAR(160)," ")))),Start!$H$6:$H$22,0))),"","Sample IDs/count/rationale missing; ")&amp;IF(AND(LEN(UPPER(TRIM(CLEAN(SUBSTITUTE(O90,CHAR(160)," ")))))&gt;0,LEFT(UPPER(TRIM(O90)),10)&lt;&gt;"UNRESOLVED",ISERROR(MATCH(UPPER(TRIM(CLEAN(SUBSTITUTE(O90,CHAR(160)," ")))),Start!$H$6:$H$22,0))),"","Method missing; ")&amp;IF(AND(LEN(UPPER(TRIM(CLEAN(SUBSTITUTE(P90,CHAR(160)," ")))))&gt;0,LEFT(UPPER(TRIM(P90)),10)&lt;&gt;"UNRESOLVED",ISERROR(MATCH(UPPER(TRIM(CLEAN(SUBSTITUTE(P90,CHAR(160)," ")))),Start!$H$6:$H$22,0))),"","Observations missing; ")&amp;IF(AND(LEN(UPPER(TRIM(CLEAN(SUBSTITUTE(Q90,CHAR(160)," ")))))&gt;0,LEFT(UPPER(TRIM(Q90)),10)&lt;&gt;"UNRESOLVED",ISERROR(MATCH(UPPER(TRIM(CLEAN(SUBSTITUTE(Q90,CHAR(160)," ")))),Start!$H$6:$H$22,0))),"","Reviewer missing; ")&amp;IF(AND(ISNUMBER(R90),R90&gt;0,R90&lt;TODAY()+1),"","Execution date missing/invalid/future; ")&amp;IF(AND(ISNUMBER(S90),S90&gt;0,S90&lt;TODAY()+1),"","Review date missing/invalid/future; ")&amp;IF(AND(LEN(UPPER(TRIM(CLEAN(SUBSTITUTE(T90,CHAR(160)," ")))))&gt;0,LEFT(UPPER(TRIM(T90)),10)&lt;&gt;"UNRESOLVED",ISERROR(MATCH(UPPER(TRIM(CLEAN(SUBSTITUTE(T90,CHAR(160)," ")))),Start!$H$6:$H$22,0))),"","Review disposition missing; ")&amp;IF(AND(LEN(UPPER(TRIM(CLEAN(SUBSTITUTE(U90,CHAR(160)," ")))))&gt;0,LEFT(UPPER(TRIM(U90)),10)&lt;&gt;"UNRESOLVED",ISERROR(MATCH(UPPER(TRIM(CLEAN(SUBSTITUTE(U90,CHAR(160)," ")))),Start!$H$6:$H$22,0))),"","Permit or records-only basis missing; ")&amp;IF(AND(ISNUMBER(R90),ISNUMBER(S90),S90&lt;R90),"Review precedes execution; ","")&amp;IF(K90="Examined with limits",IF(AND(LEN(UPPER(TRIM(CLEAN(SUBSTITUTE(L90,CHAR(160)," ")))))&gt;0,LEFT(UPPER(TRIM(L90)),10)&lt;&gt;"UNRESOLVED",ISERROR(MATCH(UPPER(TRIM(CLEAN(SUBSTITUTE(L90,CHAR(160)," ")))),Start!$H$6:$H$22,0))),"","Limitation/next action missing; "),""))=0,"Documentation recorded; review required",IF(AND(LEN(UPPER(TRIM(CLEAN(SUBSTITUTE(H90,CHAR(160)," ")))))&gt;0,LEFT(UPPER(TRIM(H90)),10)&lt;&gt;"UNRESOLVED",ISERROR(MATCH(UPPER(TRIM(CLEAN(SUBSTITUTE(H90,CHAR(160)," ")))),Start!$H$6:$H$22,0))),"","Criterion/boundary missing; ")&amp;IF(AND(LEN(UPPER(TRIM(CLEAN(SUBSTITUTE(I90,CHAR(160)," ")))))&gt;0,LEFT(UPPER(TRIM(I90)),10)&lt;&gt;"UNRESOLVED",ISERROR(MATCH(UPPER(TRIM(CLEAN(SUBSTITUTE(I90,CHAR(160)," ")))),Start!$H$6:$H$22,0))),"","Examiner missing; ")&amp;IF(AND(LEN(UPPER(TRIM(CLEAN(SUBSTITUTE(J90,CHAR(160)," ")))))&gt;0,LEFT(UPPER(TRIM(J90)),10)&lt;&gt;"UNRESOLVED",ISERROR(MATCH(UPPER(TRIM(CLEAN(SUBSTITUTE(J90,CHAR(160)," ")))),Start!$H$6:$H$22,0))),"","Evidence references missing; ")&amp;IF(AND(LEN(UPPER(TRIM(CLEAN(SUBSTITUTE(M90,CHAR(160)," ")))))&gt;0,LEFT(UPPER(TRIM(M90)),10)&lt;&gt;"UNRESOLVED",ISERROR(MATCH(UPPER(TRIM(CLEAN(SUBSTITUTE(M90,CHAR(160)," ")))),Start!$H$6:$H$22,0))),"","Population/period missing; ")&amp;IF(AND(LEN(UPPER(TRIM(CLEAN(SUBSTITUTE(N90,CHAR(160)," ")))))&gt;0,LEFT(UPPER(TRIM(N90)),10)&lt;&gt;"UNRESOLVED",ISERROR(MATCH(UPPER(TRIM(CLEAN(SUBSTITUTE(N90,CHAR(160)," ")))),Start!$H$6:$H$22,0))),"","Sample IDs/count/rationale missing; ")&amp;IF(AND(LEN(UPPER(TRIM(CLEAN(SUBSTITUTE(O90,CHAR(160)," ")))))&gt;0,LEFT(UPPER(TRIM(O90)),10)&lt;&gt;"UNRESOLVED",ISERROR(MATCH(UPPER(TRIM(CLEAN(SUBSTITUTE(O90,CHAR(160)," ")))),Start!$H$6:$H$22,0))),"","Method missing; ")&amp;IF(AND(LEN(UPPER(TRIM(CLEAN(SUBSTITUTE(P90,CHAR(160)," ")))))&gt;0,LEFT(UPPER(TRIM(P90)),10)&lt;&gt;"UNRESOLVED",ISERROR(MATCH(UPPER(TRIM(CLEAN(SUBSTITUTE(P90,CHAR(160)," ")))),Start!$H$6:$H$22,0))),"","Observations missing; ")&amp;IF(AND(LEN(UPPER(TRIM(CLEAN(SUBSTITUTE(Q90,CHAR(160)," ")))))&gt;0,LEFT(UPPER(TRIM(Q90)),10)&lt;&gt;"UNRESOLVED",ISERROR(MATCH(UPPER(TRIM(CLEAN(SUBSTITUTE(Q90,CHAR(160)," ")))),Start!$H$6:$H$22,0))),"","Reviewer missing; ")&amp;IF(AND(ISNUMBER(R90),R90&gt;0,R90&lt;TODAY()+1),"","Execution date missing/invalid/future; ")&amp;IF(AND(ISNUMBER(S90),S90&gt;0,S90&lt;TODAY()+1),"","Review date missing/invalid/future; ")&amp;IF(AND(LEN(UPPER(TRIM(CLEAN(SUBSTITUTE(T90,CHAR(160)," ")))))&gt;0,LEFT(UPPER(TRIM(T90)),10)&lt;&gt;"UNRESOLVED",ISERROR(MATCH(UPPER(TRIM(CLEAN(SUBSTITUTE(T90,CHAR(160)," ")))),Start!$H$6:$H$22,0))),"","Review disposition missing; ")&amp;IF(AND(LEN(UPPER(TRIM(CLEAN(SUBSTITUTE(U90,CHAR(160)," ")))))&gt;0,LEFT(UPPER(TRIM(U90)),10)&lt;&gt;"UNRESOLVED",ISERROR(MATCH(UPPER(TRIM(CLEAN(SUBSTITUTE(U90,CHAR(160)," ")))),Start!$H$6:$H$22,0))),"","Permit or records-only basis missing; ")&amp;IF(AND(ISNUMBER(R90),ISNUMBER(S90),S90&lt;R90),"Review precedes execution; ","")&amp;IF(K90="Examined with limits",IF(AND(LEN(UPPER(TRIM(CLEAN(SUBSTITUTE(L90,CHAR(160)," ")))))&gt;0,LEFT(UPPER(TRIM(L90)),10)&lt;&gt;"UNRESOLVED",ISERROR(MATCH(UPPER(TRIM(CLEAN(SUBSTITUTE(L90,CHAR(160)," ")))),Start!$H$6:$H$22,0))),"","Limitation/next action missing; "),"")))),"Invalid status; use a listed value")</f>
        <v>Examination pending</v>
      </c>
    </row>
    <row r="91" ht="55" customHeight="1">
      <c r="A91" s="52" t="str">
        <v>T-MTS14</v>
      </c>
      <c r="B91" s="52" t="str">
        <v>Transportation</v>
      </c>
      <c r="C91" s="52" t="str">
        <v>Submission, availability and alternatives</v>
      </c>
      <c r="D91" s="52" t="inlineStr">
        <is>
          <t xml:space="preserve">Verify secure submission/approval, required document availability and actual Coast Guard approved waivers/equivalencies. Check each older MTSA waiver against the new cyber duties.</t>
        </is>
      </c>
      <c r="E91" s="52" t="str">
        <v>Current submission route, receipts, requests and written decisions</v>
      </c>
      <c r="F91" s="52" t="inlineStr">
        <is>
          <t xml:space="preserve">Apply 101.655-.665 to the actual covered owner/operator and current compliance schedule. A checked row tracks preparation; the regulator grants approval.</t>
        </is>
      </c>
      <c r="G91" s="52" t="str">
        <v>T10</v>
      </c>
      <c r="H91" s="53"/>
      <c r="I91" s="53"/>
      <c r="J91" s="53"/>
      <c r="K91" s="53" t="str">
        <v>Not examined</v>
      </c>
      <c r="L91" s="53"/>
      <c r="M91" s="53"/>
      <c r="N91" s="53"/>
      <c r="O91" s="53"/>
      <c r="P91" s="53"/>
      <c r="Q91" s="53"/>
      <c r="R91" s="54"/>
      <c r="S91" s="54"/>
      <c r="T91" s="53"/>
      <c r="U91" s="53"/>
      <c r="V91" s="55" t="str">
        <f>IF(OR(EXACT(K91,"Not examined"),EXACT(K91,"Examined with limits"),EXACT(K91,"Evidence supports criterion"),EXACT(K91,"Gap observed"),EXACT(K91,"Not authorized")),IF(K91="Not authorized",IF(LEN(IF(AND(LEN(UPPER(TRIM(CLEAN(SUBSTITUTE(L91,CHAR(160)," ")))))&gt;0,LEFT(UPPER(TRIM(L91)),10)&lt;&gt;"UNRESOLVED",ISERROR(MATCH(UPPER(TRIM(CLEAN(SUBSTITUTE(L91,CHAR(160)," ")))),Start!$H$6:$H$22,0))),"","Permission limitation/next action missing; ")&amp;"")=0,"Documentation recorded; review required",IF(AND(LEN(UPPER(TRIM(CLEAN(SUBSTITUTE(L91,CHAR(160)," ")))))&gt;0,LEFT(UPPER(TRIM(L91)),10)&lt;&gt;"UNRESOLVED",ISERROR(MATCH(UPPER(TRIM(CLEAN(SUBSTITUTE(L91,CHAR(160)," ")))),Start!$H$6:$H$22,0))),"","Permission limitation/next action missing; ")&amp;""),IF(K91="Not examined","Examination pending",IF(LEN(IF(AND(LEN(UPPER(TRIM(CLEAN(SUBSTITUTE(H91,CHAR(160)," ")))))&gt;0,LEFT(UPPER(TRIM(H91)),10)&lt;&gt;"UNRESOLVED",ISERROR(MATCH(UPPER(TRIM(CLEAN(SUBSTITUTE(H91,CHAR(160)," ")))),Start!$H$6:$H$22,0))),"","Criterion/boundary missing; ")&amp;IF(AND(LEN(UPPER(TRIM(CLEAN(SUBSTITUTE(I91,CHAR(160)," ")))))&gt;0,LEFT(UPPER(TRIM(I91)),10)&lt;&gt;"UNRESOLVED",ISERROR(MATCH(UPPER(TRIM(CLEAN(SUBSTITUTE(I91,CHAR(160)," ")))),Start!$H$6:$H$22,0))),"","Examiner missing; ")&amp;IF(AND(LEN(UPPER(TRIM(CLEAN(SUBSTITUTE(J91,CHAR(160)," ")))))&gt;0,LEFT(UPPER(TRIM(J91)),10)&lt;&gt;"UNRESOLVED",ISERROR(MATCH(UPPER(TRIM(CLEAN(SUBSTITUTE(J91,CHAR(160)," ")))),Start!$H$6:$H$22,0))),"","Evidence references missing; ")&amp;IF(AND(LEN(UPPER(TRIM(CLEAN(SUBSTITUTE(M91,CHAR(160)," ")))))&gt;0,LEFT(UPPER(TRIM(M91)),10)&lt;&gt;"UNRESOLVED",ISERROR(MATCH(UPPER(TRIM(CLEAN(SUBSTITUTE(M91,CHAR(160)," ")))),Start!$H$6:$H$22,0))),"","Population/period missing; ")&amp;IF(AND(LEN(UPPER(TRIM(CLEAN(SUBSTITUTE(N91,CHAR(160)," ")))))&gt;0,LEFT(UPPER(TRIM(N91)),10)&lt;&gt;"UNRESOLVED",ISERROR(MATCH(UPPER(TRIM(CLEAN(SUBSTITUTE(N91,CHAR(160)," ")))),Start!$H$6:$H$22,0))),"","Sample IDs/count/rationale missing; ")&amp;IF(AND(LEN(UPPER(TRIM(CLEAN(SUBSTITUTE(O91,CHAR(160)," ")))))&gt;0,LEFT(UPPER(TRIM(O91)),10)&lt;&gt;"UNRESOLVED",ISERROR(MATCH(UPPER(TRIM(CLEAN(SUBSTITUTE(O91,CHAR(160)," ")))),Start!$H$6:$H$22,0))),"","Method missing; ")&amp;IF(AND(LEN(UPPER(TRIM(CLEAN(SUBSTITUTE(P91,CHAR(160)," ")))))&gt;0,LEFT(UPPER(TRIM(P91)),10)&lt;&gt;"UNRESOLVED",ISERROR(MATCH(UPPER(TRIM(CLEAN(SUBSTITUTE(P91,CHAR(160)," ")))),Start!$H$6:$H$22,0))),"","Observations missing; ")&amp;IF(AND(LEN(UPPER(TRIM(CLEAN(SUBSTITUTE(Q91,CHAR(160)," ")))))&gt;0,LEFT(UPPER(TRIM(Q91)),10)&lt;&gt;"UNRESOLVED",ISERROR(MATCH(UPPER(TRIM(CLEAN(SUBSTITUTE(Q91,CHAR(160)," ")))),Start!$H$6:$H$22,0))),"","Reviewer missing; ")&amp;IF(AND(ISNUMBER(R91),R91&gt;0,R91&lt;TODAY()+1),"","Execution date missing/invalid/future; ")&amp;IF(AND(ISNUMBER(S91),S91&gt;0,S91&lt;TODAY()+1),"","Review date missing/invalid/future; ")&amp;IF(AND(LEN(UPPER(TRIM(CLEAN(SUBSTITUTE(T91,CHAR(160)," ")))))&gt;0,LEFT(UPPER(TRIM(T91)),10)&lt;&gt;"UNRESOLVED",ISERROR(MATCH(UPPER(TRIM(CLEAN(SUBSTITUTE(T91,CHAR(160)," ")))),Start!$H$6:$H$22,0))),"","Review disposition missing; ")&amp;IF(AND(LEN(UPPER(TRIM(CLEAN(SUBSTITUTE(U91,CHAR(160)," ")))))&gt;0,LEFT(UPPER(TRIM(U91)),10)&lt;&gt;"UNRESOLVED",ISERROR(MATCH(UPPER(TRIM(CLEAN(SUBSTITUTE(U91,CHAR(160)," ")))),Start!$H$6:$H$22,0))),"","Permit or records-only basis missing; ")&amp;IF(AND(ISNUMBER(R91),ISNUMBER(S91),S91&lt;R91),"Review precedes execution; ","")&amp;IF(K91="Examined with limits",IF(AND(LEN(UPPER(TRIM(CLEAN(SUBSTITUTE(L91,CHAR(160)," ")))))&gt;0,LEFT(UPPER(TRIM(L91)),10)&lt;&gt;"UNRESOLVED",ISERROR(MATCH(UPPER(TRIM(CLEAN(SUBSTITUTE(L91,CHAR(160)," ")))),Start!$H$6:$H$22,0))),"","Limitation/next action missing; "),""))=0,"Documentation recorded; review required",IF(AND(LEN(UPPER(TRIM(CLEAN(SUBSTITUTE(H91,CHAR(160)," ")))))&gt;0,LEFT(UPPER(TRIM(H91)),10)&lt;&gt;"UNRESOLVED",ISERROR(MATCH(UPPER(TRIM(CLEAN(SUBSTITUTE(H91,CHAR(160)," ")))),Start!$H$6:$H$22,0))),"","Criterion/boundary missing; ")&amp;IF(AND(LEN(UPPER(TRIM(CLEAN(SUBSTITUTE(I91,CHAR(160)," ")))))&gt;0,LEFT(UPPER(TRIM(I91)),10)&lt;&gt;"UNRESOLVED",ISERROR(MATCH(UPPER(TRIM(CLEAN(SUBSTITUTE(I91,CHAR(160)," ")))),Start!$H$6:$H$22,0))),"","Examiner missing; ")&amp;IF(AND(LEN(UPPER(TRIM(CLEAN(SUBSTITUTE(J91,CHAR(160)," ")))))&gt;0,LEFT(UPPER(TRIM(J91)),10)&lt;&gt;"UNRESOLVED",ISERROR(MATCH(UPPER(TRIM(CLEAN(SUBSTITUTE(J91,CHAR(160)," ")))),Start!$H$6:$H$22,0))),"","Evidence references missing; ")&amp;IF(AND(LEN(UPPER(TRIM(CLEAN(SUBSTITUTE(M91,CHAR(160)," ")))))&gt;0,LEFT(UPPER(TRIM(M91)),10)&lt;&gt;"UNRESOLVED",ISERROR(MATCH(UPPER(TRIM(CLEAN(SUBSTITUTE(M91,CHAR(160)," ")))),Start!$H$6:$H$22,0))),"","Population/period missing; ")&amp;IF(AND(LEN(UPPER(TRIM(CLEAN(SUBSTITUTE(N91,CHAR(160)," ")))))&gt;0,LEFT(UPPER(TRIM(N91)),10)&lt;&gt;"UNRESOLVED",ISERROR(MATCH(UPPER(TRIM(CLEAN(SUBSTITUTE(N91,CHAR(160)," ")))),Start!$H$6:$H$22,0))),"","Sample IDs/count/rationale missing; ")&amp;IF(AND(LEN(UPPER(TRIM(CLEAN(SUBSTITUTE(O91,CHAR(160)," ")))))&gt;0,LEFT(UPPER(TRIM(O91)),10)&lt;&gt;"UNRESOLVED",ISERROR(MATCH(UPPER(TRIM(CLEAN(SUBSTITUTE(O91,CHAR(160)," ")))),Start!$H$6:$H$22,0))),"","Method missing; ")&amp;IF(AND(LEN(UPPER(TRIM(CLEAN(SUBSTITUTE(P91,CHAR(160)," ")))))&gt;0,LEFT(UPPER(TRIM(P91)),10)&lt;&gt;"UNRESOLVED",ISERROR(MATCH(UPPER(TRIM(CLEAN(SUBSTITUTE(P91,CHAR(160)," ")))),Start!$H$6:$H$22,0))),"","Observations missing; ")&amp;IF(AND(LEN(UPPER(TRIM(CLEAN(SUBSTITUTE(Q91,CHAR(160)," ")))))&gt;0,LEFT(UPPER(TRIM(Q91)),10)&lt;&gt;"UNRESOLVED",ISERROR(MATCH(UPPER(TRIM(CLEAN(SUBSTITUTE(Q91,CHAR(160)," ")))),Start!$H$6:$H$22,0))),"","Reviewer missing; ")&amp;IF(AND(ISNUMBER(R91),R91&gt;0,R91&lt;TODAY()+1),"","Execution date missing/invalid/future; ")&amp;IF(AND(ISNUMBER(S91),S91&gt;0,S91&lt;TODAY()+1),"","Review date missing/invalid/future; ")&amp;IF(AND(LEN(UPPER(TRIM(CLEAN(SUBSTITUTE(T91,CHAR(160)," ")))))&gt;0,LEFT(UPPER(TRIM(T91)),10)&lt;&gt;"UNRESOLVED",ISERROR(MATCH(UPPER(TRIM(CLEAN(SUBSTITUTE(T91,CHAR(160)," ")))),Start!$H$6:$H$22,0))),"","Review disposition missing; ")&amp;IF(AND(LEN(UPPER(TRIM(CLEAN(SUBSTITUTE(U91,CHAR(160)," ")))))&gt;0,LEFT(UPPER(TRIM(U91)),10)&lt;&gt;"UNRESOLVED",ISERROR(MATCH(UPPER(TRIM(CLEAN(SUBSTITUTE(U91,CHAR(160)," ")))),Start!$H$6:$H$22,0))),"","Permit or records-only basis missing; ")&amp;IF(AND(ISNUMBER(R91),ISNUMBER(S91),S91&lt;R91),"Review precedes execution; ","")&amp;IF(K91="Examined with limits",IF(AND(LEN(UPPER(TRIM(CLEAN(SUBSTITUTE(L91,CHAR(160)," ")))))&gt;0,LEFT(UPPER(TRIM(L91)),10)&lt;&gt;"UNRESOLVED",ISERROR(MATCH(UPPER(TRIM(CLEAN(SUBSTITUTE(L91,CHAR(160)," ")))),Start!$H$6:$H$22,0))),"","Limitation/next action missing; "),"")))),"Invalid status; use a listed value")</f>
        <v>Examination pending</v>
      </c>
    </row>
    <row r="92" ht="55" customHeight="1">
      <c r="A92" s="56" t="str">
        <v>T-TSA01</v>
      </c>
      <c r="B92" s="56" t="str">
        <v>Transportation</v>
      </c>
      <c r="C92" s="56" t="inlineStr">
        <is>
          <t xml:space="preserve">Current TSA directed scope</t>
        </is>
      </c>
      <c r="D92" s="56" t="inlineStr">
        <is>
          <t xml:space="preserve">Obtain current operator issued rail, pipeline or aviation directives, amendments and approved programs through authorized handling channels. Enumerate operative requirements and dates before proceeding beyond planning.</t>
        </is>
      </c>
      <c r="E92" s="56" t="str">
        <v>Current authorized instruments, expiry/version, recipients and scoped requirement matrix</v>
      </c>
      <c r="F92" s="56" t="inlineStr">
        <is>
          <t xml:space="preserve">Confirm current mandatory testing and reporting from the active directive.</t>
        </is>
      </c>
      <c r="G92" s="56" t="str">
        <v>T03 / T04 / T09</v>
      </c>
      <c r="H92" s="53"/>
      <c r="I92" s="53"/>
      <c r="J92" s="53"/>
      <c r="K92" s="53" t="str">
        <v>Not examined</v>
      </c>
      <c r="L92" s="53"/>
      <c r="M92" s="53"/>
      <c r="N92" s="53"/>
      <c r="O92" s="53"/>
      <c r="P92" s="53"/>
      <c r="Q92" s="53"/>
      <c r="R92" s="54"/>
      <c r="S92" s="54"/>
      <c r="T92" s="53"/>
      <c r="U92" s="53"/>
      <c r="V92" s="55" t="str">
        <f>IF(OR(EXACT(K92,"Not examined"),EXACT(K92,"Examined with limits"),EXACT(K92,"Evidence supports criterion"),EXACT(K92,"Gap observed"),EXACT(K92,"Not authorized")),IF(K92="Not authorized",IF(LEN(IF(AND(LEN(UPPER(TRIM(CLEAN(SUBSTITUTE(L92,CHAR(160)," ")))))&gt;0,LEFT(UPPER(TRIM(L92)),10)&lt;&gt;"UNRESOLVED",ISERROR(MATCH(UPPER(TRIM(CLEAN(SUBSTITUTE(L92,CHAR(160)," ")))),Start!$H$6:$H$22,0))),"","Permission limitation/next action missing; ")&amp;"")=0,"Documentation recorded; review required",IF(AND(LEN(UPPER(TRIM(CLEAN(SUBSTITUTE(L92,CHAR(160)," ")))))&gt;0,LEFT(UPPER(TRIM(L92)),10)&lt;&gt;"UNRESOLVED",ISERROR(MATCH(UPPER(TRIM(CLEAN(SUBSTITUTE(L92,CHAR(160)," ")))),Start!$H$6:$H$22,0))),"","Permission limitation/next action missing; ")&amp;""),IF(K92="Not examined","Examination pending",IF(LEN(IF(AND(LEN(UPPER(TRIM(CLEAN(SUBSTITUTE(H92,CHAR(160)," ")))))&gt;0,LEFT(UPPER(TRIM(H92)),10)&lt;&gt;"UNRESOLVED",ISERROR(MATCH(UPPER(TRIM(CLEAN(SUBSTITUTE(H92,CHAR(160)," ")))),Start!$H$6:$H$22,0))),"","Criterion/boundary missing; ")&amp;IF(AND(LEN(UPPER(TRIM(CLEAN(SUBSTITUTE(I92,CHAR(160)," ")))))&gt;0,LEFT(UPPER(TRIM(I92)),10)&lt;&gt;"UNRESOLVED",ISERROR(MATCH(UPPER(TRIM(CLEAN(SUBSTITUTE(I92,CHAR(160)," ")))),Start!$H$6:$H$22,0))),"","Examiner missing; ")&amp;IF(AND(LEN(UPPER(TRIM(CLEAN(SUBSTITUTE(J92,CHAR(160)," ")))))&gt;0,LEFT(UPPER(TRIM(J92)),10)&lt;&gt;"UNRESOLVED",ISERROR(MATCH(UPPER(TRIM(CLEAN(SUBSTITUTE(J92,CHAR(160)," ")))),Start!$H$6:$H$22,0))),"","Evidence references missing; ")&amp;IF(AND(LEN(UPPER(TRIM(CLEAN(SUBSTITUTE(M92,CHAR(160)," ")))))&gt;0,LEFT(UPPER(TRIM(M92)),10)&lt;&gt;"UNRESOLVED",ISERROR(MATCH(UPPER(TRIM(CLEAN(SUBSTITUTE(M92,CHAR(160)," ")))),Start!$H$6:$H$22,0))),"","Population/period missing; ")&amp;IF(AND(LEN(UPPER(TRIM(CLEAN(SUBSTITUTE(N92,CHAR(160)," ")))))&gt;0,LEFT(UPPER(TRIM(N92)),10)&lt;&gt;"UNRESOLVED",ISERROR(MATCH(UPPER(TRIM(CLEAN(SUBSTITUTE(N92,CHAR(160)," ")))),Start!$H$6:$H$22,0))),"","Sample IDs/count/rationale missing; ")&amp;IF(AND(LEN(UPPER(TRIM(CLEAN(SUBSTITUTE(O92,CHAR(160)," ")))))&gt;0,LEFT(UPPER(TRIM(O92)),10)&lt;&gt;"UNRESOLVED",ISERROR(MATCH(UPPER(TRIM(CLEAN(SUBSTITUTE(O92,CHAR(160)," ")))),Start!$H$6:$H$22,0))),"","Method missing; ")&amp;IF(AND(LEN(UPPER(TRIM(CLEAN(SUBSTITUTE(P92,CHAR(160)," ")))))&gt;0,LEFT(UPPER(TRIM(P92)),10)&lt;&gt;"UNRESOLVED",ISERROR(MATCH(UPPER(TRIM(CLEAN(SUBSTITUTE(P92,CHAR(160)," ")))),Start!$H$6:$H$22,0))),"","Observations missing; ")&amp;IF(AND(LEN(UPPER(TRIM(CLEAN(SUBSTITUTE(Q92,CHAR(160)," ")))))&gt;0,LEFT(UPPER(TRIM(Q92)),10)&lt;&gt;"UNRESOLVED",ISERROR(MATCH(UPPER(TRIM(CLEAN(SUBSTITUTE(Q92,CHAR(160)," ")))),Start!$H$6:$H$22,0))),"","Reviewer missing; ")&amp;IF(AND(ISNUMBER(R92),R92&gt;0,R92&lt;TODAY()+1),"","Execution date missing/invalid/future; ")&amp;IF(AND(ISNUMBER(S92),S92&gt;0,S92&lt;TODAY()+1),"","Review date missing/invalid/future; ")&amp;IF(AND(LEN(UPPER(TRIM(CLEAN(SUBSTITUTE(T92,CHAR(160)," ")))))&gt;0,LEFT(UPPER(TRIM(T92)),10)&lt;&gt;"UNRESOLVED",ISERROR(MATCH(UPPER(TRIM(CLEAN(SUBSTITUTE(T92,CHAR(160)," ")))),Start!$H$6:$H$22,0))),"","Review disposition missing; ")&amp;IF(AND(LEN(UPPER(TRIM(CLEAN(SUBSTITUTE(U92,CHAR(160)," ")))))&gt;0,LEFT(UPPER(TRIM(U92)),10)&lt;&gt;"UNRESOLVED",ISERROR(MATCH(UPPER(TRIM(CLEAN(SUBSTITUTE(U92,CHAR(160)," ")))),Start!$H$6:$H$22,0))),"","Permit or records-only basis missing; ")&amp;IF(AND(ISNUMBER(R92),ISNUMBER(S92),S92&lt;R92),"Review precedes execution; ","")&amp;IF(K92="Examined with limits",IF(AND(LEN(UPPER(TRIM(CLEAN(SUBSTITUTE(L92,CHAR(160)," ")))))&gt;0,LEFT(UPPER(TRIM(L92)),10)&lt;&gt;"UNRESOLVED",ISERROR(MATCH(UPPER(TRIM(CLEAN(SUBSTITUTE(L92,CHAR(160)," ")))),Start!$H$6:$H$22,0))),"","Limitation/next action missing; "),""))=0,"Documentation recorded; review required",IF(AND(LEN(UPPER(TRIM(CLEAN(SUBSTITUTE(H92,CHAR(160)," ")))))&gt;0,LEFT(UPPER(TRIM(H92)),10)&lt;&gt;"UNRESOLVED",ISERROR(MATCH(UPPER(TRIM(CLEAN(SUBSTITUTE(H92,CHAR(160)," ")))),Start!$H$6:$H$22,0))),"","Criterion/boundary missing; ")&amp;IF(AND(LEN(UPPER(TRIM(CLEAN(SUBSTITUTE(I92,CHAR(160)," ")))))&gt;0,LEFT(UPPER(TRIM(I92)),10)&lt;&gt;"UNRESOLVED",ISERROR(MATCH(UPPER(TRIM(CLEAN(SUBSTITUTE(I92,CHAR(160)," ")))),Start!$H$6:$H$22,0))),"","Examiner missing; ")&amp;IF(AND(LEN(UPPER(TRIM(CLEAN(SUBSTITUTE(J92,CHAR(160)," ")))))&gt;0,LEFT(UPPER(TRIM(J92)),10)&lt;&gt;"UNRESOLVED",ISERROR(MATCH(UPPER(TRIM(CLEAN(SUBSTITUTE(J92,CHAR(160)," ")))),Start!$H$6:$H$22,0))),"","Evidence references missing; ")&amp;IF(AND(LEN(UPPER(TRIM(CLEAN(SUBSTITUTE(M92,CHAR(160)," ")))))&gt;0,LEFT(UPPER(TRIM(M92)),10)&lt;&gt;"UNRESOLVED",ISERROR(MATCH(UPPER(TRIM(CLEAN(SUBSTITUTE(M92,CHAR(160)," ")))),Start!$H$6:$H$22,0))),"","Population/period missing; ")&amp;IF(AND(LEN(UPPER(TRIM(CLEAN(SUBSTITUTE(N92,CHAR(160)," ")))))&gt;0,LEFT(UPPER(TRIM(N92)),10)&lt;&gt;"UNRESOLVED",ISERROR(MATCH(UPPER(TRIM(CLEAN(SUBSTITUTE(N92,CHAR(160)," ")))),Start!$H$6:$H$22,0))),"","Sample IDs/count/rationale missing; ")&amp;IF(AND(LEN(UPPER(TRIM(CLEAN(SUBSTITUTE(O92,CHAR(160)," ")))))&gt;0,LEFT(UPPER(TRIM(O92)),10)&lt;&gt;"UNRESOLVED",ISERROR(MATCH(UPPER(TRIM(CLEAN(SUBSTITUTE(O92,CHAR(160)," ")))),Start!$H$6:$H$22,0))),"","Method missing; ")&amp;IF(AND(LEN(UPPER(TRIM(CLEAN(SUBSTITUTE(P92,CHAR(160)," ")))))&gt;0,LEFT(UPPER(TRIM(P92)),10)&lt;&gt;"UNRESOLVED",ISERROR(MATCH(UPPER(TRIM(CLEAN(SUBSTITUTE(P92,CHAR(160)," ")))),Start!$H$6:$H$22,0))),"","Observations missing; ")&amp;IF(AND(LEN(UPPER(TRIM(CLEAN(SUBSTITUTE(Q92,CHAR(160)," ")))))&gt;0,LEFT(UPPER(TRIM(Q92)),10)&lt;&gt;"UNRESOLVED",ISERROR(MATCH(UPPER(TRIM(CLEAN(SUBSTITUTE(Q92,CHAR(160)," ")))),Start!$H$6:$H$22,0))),"","Reviewer missing; ")&amp;IF(AND(ISNUMBER(R92),R92&gt;0,R92&lt;TODAY()+1),"","Execution date missing/invalid/future; ")&amp;IF(AND(ISNUMBER(S92),S92&gt;0,S92&lt;TODAY()+1),"","Review date missing/invalid/future; ")&amp;IF(AND(LEN(UPPER(TRIM(CLEAN(SUBSTITUTE(T92,CHAR(160)," ")))))&gt;0,LEFT(UPPER(TRIM(T92)),10)&lt;&gt;"UNRESOLVED",ISERROR(MATCH(UPPER(TRIM(CLEAN(SUBSTITUTE(T92,CHAR(160)," ")))),Start!$H$6:$H$22,0))),"","Review disposition missing; ")&amp;IF(AND(LEN(UPPER(TRIM(CLEAN(SUBSTITUTE(U92,CHAR(160)," ")))))&gt;0,LEFT(UPPER(TRIM(U92)),10)&lt;&gt;"UNRESOLVED",ISERROR(MATCH(UPPER(TRIM(CLEAN(SUBSTITUTE(U92,CHAR(160)," ")))),Start!$H$6:$H$22,0))),"","Permit or records-only basis missing; ")&amp;IF(AND(ISNUMBER(R92),ISNUMBER(S92),S92&lt;R92),"Review precedes execution; ","")&amp;IF(K92="Examined with limits",IF(AND(LEN(UPPER(TRIM(CLEAN(SUBSTITUTE(L92,CHAR(160)," ")))))&gt;0,LEFT(UPPER(TRIM(L92)),10)&lt;&gt;"UNRESOLVED",ISERROR(MATCH(UPPER(TRIM(CLEAN(SUBSTITUTE(L92,CHAR(160)," ")))),Start!$H$6:$H$22,0))),"","Limitation/next action missing; "),"")))),"Invalid status; use a listed value")</f>
        <v>Examination pending</v>
      </c>
    </row>
    <row r="93" ht="55" customHeight="1">
      <c r="A93" s="52" t="str">
        <v>T-PHM01</v>
      </c>
      <c r="B93" s="52" t="str">
        <v>Transportation</v>
      </c>
      <c r="C93" s="52" t="inlineStr">
        <is>
          <t xml:space="preserve">Pipeline control room interface</t>
        </is>
      </c>
      <c r="D93" s="52" t="inlineStr">
        <is>
          <t xml:space="preserve">For an actual covered control room, reconcile cybersecurity work with the applicable control room management and operating procedures. Inspect alarm, fatigue, change and recovery interfaces without overriding operator authority.</t>
        </is>
      </c>
      <c r="E93" s="52" t="inlineStr">
        <is>
          <t xml:space="preserve">Actual pipeline/control room boundary, procedures, approved change and exercise evidence</t>
        </is>
      </c>
      <c r="F93" s="52" t="str">
        <v>Retrieve and map applicable PHMSA clauses; TSA scope remains separately unresolved.</v>
      </c>
      <c r="G93" s="52" t="str">
        <v>T05</v>
      </c>
      <c r="H93" s="53"/>
      <c r="I93" s="53"/>
      <c r="J93" s="53"/>
      <c r="K93" s="53" t="str">
        <v>Not examined</v>
      </c>
      <c r="L93" s="53"/>
      <c r="M93" s="53"/>
      <c r="N93" s="53"/>
      <c r="O93" s="53"/>
      <c r="P93" s="53"/>
      <c r="Q93" s="53"/>
      <c r="R93" s="54"/>
      <c r="S93" s="54"/>
      <c r="T93" s="53"/>
      <c r="U93" s="53"/>
      <c r="V93" s="55" t="str">
        <f>IF(OR(EXACT(K93,"Not examined"),EXACT(K93,"Examined with limits"),EXACT(K93,"Evidence supports criterion"),EXACT(K93,"Gap observed"),EXACT(K93,"Not authorized")),IF(K93="Not authorized",IF(LEN(IF(AND(LEN(UPPER(TRIM(CLEAN(SUBSTITUTE(L93,CHAR(160)," ")))))&gt;0,LEFT(UPPER(TRIM(L93)),10)&lt;&gt;"UNRESOLVED",ISERROR(MATCH(UPPER(TRIM(CLEAN(SUBSTITUTE(L93,CHAR(160)," ")))),Start!$H$6:$H$22,0))),"","Permission limitation/next action missing; ")&amp;"")=0,"Documentation recorded; review required",IF(AND(LEN(UPPER(TRIM(CLEAN(SUBSTITUTE(L93,CHAR(160)," ")))))&gt;0,LEFT(UPPER(TRIM(L93)),10)&lt;&gt;"UNRESOLVED",ISERROR(MATCH(UPPER(TRIM(CLEAN(SUBSTITUTE(L93,CHAR(160)," ")))),Start!$H$6:$H$22,0))),"","Permission limitation/next action missing; ")&amp;""),IF(K93="Not examined","Examination pending",IF(LEN(IF(AND(LEN(UPPER(TRIM(CLEAN(SUBSTITUTE(H93,CHAR(160)," ")))))&gt;0,LEFT(UPPER(TRIM(H93)),10)&lt;&gt;"UNRESOLVED",ISERROR(MATCH(UPPER(TRIM(CLEAN(SUBSTITUTE(H93,CHAR(160)," ")))),Start!$H$6:$H$22,0))),"","Criterion/boundary missing; ")&amp;IF(AND(LEN(UPPER(TRIM(CLEAN(SUBSTITUTE(I93,CHAR(160)," ")))))&gt;0,LEFT(UPPER(TRIM(I93)),10)&lt;&gt;"UNRESOLVED",ISERROR(MATCH(UPPER(TRIM(CLEAN(SUBSTITUTE(I93,CHAR(160)," ")))),Start!$H$6:$H$22,0))),"","Examiner missing; ")&amp;IF(AND(LEN(UPPER(TRIM(CLEAN(SUBSTITUTE(J93,CHAR(160)," ")))))&gt;0,LEFT(UPPER(TRIM(J93)),10)&lt;&gt;"UNRESOLVED",ISERROR(MATCH(UPPER(TRIM(CLEAN(SUBSTITUTE(J93,CHAR(160)," ")))),Start!$H$6:$H$22,0))),"","Evidence references missing; ")&amp;IF(AND(LEN(UPPER(TRIM(CLEAN(SUBSTITUTE(M93,CHAR(160)," ")))))&gt;0,LEFT(UPPER(TRIM(M93)),10)&lt;&gt;"UNRESOLVED",ISERROR(MATCH(UPPER(TRIM(CLEAN(SUBSTITUTE(M93,CHAR(160)," ")))),Start!$H$6:$H$22,0))),"","Population/period missing; ")&amp;IF(AND(LEN(UPPER(TRIM(CLEAN(SUBSTITUTE(N93,CHAR(160)," ")))))&gt;0,LEFT(UPPER(TRIM(N93)),10)&lt;&gt;"UNRESOLVED",ISERROR(MATCH(UPPER(TRIM(CLEAN(SUBSTITUTE(N93,CHAR(160)," ")))),Start!$H$6:$H$22,0))),"","Sample IDs/count/rationale missing; ")&amp;IF(AND(LEN(UPPER(TRIM(CLEAN(SUBSTITUTE(O93,CHAR(160)," ")))))&gt;0,LEFT(UPPER(TRIM(O93)),10)&lt;&gt;"UNRESOLVED",ISERROR(MATCH(UPPER(TRIM(CLEAN(SUBSTITUTE(O93,CHAR(160)," ")))),Start!$H$6:$H$22,0))),"","Method missing; ")&amp;IF(AND(LEN(UPPER(TRIM(CLEAN(SUBSTITUTE(P93,CHAR(160)," ")))))&gt;0,LEFT(UPPER(TRIM(P93)),10)&lt;&gt;"UNRESOLVED",ISERROR(MATCH(UPPER(TRIM(CLEAN(SUBSTITUTE(P93,CHAR(160)," ")))),Start!$H$6:$H$22,0))),"","Observations missing; ")&amp;IF(AND(LEN(UPPER(TRIM(CLEAN(SUBSTITUTE(Q93,CHAR(160)," ")))))&gt;0,LEFT(UPPER(TRIM(Q93)),10)&lt;&gt;"UNRESOLVED",ISERROR(MATCH(UPPER(TRIM(CLEAN(SUBSTITUTE(Q93,CHAR(160)," ")))),Start!$H$6:$H$22,0))),"","Reviewer missing; ")&amp;IF(AND(ISNUMBER(R93),R93&gt;0,R93&lt;TODAY()+1),"","Execution date missing/invalid/future; ")&amp;IF(AND(ISNUMBER(S93),S93&gt;0,S93&lt;TODAY()+1),"","Review date missing/invalid/future; ")&amp;IF(AND(LEN(UPPER(TRIM(CLEAN(SUBSTITUTE(T93,CHAR(160)," ")))))&gt;0,LEFT(UPPER(TRIM(T93)),10)&lt;&gt;"UNRESOLVED",ISERROR(MATCH(UPPER(TRIM(CLEAN(SUBSTITUTE(T93,CHAR(160)," ")))),Start!$H$6:$H$22,0))),"","Review disposition missing; ")&amp;IF(AND(LEN(UPPER(TRIM(CLEAN(SUBSTITUTE(U93,CHAR(160)," ")))))&gt;0,LEFT(UPPER(TRIM(U93)),10)&lt;&gt;"UNRESOLVED",ISERROR(MATCH(UPPER(TRIM(CLEAN(SUBSTITUTE(U93,CHAR(160)," ")))),Start!$H$6:$H$22,0))),"","Permit or records-only basis missing; ")&amp;IF(AND(ISNUMBER(R93),ISNUMBER(S93),S93&lt;R93),"Review precedes execution; ","")&amp;IF(K93="Examined with limits",IF(AND(LEN(UPPER(TRIM(CLEAN(SUBSTITUTE(L93,CHAR(160)," ")))))&gt;0,LEFT(UPPER(TRIM(L93)),10)&lt;&gt;"UNRESOLVED",ISERROR(MATCH(UPPER(TRIM(CLEAN(SUBSTITUTE(L93,CHAR(160)," ")))),Start!$H$6:$H$22,0))),"","Limitation/next action missing; "),""))=0,"Documentation recorded; review required",IF(AND(LEN(UPPER(TRIM(CLEAN(SUBSTITUTE(H93,CHAR(160)," ")))))&gt;0,LEFT(UPPER(TRIM(H93)),10)&lt;&gt;"UNRESOLVED",ISERROR(MATCH(UPPER(TRIM(CLEAN(SUBSTITUTE(H93,CHAR(160)," ")))),Start!$H$6:$H$22,0))),"","Criterion/boundary missing; ")&amp;IF(AND(LEN(UPPER(TRIM(CLEAN(SUBSTITUTE(I93,CHAR(160)," ")))))&gt;0,LEFT(UPPER(TRIM(I93)),10)&lt;&gt;"UNRESOLVED",ISERROR(MATCH(UPPER(TRIM(CLEAN(SUBSTITUTE(I93,CHAR(160)," ")))),Start!$H$6:$H$22,0))),"","Examiner missing; ")&amp;IF(AND(LEN(UPPER(TRIM(CLEAN(SUBSTITUTE(J93,CHAR(160)," ")))))&gt;0,LEFT(UPPER(TRIM(J93)),10)&lt;&gt;"UNRESOLVED",ISERROR(MATCH(UPPER(TRIM(CLEAN(SUBSTITUTE(J93,CHAR(160)," ")))),Start!$H$6:$H$22,0))),"","Evidence references missing; ")&amp;IF(AND(LEN(UPPER(TRIM(CLEAN(SUBSTITUTE(M93,CHAR(160)," ")))))&gt;0,LEFT(UPPER(TRIM(M93)),10)&lt;&gt;"UNRESOLVED",ISERROR(MATCH(UPPER(TRIM(CLEAN(SUBSTITUTE(M93,CHAR(160)," ")))),Start!$H$6:$H$22,0))),"","Population/period missing; ")&amp;IF(AND(LEN(UPPER(TRIM(CLEAN(SUBSTITUTE(N93,CHAR(160)," ")))))&gt;0,LEFT(UPPER(TRIM(N93)),10)&lt;&gt;"UNRESOLVED",ISERROR(MATCH(UPPER(TRIM(CLEAN(SUBSTITUTE(N93,CHAR(160)," ")))),Start!$H$6:$H$22,0))),"","Sample IDs/count/rationale missing; ")&amp;IF(AND(LEN(UPPER(TRIM(CLEAN(SUBSTITUTE(O93,CHAR(160)," ")))))&gt;0,LEFT(UPPER(TRIM(O93)),10)&lt;&gt;"UNRESOLVED",ISERROR(MATCH(UPPER(TRIM(CLEAN(SUBSTITUTE(O93,CHAR(160)," ")))),Start!$H$6:$H$22,0))),"","Method missing; ")&amp;IF(AND(LEN(UPPER(TRIM(CLEAN(SUBSTITUTE(P93,CHAR(160)," ")))))&gt;0,LEFT(UPPER(TRIM(P93)),10)&lt;&gt;"UNRESOLVED",ISERROR(MATCH(UPPER(TRIM(CLEAN(SUBSTITUTE(P93,CHAR(160)," ")))),Start!$H$6:$H$22,0))),"","Observations missing; ")&amp;IF(AND(LEN(UPPER(TRIM(CLEAN(SUBSTITUTE(Q93,CHAR(160)," ")))))&gt;0,LEFT(UPPER(TRIM(Q93)),10)&lt;&gt;"UNRESOLVED",ISERROR(MATCH(UPPER(TRIM(CLEAN(SUBSTITUTE(Q93,CHAR(160)," ")))),Start!$H$6:$H$22,0))),"","Reviewer missing; ")&amp;IF(AND(ISNUMBER(R93),R93&gt;0,R93&lt;TODAY()+1),"","Execution date missing/invalid/future; ")&amp;IF(AND(ISNUMBER(S93),S93&gt;0,S93&lt;TODAY()+1),"","Review date missing/invalid/future; ")&amp;IF(AND(LEN(UPPER(TRIM(CLEAN(SUBSTITUTE(T93,CHAR(160)," ")))))&gt;0,LEFT(UPPER(TRIM(T93)),10)&lt;&gt;"UNRESOLVED",ISERROR(MATCH(UPPER(TRIM(CLEAN(SUBSTITUTE(T93,CHAR(160)," ")))),Start!$H$6:$H$22,0))),"","Review disposition missing; ")&amp;IF(AND(LEN(UPPER(TRIM(CLEAN(SUBSTITUTE(U93,CHAR(160)," ")))))&gt;0,LEFT(UPPER(TRIM(U93)),10)&lt;&gt;"UNRESOLVED",ISERROR(MATCH(UPPER(TRIM(CLEAN(SUBSTITUTE(U93,CHAR(160)," ")))),Start!$H$6:$H$22,0))),"","Permit or records-only basis missing; ")&amp;IF(AND(ISNUMBER(R93),ISNUMBER(S93),S93&lt;R93),"Review precedes execution; ","")&amp;IF(K93="Examined with limits",IF(AND(LEN(UPPER(TRIM(CLEAN(SUBSTITUTE(L93,CHAR(160)," ")))))&gt;0,LEFT(UPPER(TRIM(L93)),10)&lt;&gt;"UNRESOLVED",ISERROR(MATCH(UPPER(TRIM(CLEAN(SUBSTITUTE(L93,CHAR(160)," ")))),Start!$H$6:$H$22,0))),"","Limitation/next action missing; "),"")))),"Invalid status; use a listed value")</f>
        <v>Examination pending</v>
      </c>
    </row>
    <row r="94" ht="55" customHeight="1">
      <c r="A94" s="56" t="str">
        <v>T-FTA01</v>
      </c>
      <c r="B94" s="56" t="str">
        <v>Transportation</v>
      </c>
      <c r="C94" s="56" t="str">
        <v>Transit safety and grant interface</v>
      </c>
      <c r="D94" s="56" t="inlineStr">
        <is>
          <t xml:space="preserve">Determine actual PTASP, state safety oversight and grant conditions. Trace cyberinduced service/safety scenarios into the applicable safety plan and corrective process.</t>
        </is>
      </c>
      <c r="E94" s="56" t="str">
        <v>Agency/grant boundary, current conditions, safety plan and exercised scenarios</v>
      </c>
      <c r="F94" s="56" t="inlineStr">
        <is>
          <t xml:space="preserve">Take transit cyber audit intervals from each agency's governing instruments.</t>
        </is>
      </c>
      <c r="G94" s="56" t="str">
        <v>T06 / T07 / T08</v>
      </c>
      <c r="H94" s="53"/>
      <c r="I94" s="53"/>
      <c r="J94" s="53"/>
      <c r="K94" s="53" t="str">
        <v>Not examined</v>
      </c>
      <c r="L94" s="53"/>
      <c r="M94" s="53"/>
      <c r="N94" s="53"/>
      <c r="O94" s="53"/>
      <c r="P94" s="53"/>
      <c r="Q94" s="53"/>
      <c r="R94" s="54"/>
      <c r="S94" s="54"/>
      <c r="T94" s="53"/>
      <c r="U94" s="53"/>
      <c r="V94" s="55" t="str">
        <f>IF(OR(EXACT(K94,"Not examined"),EXACT(K94,"Examined with limits"),EXACT(K94,"Evidence supports criterion"),EXACT(K94,"Gap observed"),EXACT(K94,"Not authorized")),IF(K94="Not authorized",IF(LEN(IF(AND(LEN(UPPER(TRIM(CLEAN(SUBSTITUTE(L94,CHAR(160)," ")))))&gt;0,LEFT(UPPER(TRIM(L94)),10)&lt;&gt;"UNRESOLVED",ISERROR(MATCH(UPPER(TRIM(CLEAN(SUBSTITUTE(L94,CHAR(160)," ")))),Start!$H$6:$H$22,0))),"","Permission limitation/next action missing; ")&amp;"")=0,"Documentation recorded; review required",IF(AND(LEN(UPPER(TRIM(CLEAN(SUBSTITUTE(L94,CHAR(160)," ")))))&gt;0,LEFT(UPPER(TRIM(L94)),10)&lt;&gt;"UNRESOLVED",ISERROR(MATCH(UPPER(TRIM(CLEAN(SUBSTITUTE(L94,CHAR(160)," ")))),Start!$H$6:$H$22,0))),"","Permission limitation/next action missing; ")&amp;""),IF(K94="Not examined","Examination pending",IF(LEN(IF(AND(LEN(UPPER(TRIM(CLEAN(SUBSTITUTE(H94,CHAR(160)," ")))))&gt;0,LEFT(UPPER(TRIM(H94)),10)&lt;&gt;"UNRESOLVED",ISERROR(MATCH(UPPER(TRIM(CLEAN(SUBSTITUTE(H94,CHAR(160)," ")))),Start!$H$6:$H$22,0))),"","Criterion/boundary missing; ")&amp;IF(AND(LEN(UPPER(TRIM(CLEAN(SUBSTITUTE(I94,CHAR(160)," ")))))&gt;0,LEFT(UPPER(TRIM(I94)),10)&lt;&gt;"UNRESOLVED",ISERROR(MATCH(UPPER(TRIM(CLEAN(SUBSTITUTE(I94,CHAR(160)," ")))),Start!$H$6:$H$22,0))),"","Examiner missing; ")&amp;IF(AND(LEN(UPPER(TRIM(CLEAN(SUBSTITUTE(J94,CHAR(160)," ")))))&gt;0,LEFT(UPPER(TRIM(J94)),10)&lt;&gt;"UNRESOLVED",ISERROR(MATCH(UPPER(TRIM(CLEAN(SUBSTITUTE(J94,CHAR(160)," ")))),Start!$H$6:$H$22,0))),"","Evidence references missing; ")&amp;IF(AND(LEN(UPPER(TRIM(CLEAN(SUBSTITUTE(M94,CHAR(160)," ")))))&gt;0,LEFT(UPPER(TRIM(M94)),10)&lt;&gt;"UNRESOLVED",ISERROR(MATCH(UPPER(TRIM(CLEAN(SUBSTITUTE(M94,CHAR(160)," ")))),Start!$H$6:$H$22,0))),"","Population/period missing; ")&amp;IF(AND(LEN(UPPER(TRIM(CLEAN(SUBSTITUTE(N94,CHAR(160)," ")))))&gt;0,LEFT(UPPER(TRIM(N94)),10)&lt;&gt;"UNRESOLVED",ISERROR(MATCH(UPPER(TRIM(CLEAN(SUBSTITUTE(N94,CHAR(160)," ")))),Start!$H$6:$H$22,0))),"","Sample IDs/count/rationale missing; ")&amp;IF(AND(LEN(UPPER(TRIM(CLEAN(SUBSTITUTE(O94,CHAR(160)," ")))))&gt;0,LEFT(UPPER(TRIM(O94)),10)&lt;&gt;"UNRESOLVED",ISERROR(MATCH(UPPER(TRIM(CLEAN(SUBSTITUTE(O94,CHAR(160)," ")))),Start!$H$6:$H$22,0))),"","Method missing; ")&amp;IF(AND(LEN(UPPER(TRIM(CLEAN(SUBSTITUTE(P94,CHAR(160)," ")))))&gt;0,LEFT(UPPER(TRIM(P94)),10)&lt;&gt;"UNRESOLVED",ISERROR(MATCH(UPPER(TRIM(CLEAN(SUBSTITUTE(P94,CHAR(160)," ")))),Start!$H$6:$H$22,0))),"","Observations missing; ")&amp;IF(AND(LEN(UPPER(TRIM(CLEAN(SUBSTITUTE(Q94,CHAR(160)," ")))))&gt;0,LEFT(UPPER(TRIM(Q94)),10)&lt;&gt;"UNRESOLVED",ISERROR(MATCH(UPPER(TRIM(CLEAN(SUBSTITUTE(Q94,CHAR(160)," ")))),Start!$H$6:$H$22,0))),"","Reviewer missing; ")&amp;IF(AND(ISNUMBER(R94),R94&gt;0,R94&lt;TODAY()+1),"","Execution date missing/invalid/future; ")&amp;IF(AND(ISNUMBER(S94),S94&gt;0,S94&lt;TODAY()+1),"","Review date missing/invalid/future; ")&amp;IF(AND(LEN(UPPER(TRIM(CLEAN(SUBSTITUTE(T94,CHAR(160)," ")))))&gt;0,LEFT(UPPER(TRIM(T94)),10)&lt;&gt;"UNRESOLVED",ISERROR(MATCH(UPPER(TRIM(CLEAN(SUBSTITUTE(T94,CHAR(160)," ")))),Start!$H$6:$H$22,0))),"","Review disposition missing; ")&amp;IF(AND(LEN(UPPER(TRIM(CLEAN(SUBSTITUTE(U94,CHAR(160)," ")))))&gt;0,LEFT(UPPER(TRIM(U94)),10)&lt;&gt;"UNRESOLVED",ISERROR(MATCH(UPPER(TRIM(CLEAN(SUBSTITUTE(U94,CHAR(160)," ")))),Start!$H$6:$H$22,0))),"","Permit or records-only basis missing; ")&amp;IF(AND(ISNUMBER(R94),ISNUMBER(S94),S94&lt;R94),"Review precedes execution; ","")&amp;IF(K94="Examined with limits",IF(AND(LEN(UPPER(TRIM(CLEAN(SUBSTITUTE(L94,CHAR(160)," ")))))&gt;0,LEFT(UPPER(TRIM(L94)),10)&lt;&gt;"UNRESOLVED",ISERROR(MATCH(UPPER(TRIM(CLEAN(SUBSTITUTE(L94,CHAR(160)," ")))),Start!$H$6:$H$22,0))),"","Limitation/next action missing; "),""))=0,"Documentation recorded; review required",IF(AND(LEN(UPPER(TRIM(CLEAN(SUBSTITUTE(H94,CHAR(160)," ")))))&gt;0,LEFT(UPPER(TRIM(H94)),10)&lt;&gt;"UNRESOLVED",ISERROR(MATCH(UPPER(TRIM(CLEAN(SUBSTITUTE(H94,CHAR(160)," ")))),Start!$H$6:$H$22,0))),"","Criterion/boundary missing; ")&amp;IF(AND(LEN(UPPER(TRIM(CLEAN(SUBSTITUTE(I94,CHAR(160)," ")))))&gt;0,LEFT(UPPER(TRIM(I94)),10)&lt;&gt;"UNRESOLVED",ISERROR(MATCH(UPPER(TRIM(CLEAN(SUBSTITUTE(I94,CHAR(160)," ")))),Start!$H$6:$H$22,0))),"","Examiner missing; ")&amp;IF(AND(LEN(UPPER(TRIM(CLEAN(SUBSTITUTE(J94,CHAR(160)," ")))))&gt;0,LEFT(UPPER(TRIM(J94)),10)&lt;&gt;"UNRESOLVED",ISERROR(MATCH(UPPER(TRIM(CLEAN(SUBSTITUTE(J94,CHAR(160)," ")))),Start!$H$6:$H$22,0))),"","Evidence references missing; ")&amp;IF(AND(LEN(UPPER(TRIM(CLEAN(SUBSTITUTE(M94,CHAR(160)," ")))))&gt;0,LEFT(UPPER(TRIM(M94)),10)&lt;&gt;"UNRESOLVED",ISERROR(MATCH(UPPER(TRIM(CLEAN(SUBSTITUTE(M94,CHAR(160)," ")))),Start!$H$6:$H$22,0))),"","Population/period missing; ")&amp;IF(AND(LEN(UPPER(TRIM(CLEAN(SUBSTITUTE(N94,CHAR(160)," ")))))&gt;0,LEFT(UPPER(TRIM(N94)),10)&lt;&gt;"UNRESOLVED",ISERROR(MATCH(UPPER(TRIM(CLEAN(SUBSTITUTE(N94,CHAR(160)," ")))),Start!$H$6:$H$22,0))),"","Sample IDs/count/rationale missing; ")&amp;IF(AND(LEN(UPPER(TRIM(CLEAN(SUBSTITUTE(O94,CHAR(160)," ")))))&gt;0,LEFT(UPPER(TRIM(O94)),10)&lt;&gt;"UNRESOLVED",ISERROR(MATCH(UPPER(TRIM(CLEAN(SUBSTITUTE(O94,CHAR(160)," ")))),Start!$H$6:$H$22,0))),"","Method missing; ")&amp;IF(AND(LEN(UPPER(TRIM(CLEAN(SUBSTITUTE(P94,CHAR(160)," ")))))&gt;0,LEFT(UPPER(TRIM(P94)),10)&lt;&gt;"UNRESOLVED",ISERROR(MATCH(UPPER(TRIM(CLEAN(SUBSTITUTE(P94,CHAR(160)," ")))),Start!$H$6:$H$22,0))),"","Observations missing; ")&amp;IF(AND(LEN(UPPER(TRIM(CLEAN(SUBSTITUTE(Q94,CHAR(160)," ")))))&gt;0,LEFT(UPPER(TRIM(Q94)),10)&lt;&gt;"UNRESOLVED",ISERROR(MATCH(UPPER(TRIM(CLEAN(SUBSTITUTE(Q94,CHAR(160)," ")))),Start!$H$6:$H$22,0))),"","Reviewer missing; ")&amp;IF(AND(ISNUMBER(R94),R94&gt;0,R94&lt;TODAY()+1),"","Execution date missing/invalid/future; ")&amp;IF(AND(ISNUMBER(S94),S94&gt;0,S94&lt;TODAY()+1),"","Review date missing/invalid/future; ")&amp;IF(AND(LEN(UPPER(TRIM(CLEAN(SUBSTITUTE(T94,CHAR(160)," ")))))&gt;0,LEFT(UPPER(TRIM(T94)),10)&lt;&gt;"UNRESOLVED",ISERROR(MATCH(UPPER(TRIM(CLEAN(SUBSTITUTE(T94,CHAR(160)," ")))),Start!$H$6:$H$22,0))),"","Review disposition missing; ")&amp;IF(AND(LEN(UPPER(TRIM(CLEAN(SUBSTITUTE(U94,CHAR(160)," ")))))&gt;0,LEFT(UPPER(TRIM(U94)),10)&lt;&gt;"UNRESOLVED",ISERROR(MATCH(UPPER(TRIM(CLEAN(SUBSTITUTE(U94,CHAR(160)," ")))),Start!$H$6:$H$22,0))),"","Permit or records-only basis missing; ")&amp;IF(AND(ISNUMBER(R94),ISNUMBER(S94),S94&lt;R94),"Review precedes execution; ","")&amp;IF(K94="Examined with limits",IF(AND(LEN(UPPER(TRIM(CLEAN(SUBSTITUTE(L94,CHAR(160)," ")))))&gt;0,LEFT(UPPER(TRIM(L94)),10)&lt;&gt;"UNRESOLVED",ISERROR(MATCH(UPPER(TRIM(CLEAN(SUBSTITUTE(L94,CHAR(160)," ")))),Start!$H$6:$H$22,0))),"","Limitation/next action missing; "),"")))),"Invalid status; use a listed value")</f>
        <v>Examination pending</v>
      </c>
    </row>
    <row r="95" ht="70" customHeight="1">
      <c r="A95" s="52" t="str">
        <v>P-CIP07</v>
      </c>
      <c r="B95" s="52" t="str">
        <v>Power and energy</v>
      </c>
      <c r="C95" s="52" t="inlineStr">
        <is>
          <t xml:space="preserve">Control center communications</t>
        </is>
      </c>
      <c r="D95" s="52" t="inlineStr">
        <is>
          <t xml:space="preserve">Screen CIP-012-2 A.4 coverage and exemptions. For each applicable R1.1-R1.5 part, reconcile the implemented plan, transmission boundary, availability/recovery methods, protection locations and cross entity responsibilities. Examine approved records with communications in service.</t>
        </is>
      </c>
      <c r="E95" s="52" t="inlineStr">
        <is>
          <t xml:space="preserve">Entity/functions and Control Center boundary; implementation plan; data flow and plan records; implementation evidence; responsible entity agreements.</t>
        </is>
      </c>
      <c r="F95" s="52" t="str">
        <v>Map every applicable part and actual enforceable version in Requirements. Record excluded communications and the supported basis.</v>
      </c>
      <c r="G95" s="52" t="str">
        <v>P08 / P01</v>
      </c>
      <c r="H95" s="53"/>
      <c r="I95" s="53"/>
      <c r="J95" s="53"/>
      <c r="K95" s="53" t="str">
        <v>Not examined</v>
      </c>
      <c r="L95" s="53"/>
      <c r="M95" s="53"/>
      <c r="N95" s="53"/>
      <c r="O95" s="53"/>
      <c r="P95" s="53"/>
      <c r="Q95" s="53"/>
      <c r="R95" s="54"/>
      <c r="S95" s="54"/>
      <c r="T95" s="53"/>
      <c r="U95" s="53"/>
      <c r="V95" s="55" t="str">
        <f>IF(OR(EXACT(K95,"Not examined"),EXACT(K95,"Examined with limits"),EXACT(K95,"Evidence supports criterion"),EXACT(K95,"Gap observed"),EXACT(K95,"Not authorized")),IF(K95="Not authorized",IF(LEN(IF(AND(LEN(UPPER(TRIM(CLEAN(SUBSTITUTE(L95,CHAR(160)," ")))))&gt;0,LEFT(UPPER(TRIM(L95)),10)&lt;&gt;"UNRESOLVED",ISERROR(MATCH(UPPER(TRIM(CLEAN(SUBSTITUTE(L95,CHAR(160)," ")))),Start!$H$6:$H$22,0))),"","Permission limitation/next action missing; ")&amp;"")=0,"Documentation recorded; review required",IF(AND(LEN(UPPER(TRIM(CLEAN(SUBSTITUTE(L95,CHAR(160)," ")))))&gt;0,LEFT(UPPER(TRIM(L95)),10)&lt;&gt;"UNRESOLVED",ISERROR(MATCH(UPPER(TRIM(CLEAN(SUBSTITUTE(L95,CHAR(160)," ")))),Start!$H$6:$H$22,0))),"","Permission limitation/next action missing; ")&amp;""),IF(K95="Not examined","Examination pending",IF(LEN(IF(AND(LEN(UPPER(TRIM(CLEAN(SUBSTITUTE(H95,CHAR(160)," ")))))&gt;0,LEFT(UPPER(TRIM(H95)),10)&lt;&gt;"UNRESOLVED",ISERROR(MATCH(UPPER(TRIM(CLEAN(SUBSTITUTE(H95,CHAR(160)," ")))),Start!$H$6:$H$22,0))),"","Criterion/boundary missing; ")&amp;IF(AND(LEN(UPPER(TRIM(CLEAN(SUBSTITUTE(I95,CHAR(160)," ")))))&gt;0,LEFT(UPPER(TRIM(I95)),10)&lt;&gt;"UNRESOLVED",ISERROR(MATCH(UPPER(TRIM(CLEAN(SUBSTITUTE(I95,CHAR(160)," ")))),Start!$H$6:$H$22,0))),"","Examiner missing; ")&amp;IF(AND(LEN(UPPER(TRIM(CLEAN(SUBSTITUTE(J95,CHAR(160)," ")))))&gt;0,LEFT(UPPER(TRIM(J95)),10)&lt;&gt;"UNRESOLVED",ISERROR(MATCH(UPPER(TRIM(CLEAN(SUBSTITUTE(J95,CHAR(160)," ")))),Start!$H$6:$H$22,0))),"","Evidence references missing; ")&amp;IF(AND(LEN(UPPER(TRIM(CLEAN(SUBSTITUTE(M95,CHAR(160)," ")))))&gt;0,LEFT(UPPER(TRIM(M95)),10)&lt;&gt;"UNRESOLVED",ISERROR(MATCH(UPPER(TRIM(CLEAN(SUBSTITUTE(M95,CHAR(160)," ")))),Start!$H$6:$H$22,0))),"","Population/period missing; ")&amp;IF(AND(LEN(UPPER(TRIM(CLEAN(SUBSTITUTE(N95,CHAR(160)," ")))))&gt;0,LEFT(UPPER(TRIM(N95)),10)&lt;&gt;"UNRESOLVED",ISERROR(MATCH(UPPER(TRIM(CLEAN(SUBSTITUTE(N95,CHAR(160)," ")))),Start!$H$6:$H$22,0))),"","Sample IDs/count/rationale missing; ")&amp;IF(AND(LEN(UPPER(TRIM(CLEAN(SUBSTITUTE(O95,CHAR(160)," ")))))&gt;0,LEFT(UPPER(TRIM(O95)),10)&lt;&gt;"UNRESOLVED",ISERROR(MATCH(UPPER(TRIM(CLEAN(SUBSTITUTE(O95,CHAR(160)," ")))),Start!$H$6:$H$22,0))),"","Method missing; ")&amp;IF(AND(LEN(UPPER(TRIM(CLEAN(SUBSTITUTE(P95,CHAR(160)," ")))))&gt;0,LEFT(UPPER(TRIM(P95)),10)&lt;&gt;"UNRESOLVED",ISERROR(MATCH(UPPER(TRIM(CLEAN(SUBSTITUTE(P95,CHAR(160)," ")))),Start!$H$6:$H$22,0))),"","Observations missing; ")&amp;IF(AND(LEN(UPPER(TRIM(CLEAN(SUBSTITUTE(Q95,CHAR(160)," ")))))&gt;0,LEFT(UPPER(TRIM(Q95)),10)&lt;&gt;"UNRESOLVED",ISERROR(MATCH(UPPER(TRIM(CLEAN(SUBSTITUTE(Q95,CHAR(160)," ")))),Start!$H$6:$H$22,0))),"","Reviewer missing; ")&amp;IF(AND(ISNUMBER(R95),R95&gt;0,R95&lt;TODAY()+1),"","Execution date missing/invalid/future; ")&amp;IF(AND(ISNUMBER(S95),S95&gt;0,S95&lt;TODAY()+1),"","Review date missing/invalid/future; ")&amp;IF(AND(LEN(UPPER(TRIM(CLEAN(SUBSTITUTE(T95,CHAR(160)," ")))))&gt;0,LEFT(UPPER(TRIM(T95)),10)&lt;&gt;"UNRESOLVED",ISERROR(MATCH(UPPER(TRIM(CLEAN(SUBSTITUTE(T95,CHAR(160)," ")))),Start!$H$6:$H$22,0))),"","Review disposition missing; ")&amp;IF(AND(LEN(UPPER(TRIM(CLEAN(SUBSTITUTE(U95,CHAR(160)," ")))))&gt;0,LEFT(UPPER(TRIM(U95)),10)&lt;&gt;"UNRESOLVED",ISERROR(MATCH(UPPER(TRIM(CLEAN(SUBSTITUTE(U95,CHAR(160)," ")))),Start!$H$6:$H$22,0))),"","Permit or records-only basis missing; ")&amp;IF(AND(ISNUMBER(R95),ISNUMBER(S95),S95&lt;R95),"Review precedes execution; ","")&amp;IF(K95="Examined with limits",IF(AND(LEN(UPPER(TRIM(CLEAN(SUBSTITUTE(L95,CHAR(160)," ")))))&gt;0,LEFT(UPPER(TRIM(L95)),10)&lt;&gt;"UNRESOLVED",ISERROR(MATCH(UPPER(TRIM(CLEAN(SUBSTITUTE(L95,CHAR(160)," ")))),Start!$H$6:$H$22,0))),"","Limitation/next action missing; "),""))=0,"Documentation recorded; review required",IF(AND(LEN(UPPER(TRIM(CLEAN(SUBSTITUTE(H95,CHAR(160)," ")))))&gt;0,LEFT(UPPER(TRIM(H95)),10)&lt;&gt;"UNRESOLVED",ISERROR(MATCH(UPPER(TRIM(CLEAN(SUBSTITUTE(H95,CHAR(160)," ")))),Start!$H$6:$H$22,0))),"","Criterion/boundary missing; ")&amp;IF(AND(LEN(UPPER(TRIM(CLEAN(SUBSTITUTE(I95,CHAR(160)," ")))))&gt;0,LEFT(UPPER(TRIM(I95)),10)&lt;&gt;"UNRESOLVED",ISERROR(MATCH(UPPER(TRIM(CLEAN(SUBSTITUTE(I95,CHAR(160)," ")))),Start!$H$6:$H$22,0))),"","Examiner missing; ")&amp;IF(AND(LEN(UPPER(TRIM(CLEAN(SUBSTITUTE(J95,CHAR(160)," ")))))&gt;0,LEFT(UPPER(TRIM(J95)),10)&lt;&gt;"UNRESOLVED",ISERROR(MATCH(UPPER(TRIM(CLEAN(SUBSTITUTE(J95,CHAR(160)," ")))),Start!$H$6:$H$22,0))),"","Evidence references missing; ")&amp;IF(AND(LEN(UPPER(TRIM(CLEAN(SUBSTITUTE(M95,CHAR(160)," ")))))&gt;0,LEFT(UPPER(TRIM(M95)),10)&lt;&gt;"UNRESOLVED",ISERROR(MATCH(UPPER(TRIM(CLEAN(SUBSTITUTE(M95,CHAR(160)," ")))),Start!$H$6:$H$22,0))),"","Population/period missing; ")&amp;IF(AND(LEN(UPPER(TRIM(CLEAN(SUBSTITUTE(N95,CHAR(160)," ")))))&gt;0,LEFT(UPPER(TRIM(N95)),10)&lt;&gt;"UNRESOLVED",ISERROR(MATCH(UPPER(TRIM(CLEAN(SUBSTITUTE(N95,CHAR(160)," ")))),Start!$H$6:$H$22,0))),"","Sample IDs/count/rationale missing; ")&amp;IF(AND(LEN(UPPER(TRIM(CLEAN(SUBSTITUTE(O95,CHAR(160)," ")))))&gt;0,LEFT(UPPER(TRIM(O95)),10)&lt;&gt;"UNRESOLVED",ISERROR(MATCH(UPPER(TRIM(CLEAN(SUBSTITUTE(O95,CHAR(160)," ")))),Start!$H$6:$H$22,0))),"","Method missing; ")&amp;IF(AND(LEN(UPPER(TRIM(CLEAN(SUBSTITUTE(P95,CHAR(160)," ")))))&gt;0,LEFT(UPPER(TRIM(P95)),10)&lt;&gt;"UNRESOLVED",ISERROR(MATCH(UPPER(TRIM(CLEAN(SUBSTITUTE(P95,CHAR(160)," ")))),Start!$H$6:$H$22,0))),"","Observations missing; ")&amp;IF(AND(LEN(UPPER(TRIM(CLEAN(SUBSTITUTE(Q95,CHAR(160)," ")))))&gt;0,LEFT(UPPER(TRIM(Q95)),10)&lt;&gt;"UNRESOLVED",ISERROR(MATCH(UPPER(TRIM(CLEAN(SUBSTITUTE(Q95,CHAR(160)," ")))),Start!$H$6:$H$22,0))),"","Reviewer missing; ")&amp;IF(AND(ISNUMBER(R95),R95&gt;0,R95&lt;TODAY()+1),"","Execution date missing/invalid/future; ")&amp;IF(AND(ISNUMBER(S95),S95&gt;0,S95&lt;TODAY()+1),"","Review date missing/invalid/future; ")&amp;IF(AND(LEN(UPPER(TRIM(CLEAN(SUBSTITUTE(T95,CHAR(160)," ")))))&gt;0,LEFT(UPPER(TRIM(T95)),10)&lt;&gt;"UNRESOLVED",ISERROR(MATCH(UPPER(TRIM(CLEAN(SUBSTITUTE(T95,CHAR(160)," ")))),Start!$H$6:$H$22,0))),"","Review disposition missing; ")&amp;IF(AND(LEN(UPPER(TRIM(CLEAN(SUBSTITUTE(U95,CHAR(160)," ")))))&gt;0,LEFT(UPPER(TRIM(U95)),10)&lt;&gt;"UNRESOLVED",ISERROR(MATCH(UPPER(TRIM(CLEAN(SUBSTITUTE(U95,CHAR(160)," ")))),Start!$H$6:$H$22,0))),"","Permit or records-only basis missing; ")&amp;IF(AND(ISNUMBER(R95),ISNUMBER(S95),S95&lt;R95),"Review precedes execution; ","")&amp;IF(K95="Examined with limits",IF(AND(LEN(UPPER(TRIM(CLEAN(SUBSTITUTE(L95,CHAR(160)," ")))))&gt;0,LEFT(UPPER(TRIM(L95)),10)&lt;&gt;"UNRESOLVED",ISERROR(MATCH(UPPER(TRIM(CLEAN(SUBSTITUTE(L95,CHAR(160)," ")))),Start!$H$6:$H$22,0))),"","Limitation/next action missing; "),"")))),"Invalid status; use a listed value")</f>
        <v>Examination pending</v>
      </c>
    </row>
    <row r="96" ht="55" customHeight="1">
      <c r="A96" s="56" t="str">
        <v>W-NY02</v>
      </c>
      <c r="B96" s="56" t="str">
        <v>Water and wastewater</v>
      </c>
      <c r="C96" s="56" t="inlineStr">
        <is>
          <t xml:space="preserve">NY drinking water training</t>
        </is>
      </c>
      <c r="D96" s="56" t="inlineStr">
        <is>
          <t xml:space="preserve">Reconcile all Subpart 5-4 certified drinking water treatment operators and registration cycles to approved cybersecurity training records under Appendix 5-E.7. Training has no 5-E.2 exclusion.</t>
        </is>
      </c>
      <c r="E96" s="56" t="inlineStr">
        <is>
          <t xml:space="preserve">Operator population, registration cycles, DOH approved curriculum and completion records.</t>
        </is>
      </c>
      <c r="F96" s="56" t="inlineStr">
        <is>
          <t xml:space="preserve">At least one hour every three years. Verify the first full registration cycle deadline using current DOH instructions and actual operator records.</t>
        </is>
      </c>
      <c r="G96" s="56" t="str">
        <v>W12 / W13</v>
      </c>
      <c r="H96" s="53"/>
      <c r="I96" s="53"/>
      <c r="J96" s="53"/>
      <c r="K96" s="53" t="str">
        <v>Not examined</v>
      </c>
      <c r="L96" s="53"/>
      <c r="M96" s="53"/>
      <c r="N96" s="53"/>
      <c r="O96" s="53"/>
      <c r="P96" s="53"/>
      <c r="Q96" s="53"/>
      <c r="R96" s="54"/>
      <c r="S96" s="54"/>
      <c r="T96" s="53"/>
      <c r="U96" s="53"/>
      <c r="V96" s="55" t="str">
        <f>IF(OR(EXACT(K96,"Not examined"),EXACT(K96,"Examined with limits"),EXACT(K96,"Evidence supports criterion"),EXACT(K96,"Gap observed"),EXACT(K96,"Not authorized")),IF(K96="Not authorized",IF(LEN(IF(AND(LEN(UPPER(TRIM(CLEAN(SUBSTITUTE(L96,CHAR(160)," ")))))&gt;0,LEFT(UPPER(TRIM(L96)),10)&lt;&gt;"UNRESOLVED",ISERROR(MATCH(UPPER(TRIM(CLEAN(SUBSTITUTE(L96,CHAR(160)," ")))),Start!$H$6:$H$22,0))),"","Permission limitation/next action missing; ")&amp;"")=0,"Documentation recorded; review required",IF(AND(LEN(UPPER(TRIM(CLEAN(SUBSTITUTE(L96,CHAR(160)," ")))))&gt;0,LEFT(UPPER(TRIM(L96)),10)&lt;&gt;"UNRESOLVED",ISERROR(MATCH(UPPER(TRIM(CLEAN(SUBSTITUTE(L96,CHAR(160)," ")))),Start!$H$6:$H$22,0))),"","Permission limitation/next action missing; ")&amp;""),IF(K96="Not examined","Examination pending",IF(LEN(IF(AND(LEN(UPPER(TRIM(CLEAN(SUBSTITUTE(H96,CHAR(160)," ")))))&gt;0,LEFT(UPPER(TRIM(H96)),10)&lt;&gt;"UNRESOLVED",ISERROR(MATCH(UPPER(TRIM(CLEAN(SUBSTITUTE(H96,CHAR(160)," ")))),Start!$H$6:$H$22,0))),"","Criterion/boundary missing; ")&amp;IF(AND(LEN(UPPER(TRIM(CLEAN(SUBSTITUTE(I96,CHAR(160)," ")))))&gt;0,LEFT(UPPER(TRIM(I96)),10)&lt;&gt;"UNRESOLVED",ISERROR(MATCH(UPPER(TRIM(CLEAN(SUBSTITUTE(I96,CHAR(160)," ")))),Start!$H$6:$H$22,0))),"","Examiner missing; ")&amp;IF(AND(LEN(UPPER(TRIM(CLEAN(SUBSTITUTE(J96,CHAR(160)," ")))))&gt;0,LEFT(UPPER(TRIM(J96)),10)&lt;&gt;"UNRESOLVED",ISERROR(MATCH(UPPER(TRIM(CLEAN(SUBSTITUTE(J96,CHAR(160)," ")))),Start!$H$6:$H$22,0))),"","Evidence references missing; ")&amp;IF(AND(LEN(UPPER(TRIM(CLEAN(SUBSTITUTE(M96,CHAR(160)," ")))))&gt;0,LEFT(UPPER(TRIM(M96)),10)&lt;&gt;"UNRESOLVED",ISERROR(MATCH(UPPER(TRIM(CLEAN(SUBSTITUTE(M96,CHAR(160)," ")))),Start!$H$6:$H$22,0))),"","Population/period missing; ")&amp;IF(AND(LEN(UPPER(TRIM(CLEAN(SUBSTITUTE(N96,CHAR(160)," ")))))&gt;0,LEFT(UPPER(TRIM(N96)),10)&lt;&gt;"UNRESOLVED",ISERROR(MATCH(UPPER(TRIM(CLEAN(SUBSTITUTE(N96,CHAR(160)," ")))),Start!$H$6:$H$22,0))),"","Sample IDs/count/rationale missing; ")&amp;IF(AND(LEN(UPPER(TRIM(CLEAN(SUBSTITUTE(O96,CHAR(160)," ")))))&gt;0,LEFT(UPPER(TRIM(O96)),10)&lt;&gt;"UNRESOLVED",ISERROR(MATCH(UPPER(TRIM(CLEAN(SUBSTITUTE(O96,CHAR(160)," ")))),Start!$H$6:$H$22,0))),"","Method missing; ")&amp;IF(AND(LEN(UPPER(TRIM(CLEAN(SUBSTITUTE(P96,CHAR(160)," ")))))&gt;0,LEFT(UPPER(TRIM(P96)),10)&lt;&gt;"UNRESOLVED",ISERROR(MATCH(UPPER(TRIM(CLEAN(SUBSTITUTE(P96,CHAR(160)," ")))),Start!$H$6:$H$22,0))),"","Observations missing; ")&amp;IF(AND(LEN(UPPER(TRIM(CLEAN(SUBSTITUTE(Q96,CHAR(160)," ")))))&gt;0,LEFT(UPPER(TRIM(Q96)),10)&lt;&gt;"UNRESOLVED",ISERROR(MATCH(UPPER(TRIM(CLEAN(SUBSTITUTE(Q96,CHAR(160)," ")))),Start!$H$6:$H$22,0))),"","Reviewer missing; ")&amp;IF(AND(ISNUMBER(R96),R96&gt;0,R96&lt;TODAY()+1),"","Execution date missing/invalid/future; ")&amp;IF(AND(ISNUMBER(S96),S96&gt;0,S96&lt;TODAY()+1),"","Review date missing/invalid/future; ")&amp;IF(AND(LEN(UPPER(TRIM(CLEAN(SUBSTITUTE(T96,CHAR(160)," ")))))&gt;0,LEFT(UPPER(TRIM(T96)),10)&lt;&gt;"UNRESOLVED",ISERROR(MATCH(UPPER(TRIM(CLEAN(SUBSTITUTE(T96,CHAR(160)," ")))),Start!$H$6:$H$22,0))),"","Review disposition missing; ")&amp;IF(AND(LEN(UPPER(TRIM(CLEAN(SUBSTITUTE(U96,CHAR(160)," ")))))&gt;0,LEFT(UPPER(TRIM(U96)),10)&lt;&gt;"UNRESOLVED",ISERROR(MATCH(UPPER(TRIM(CLEAN(SUBSTITUTE(U96,CHAR(160)," ")))),Start!$H$6:$H$22,0))),"","Permit or records-only basis missing; ")&amp;IF(AND(ISNUMBER(R96),ISNUMBER(S96),S96&lt;R96),"Review precedes execution; ","")&amp;IF(K96="Examined with limits",IF(AND(LEN(UPPER(TRIM(CLEAN(SUBSTITUTE(L96,CHAR(160)," ")))))&gt;0,LEFT(UPPER(TRIM(L96)),10)&lt;&gt;"UNRESOLVED",ISERROR(MATCH(UPPER(TRIM(CLEAN(SUBSTITUTE(L96,CHAR(160)," ")))),Start!$H$6:$H$22,0))),"","Limitation/next action missing; "),""))=0,"Documentation recorded; review required",IF(AND(LEN(UPPER(TRIM(CLEAN(SUBSTITUTE(H96,CHAR(160)," ")))))&gt;0,LEFT(UPPER(TRIM(H96)),10)&lt;&gt;"UNRESOLVED",ISERROR(MATCH(UPPER(TRIM(CLEAN(SUBSTITUTE(H96,CHAR(160)," ")))),Start!$H$6:$H$22,0))),"","Criterion/boundary missing; ")&amp;IF(AND(LEN(UPPER(TRIM(CLEAN(SUBSTITUTE(I96,CHAR(160)," ")))))&gt;0,LEFT(UPPER(TRIM(I96)),10)&lt;&gt;"UNRESOLVED",ISERROR(MATCH(UPPER(TRIM(CLEAN(SUBSTITUTE(I96,CHAR(160)," ")))),Start!$H$6:$H$22,0))),"","Examiner missing; ")&amp;IF(AND(LEN(UPPER(TRIM(CLEAN(SUBSTITUTE(J96,CHAR(160)," ")))))&gt;0,LEFT(UPPER(TRIM(J96)),10)&lt;&gt;"UNRESOLVED",ISERROR(MATCH(UPPER(TRIM(CLEAN(SUBSTITUTE(J96,CHAR(160)," ")))),Start!$H$6:$H$22,0))),"","Evidence references missing; ")&amp;IF(AND(LEN(UPPER(TRIM(CLEAN(SUBSTITUTE(M96,CHAR(160)," ")))))&gt;0,LEFT(UPPER(TRIM(M96)),10)&lt;&gt;"UNRESOLVED",ISERROR(MATCH(UPPER(TRIM(CLEAN(SUBSTITUTE(M96,CHAR(160)," ")))),Start!$H$6:$H$22,0))),"","Population/period missing; ")&amp;IF(AND(LEN(UPPER(TRIM(CLEAN(SUBSTITUTE(N96,CHAR(160)," ")))))&gt;0,LEFT(UPPER(TRIM(N96)),10)&lt;&gt;"UNRESOLVED",ISERROR(MATCH(UPPER(TRIM(CLEAN(SUBSTITUTE(N96,CHAR(160)," ")))),Start!$H$6:$H$22,0))),"","Sample IDs/count/rationale missing; ")&amp;IF(AND(LEN(UPPER(TRIM(CLEAN(SUBSTITUTE(O96,CHAR(160)," ")))))&gt;0,LEFT(UPPER(TRIM(O96)),10)&lt;&gt;"UNRESOLVED",ISERROR(MATCH(UPPER(TRIM(CLEAN(SUBSTITUTE(O96,CHAR(160)," ")))),Start!$H$6:$H$22,0))),"","Method missing; ")&amp;IF(AND(LEN(UPPER(TRIM(CLEAN(SUBSTITUTE(P96,CHAR(160)," ")))))&gt;0,LEFT(UPPER(TRIM(P96)),10)&lt;&gt;"UNRESOLVED",ISERROR(MATCH(UPPER(TRIM(CLEAN(SUBSTITUTE(P96,CHAR(160)," ")))),Start!$H$6:$H$22,0))),"","Observations missing; ")&amp;IF(AND(LEN(UPPER(TRIM(CLEAN(SUBSTITUTE(Q96,CHAR(160)," ")))))&gt;0,LEFT(UPPER(TRIM(Q96)),10)&lt;&gt;"UNRESOLVED",ISERROR(MATCH(UPPER(TRIM(CLEAN(SUBSTITUTE(Q96,CHAR(160)," ")))),Start!$H$6:$H$22,0))),"","Reviewer missing; ")&amp;IF(AND(ISNUMBER(R96),R96&gt;0,R96&lt;TODAY()+1),"","Execution date missing/invalid/future; ")&amp;IF(AND(ISNUMBER(S96),S96&gt;0,S96&lt;TODAY()+1),"","Review date missing/invalid/future; ")&amp;IF(AND(LEN(UPPER(TRIM(CLEAN(SUBSTITUTE(T96,CHAR(160)," ")))))&gt;0,LEFT(UPPER(TRIM(T96)),10)&lt;&gt;"UNRESOLVED",ISERROR(MATCH(UPPER(TRIM(CLEAN(SUBSTITUTE(T96,CHAR(160)," ")))),Start!$H$6:$H$22,0))),"","Review disposition missing; ")&amp;IF(AND(LEN(UPPER(TRIM(CLEAN(SUBSTITUTE(U96,CHAR(160)," ")))))&gt;0,LEFT(UPPER(TRIM(U96)),10)&lt;&gt;"UNRESOLVED",ISERROR(MATCH(UPPER(TRIM(CLEAN(SUBSTITUTE(U96,CHAR(160)," ")))),Start!$H$6:$H$22,0))),"","Permit or records-only basis missing; ")&amp;IF(AND(ISNUMBER(R96),ISNUMBER(S96),S96&lt;R96),"Review precedes execution; ","")&amp;IF(K96="Examined with limits",IF(AND(LEN(UPPER(TRIM(CLEAN(SUBSTITUTE(L96,CHAR(160)," ")))))&gt;0,LEFT(UPPER(TRIM(L96)),10)&lt;&gt;"UNRESOLVED",ISERROR(MATCH(UPPER(TRIM(CLEAN(SUBSTITUTE(L96,CHAR(160)," ")))),Start!$H$6:$H$22,0))),"","Limitation/next action missing; "),"")))),"Invalid status; use a listed value")</f>
        <v>Examination pending</v>
      </c>
    </row>
    <row r="97" ht="70" customHeight="1">
      <c r="A97" s="52" t="str">
        <v>W-NY03</v>
      </c>
      <c r="B97" s="52" t="str">
        <v>Water and wastewater</v>
      </c>
      <c r="C97" s="52" t="inlineStr">
        <is>
          <t xml:space="preserve">NY drinking water incident reporting</t>
        </is>
      </c>
      <c r="D97" s="52" t="inlineStr">
        <is>
          <t xml:space="preserve">For covered systems, map actual events to 5-E.3(e) and 5-E.9. Examine the determination time, public health hazard decision, notification, receipt and other separately applicable notices. Use fictional scenarios if no events exist.</t>
        </is>
      </c>
      <c r="E97" s="52" t="str">
        <v>Current incident procedure, event population and authorized notification records.</v>
      </c>
      <c r="F97" s="52" t="inlineStr">
        <is>
          <t xml:space="preserve">Notify as soon as possible and no later than 24 hours after determining a defined incident has occurred which has created or may create a public health hazard. Use this trigger as written for the clock start.</t>
        </is>
      </c>
      <c r="G97" s="52" t="str">
        <v>W12</v>
      </c>
      <c r="H97" s="53"/>
      <c r="I97" s="53"/>
      <c r="J97" s="53"/>
      <c r="K97" s="53" t="str">
        <v>Not examined</v>
      </c>
      <c r="L97" s="53"/>
      <c r="M97" s="53"/>
      <c r="N97" s="53"/>
      <c r="O97" s="53"/>
      <c r="P97" s="53"/>
      <c r="Q97" s="53"/>
      <c r="R97" s="54"/>
      <c r="S97" s="54"/>
      <c r="T97" s="53"/>
      <c r="U97" s="53"/>
      <c r="V97" s="55" t="str">
        <f>IF(OR(EXACT(K97,"Not examined"),EXACT(K97,"Examined with limits"),EXACT(K97,"Evidence supports criterion"),EXACT(K97,"Gap observed"),EXACT(K97,"Not authorized")),IF(K97="Not authorized",IF(LEN(IF(AND(LEN(UPPER(TRIM(CLEAN(SUBSTITUTE(L97,CHAR(160)," ")))))&gt;0,LEFT(UPPER(TRIM(L97)),10)&lt;&gt;"UNRESOLVED",ISERROR(MATCH(UPPER(TRIM(CLEAN(SUBSTITUTE(L97,CHAR(160)," ")))),Start!$H$6:$H$22,0))),"","Permission limitation/next action missing; ")&amp;"")=0,"Documentation recorded; review required",IF(AND(LEN(UPPER(TRIM(CLEAN(SUBSTITUTE(L97,CHAR(160)," ")))))&gt;0,LEFT(UPPER(TRIM(L97)),10)&lt;&gt;"UNRESOLVED",ISERROR(MATCH(UPPER(TRIM(CLEAN(SUBSTITUTE(L97,CHAR(160)," ")))),Start!$H$6:$H$22,0))),"","Permission limitation/next action missing; ")&amp;""),IF(K97="Not examined","Examination pending",IF(LEN(IF(AND(LEN(UPPER(TRIM(CLEAN(SUBSTITUTE(H97,CHAR(160)," ")))))&gt;0,LEFT(UPPER(TRIM(H97)),10)&lt;&gt;"UNRESOLVED",ISERROR(MATCH(UPPER(TRIM(CLEAN(SUBSTITUTE(H97,CHAR(160)," ")))),Start!$H$6:$H$22,0))),"","Criterion/boundary missing; ")&amp;IF(AND(LEN(UPPER(TRIM(CLEAN(SUBSTITUTE(I97,CHAR(160)," ")))))&gt;0,LEFT(UPPER(TRIM(I97)),10)&lt;&gt;"UNRESOLVED",ISERROR(MATCH(UPPER(TRIM(CLEAN(SUBSTITUTE(I97,CHAR(160)," ")))),Start!$H$6:$H$22,0))),"","Examiner missing; ")&amp;IF(AND(LEN(UPPER(TRIM(CLEAN(SUBSTITUTE(J97,CHAR(160)," ")))))&gt;0,LEFT(UPPER(TRIM(J97)),10)&lt;&gt;"UNRESOLVED",ISERROR(MATCH(UPPER(TRIM(CLEAN(SUBSTITUTE(J97,CHAR(160)," ")))),Start!$H$6:$H$22,0))),"","Evidence references missing; ")&amp;IF(AND(LEN(UPPER(TRIM(CLEAN(SUBSTITUTE(M97,CHAR(160)," ")))))&gt;0,LEFT(UPPER(TRIM(M97)),10)&lt;&gt;"UNRESOLVED",ISERROR(MATCH(UPPER(TRIM(CLEAN(SUBSTITUTE(M97,CHAR(160)," ")))),Start!$H$6:$H$22,0))),"","Population/period missing; ")&amp;IF(AND(LEN(UPPER(TRIM(CLEAN(SUBSTITUTE(N97,CHAR(160)," ")))))&gt;0,LEFT(UPPER(TRIM(N97)),10)&lt;&gt;"UNRESOLVED",ISERROR(MATCH(UPPER(TRIM(CLEAN(SUBSTITUTE(N97,CHAR(160)," ")))),Start!$H$6:$H$22,0))),"","Sample IDs/count/rationale missing; ")&amp;IF(AND(LEN(UPPER(TRIM(CLEAN(SUBSTITUTE(O97,CHAR(160)," ")))))&gt;0,LEFT(UPPER(TRIM(O97)),10)&lt;&gt;"UNRESOLVED",ISERROR(MATCH(UPPER(TRIM(CLEAN(SUBSTITUTE(O97,CHAR(160)," ")))),Start!$H$6:$H$22,0))),"","Method missing; ")&amp;IF(AND(LEN(UPPER(TRIM(CLEAN(SUBSTITUTE(P97,CHAR(160)," ")))))&gt;0,LEFT(UPPER(TRIM(P97)),10)&lt;&gt;"UNRESOLVED",ISERROR(MATCH(UPPER(TRIM(CLEAN(SUBSTITUTE(P97,CHAR(160)," ")))),Start!$H$6:$H$22,0))),"","Observations missing; ")&amp;IF(AND(LEN(UPPER(TRIM(CLEAN(SUBSTITUTE(Q97,CHAR(160)," ")))))&gt;0,LEFT(UPPER(TRIM(Q97)),10)&lt;&gt;"UNRESOLVED",ISERROR(MATCH(UPPER(TRIM(CLEAN(SUBSTITUTE(Q97,CHAR(160)," ")))),Start!$H$6:$H$22,0))),"","Reviewer missing; ")&amp;IF(AND(ISNUMBER(R97),R97&gt;0,R97&lt;TODAY()+1),"","Execution date missing/invalid/future; ")&amp;IF(AND(ISNUMBER(S97),S97&gt;0,S97&lt;TODAY()+1),"","Review date missing/invalid/future; ")&amp;IF(AND(LEN(UPPER(TRIM(CLEAN(SUBSTITUTE(T97,CHAR(160)," ")))))&gt;0,LEFT(UPPER(TRIM(T97)),10)&lt;&gt;"UNRESOLVED",ISERROR(MATCH(UPPER(TRIM(CLEAN(SUBSTITUTE(T97,CHAR(160)," ")))),Start!$H$6:$H$22,0))),"","Review disposition missing; ")&amp;IF(AND(LEN(UPPER(TRIM(CLEAN(SUBSTITUTE(U97,CHAR(160)," ")))))&gt;0,LEFT(UPPER(TRIM(U97)),10)&lt;&gt;"UNRESOLVED",ISERROR(MATCH(UPPER(TRIM(CLEAN(SUBSTITUTE(U97,CHAR(160)," ")))),Start!$H$6:$H$22,0))),"","Permit or records-only basis missing; ")&amp;IF(AND(ISNUMBER(R97),ISNUMBER(S97),S97&lt;R97),"Review precedes execution; ","")&amp;IF(K97="Examined with limits",IF(AND(LEN(UPPER(TRIM(CLEAN(SUBSTITUTE(L97,CHAR(160)," ")))))&gt;0,LEFT(UPPER(TRIM(L97)),10)&lt;&gt;"UNRESOLVED",ISERROR(MATCH(UPPER(TRIM(CLEAN(SUBSTITUTE(L97,CHAR(160)," ")))),Start!$H$6:$H$22,0))),"","Limitation/next action missing; "),""))=0,"Documentation recorded; review required",IF(AND(LEN(UPPER(TRIM(CLEAN(SUBSTITUTE(H97,CHAR(160)," ")))))&gt;0,LEFT(UPPER(TRIM(H97)),10)&lt;&gt;"UNRESOLVED",ISERROR(MATCH(UPPER(TRIM(CLEAN(SUBSTITUTE(H97,CHAR(160)," ")))),Start!$H$6:$H$22,0))),"","Criterion/boundary missing; ")&amp;IF(AND(LEN(UPPER(TRIM(CLEAN(SUBSTITUTE(I97,CHAR(160)," ")))))&gt;0,LEFT(UPPER(TRIM(I97)),10)&lt;&gt;"UNRESOLVED",ISERROR(MATCH(UPPER(TRIM(CLEAN(SUBSTITUTE(I97,CHAR(160)," ")))),Start!$H$6:$H$22,0))),"","Examiner missing; ")&amp;IF(AND(LEN(UPPER(TRIM(CLEAN(SUBSTITUTE(J97,CHAR(160)," ")))))&gt;0,LEFT(UPPER(TRIM(J97)),10)&lt;&gt;"UNRESOLVED",ISERROR(MATCH(UPPER(TRIM(CLEAN(SUBSTITUTE(J97,CHAR(160)," ")))),Start!$H$6:$H$22,0))),"","Evidence references missing; ")&amp;IF(AND(LEN(UPPER(TRIM(CLEAN(SUBSTITUTE(M97,CHAR(160)," ")))))&gt;0,LEFT(UPPER(TRIM(M97)),10)&lt;&gt;"UNRESOLVED",ISERROR(MATCH(UPPER(TRIM(CLEAN(SUBSTITUTE(M97,CHAR(160)," ")))),Start!$H$6:$H$22,0))),"","Population/period missing; ")&amp;IF(AND(LEN(UPPER(TRIM(CLEAN(SUBSTITUTE(N97,CHAR(160)," ")))))&gt;0,LEFT(UPPER(TRIM(N97)),10)&lt;&gt;"UNRESOLVED",ISERROR(MATCH(UPPER(TRIM(CLEAN(SUBSTITUTE(N97,CHAR(160)," ")))),Start!$H$6:$H$22,0))),"","Sample IDs/count/rationale missing; ")&amp;IF(AND(LEN(UPPER(TRIM(CLEAN(SUBSTITUTE(O97,CHAR(160)," ")))))&gt;0,LEFT(UPPER(TRIM(O97)),10)&lt;&gt;"UNRESOLVED",ISERROR(MATCH(UPPER(TRIM(CLEAN(SUBSTITUTE(O97,CHAR(160)," ")))),Start!$H$6:$H$22,0))),"","Method missing; ")&amp;IF(AND(LEN(UPPER(TRIM(CLEAN(SUBSTITUTE(P97,CHAR(160)," ")))))&gt;0,LEFT(UPPER(TRIM(P97)),10)&lt;&gt;"UNRESOLVED",ISERROR(MATCH(UPPER(TRIM(CLEAN(SUBSTITUTE(P97,CHAR(160)," ")))),Start!$H$6:$H$22,0))),"","Observations missing; ")&amp;IF(AND(LEN(UPPER(TRIM(CLEAN(SUBSTITUTE(Q97,CHAR(160)," ")))))&gt;0,LEFT(UPPER(TRIM(Q97)),10)&lt;&gt;"UNRESOLVED",ISERROR(MATCH(UPPER(TRIM(CLEAN(SUBSTITUTE(Q97,CHAR(160)," ")))),Start!$H$6:$H$22,0))),"","Reviewer missing; ")&amp;IF(AND(ISNUMBER(R97),R97&gt;0,R97&lt;TODAY()+1),"","Execution date missing/invalid/future; ")&amp;IF(AND(ISNUMBER(S97),S97&gt;0,S97&lt;TODAY()+1),"","Review date missing/invalid/future; ")&amp;IF(AND(LEN(UPPER(TRIM(CLEAN(SUBSTITUTE(T97,CHAR(160)," ")))))&gt;0,LEFT(UPPER(TRIM(T97)),10)&lt;&gt;"UNRESOLVED",ISERROR(MATCH(UPPER(TRIM(CLEAN(SUBSTITUTE(T97,CHAR(160)," ")))),Start!$H$6:$H$22,0))),"","Review disposition missing; ")&amp;IF(AND(LEN(UPPER(TRIM(CLEAN(SUBSTITUTE(U97,CHAR(160)," ")))))&gt;0,LEFT(UPPER(TRIM(U97)),10)&lt;&gt;"UNRESOLVED",ISERROR(MATCH(UPPER(TRIM(CLEAN(SUBSTITUTE(U97,CHAR(160)," ")))),Start!$H$6:$H$22,0))),"","Permit or records-only basis missing; ")&amp;IF(AND(ISNUMBER(R97),ISNUMBER(S97),S97&lt;R97),"Review precedes execution; ","")&amp;IF(K97="Examined with limits",IF(AND(LEN(UPPER(TRIM(CLEAN(SUBSTITUTE(L97,CHAR(160)," ")))))&gt;0,LEFT(UPPER(TRIM(L97)),10)&lt;&gt;"UNRESOLVED",ISERROR(MATCH(UPPER(TRIM(CLEAN(SUBSTITUTE(L97,CHAR(160)," ")))),Start!$H$6:$H$22,0))),"","Limitation/next action missing; "),"")))),"Invalid status; use a listed value")</f>
        <v>Examination pending</v>
      </c>
    </row>
    <row r="98" ht="70" customHeight="1">
      <c r="A98" s="56" t="str">
        <v>W-NY04</v>
      </c>
      <c r="B98" s="56" t="str">
        <v>Water and wastewater</v>
      </c>
      <c r="C98" s="56" t="inlineStr">
        <is>
          <t xml:space="preserve">NY drinking water transition and program</t>
        </is>
      </c>
      <c r="D98" s="56" t="str">
        <v>Reconcile 5-E.1-5-E.6 and 5-E.8 to current entity/population and connection evidence. Separate immediate training/reporting from the January 1 2027 transition. Map every program and CVA clause, approvals and any supported exclusion in Requirements.</v>
      </c>
      <c r="E98" s="56" t="str">
        <v>Current rule, dated combined wholesale/retail population, exclusion basis, CVA, program, plan, annual reviews and submission receipts.</v>
      </c>
      <c r="F98" s="56" t="inlineStr">
        <is>
          <t xml:space="preserve">Review every applicable clause and transition; enhanced personnel/network duties use greater than 50,000 combined wholesale/retail population. Review the exact unidirectional device exception.</t>
        </is>
      </c>
      <c r="G98" s="56" t="str">
        <v>W12</v>
      </c>
      <c r="H98" s="53"/>
      <c r="I98" s="53"/>
      <c r="J98" s="53"/>
      <c r="K98" s="53" t="str">
        <v>Not examined</v>
      </c>
      <c r="L98" s="53"/>
      <c r="M98" s="53"/>
      <c r="N98" s="53"/>
      <c r="O98" s="53"/>
      <c r="P98" s="53"/>
      <c r="Q98" s="53"/>
      <c r="R98" s="54"/>
      <c r="S98" s="54"/>
      <c r="T98" s="53"/>
      <c r="U98" s="53"/>
      <c r="V98" s="55" t="str">
        <f>IF(OR(EXACT(K98,"Not examined"),EXACT(K98,"Examined with limits"),EXACT(K98,"Evidence supports criterion"),EXACT(K98,"Gap observed"),EXACT(K98,"Not authorized")),IF(K98="Not authorized",IF(LEN(IF(AND(LEN(UPPER(TRIM(CLEAN(SUBSTITUTE(L98,CHAR(160)," ")))))&gt;0,LEFT(UPPER(TRIM(L98)),10)&lt;&gt;"UNRESOLVED",ISERROR(MATCH(UPPER(TRIM(CLEAN(SUBSTITUTE(L98,CHAR(160)," ")))),Start!$H$6:$H$22,0))),"","Permission limitation/next action missing; ")&amp;"")=0,"Documentation recorded; review required",IF(AND(LEN(UPPER(TRIM(CLEAN(SUBSTITUTE(L98,CHAR(160)," ")))))&gt;0,LEFT(UPPER(TRIM(L98)),10)&lt;&gt;"UNRESOLVED",ISERROR(MATCH(UPPER(TRIM(CLEAN(SUBSTITUTE(L98,CHAR(160)," ")))),Start!$H$6:$H$22,0))),"","Permission limitation/next action missing; ")&amp;""),IF(K98="Not examined","Examination pending",IF(LEN(IF(AND(LEN(UPPER(TRIM(CLEAN(SUBSTITUTE(H98,CHAR(160)," ")))))&gt;0,LEFT(UPPER(TRIM(H98)),10)&lt;&gt;"UNRESOLVED",ISERROR(MATCH(UPPER(TRIM(CLEAN(SUBSTITUTE(H98,CHAR(160)," ")))),Start!$H$6:$H$22,0))),"","Criterion/boundary missing; ")&amp;IF(AND(LEN(UPPER(TRIM(CLEAN(SUBSTITUTE(I98,CHAR(160)," ")))))&gt;0,LEFT(UPPER(TRIM(I98)),10)&lt;&gt;"UNRESOLVED",ISERROR(MATCH(UPPER(TRIM(CLEAN(SUBSTITUTE(I98,CHAR(160)," ")))),Start!$H$6:$H$22,0))),"","Examiner missing; ")&amp;IF(AND(LEN(UPPER(TRIM(CLEAN(SUBSTITUTE(J98,CHAR(160)," ")))))&gt;0,LEFT(UPPER(TRIM(J98)),10)&lt;&gt;"UNRESOLVED",ISERROR(MATCH(UPPER(TRIM(CLEAN(SUBSTITUTE(J98,CHAR(160)," ")))),Start!$H$6:$H$22,0))),"","Evidence references missing; ")&amp;IF(AND(LEN(UPPER(TRIM(CLEAN(SUBSTITUTE(M98,CHAR(160)," ")))))&gt;0,LEFT(UPPER(TRIM(M98)),10)&lt;&gt;"UNRESOLVED",ISERROR(MATCH(UPPER(TRIM(CLEAN(SUBSTITUTE(M98,CHAR(160)," ")))),Start!$H$6:$H$22,0))),"","Population/period missing; ")&amp;IF(AND(LEN(UPPER(TRIM(CLEAN(SUBSTITUTE(N98,CHAR(160)," ")))))&gt;0,LEFT(UPPER(TRIM(N98)),10)&lt;&gt;"UNRESOLVED",ISERROR(MATCH(UPPER(TRIM(CLEAN(SUBSTITUTE(N98,CHAR(160)," ")))),Start!$H$6:$H$22,0))),"","Sample IDs/count/rationale missing; ")&amp;IF(AND(LEN(UPPER(TRIM(CLEAN(SUBSTITUTE(O98,CHAR(160)," ")))))&gt;0,LEFT(UPPER(TRIM(O98)),10)&lt;&gt;"UNRESOLVED",ISERROR(MATCH(UPPER(TRIM(CLEAN(SUBSTITUTE(O98,CHAR(160)," ")))),Start!$H$6:$H$22,0))),"","Method missing; ")&amp;IF(AND(LEN(UPPER(TRIM(CLEAN(SUBSTITUTE(P98,CHAR(160)," ")))))&gt;0,LEFT(UPPER(TRIM(P98)),10)&lt;&gt;"UNRESOLVED",ISERROR(MATCH(UPPER(TRIM(CLEAN(SUBSTITUTE(P98,CHAR(160)," ")))),Start!$H$6:$H$22,0))),"","Observations missing; ")&amp;IF(AND(LEN(UPPER(TRIM(CLEAN(SUBSTITUTE(Q98,CHAR(160)," ")))))&gt;0,LEFT(UPPER(TRIM(Q98)),10)&lt;&gt;"UNRESOLVED",ISERROR(MATCH(UPPER(TRIM(CLEAN(SUBSTITUTE(Q98,CHAR(160)," ")))),Start!$H$6:$H$22,0))),"","Reviewer missing; ")&amp;IF(AND(ISNUMBER(R98),R98&gt;0,R98&lt;TODAY()+1),"","Execution date missing/invalid/future; ")&amp;IF(AND(ISNUMBER(S98),S98&gt;0,S98&lt;TODAY()+1),"","Review date missing/invalid/future; ")&amp;IF(AND(LEN(UPPER(TRIM(CLEAN(SUBSTITUTE(T98,CHAR(160)," ")))))&gt;0,LEFT(UPPER(TRIM(T98)),10)&lt;&gt;"UNRESOLVED",ISERROR(MATCH(UPPER(TRIM(CLEAN(SUBSTITUTE(T98,CHAR(160)," ")))),Start!$H$6:$H$22,0))),"","Review disposition missing; ")&amp;IF(AND(LEN(UPPER(TRIM(CLEAN(SUBSTITUTE(U98,CHAR(160)," ")))))&gt;0,LEFT(UPPER(TRIM(U98)),10)&lt;&gt;"UNRESOLVED",ISERROR(MATCH(UPPER(TRIM(CLEAN(SUBSTITUTE(U98,CHAR(160)," ")))),Start!$H$6:$H$22,0))),"","Permit or records-only basis missing; ")&amp;IF(AND(ISNUMBER(R98),ISNUMBER(S98),S98&lt;R98),"Review precedes execution; ","")&amp;IF(K98="Examined with limits",IF(AND(LEN(UPPER(TRIM(CLEAN(SUBSTITUTE(L98,CHAR(160)," ")))))&gt;0,LEFT(UPPER(TRIM(L98)),10)&lt;&gt;"UNRESOLVED",ISERROR(MATCH(UPPER(TRIM(CLEAN(SUBSTITUTE(L98,CHAR(160)," ")))),Start!$H$6:$H$22,0))),"","Limitation/next action missing; "),""))=0,"Documentation recorded; review required",IF(AND(LEN(UPPER(TRIM(CLEAN(SUBSTITUTE(H98,CHAR(160)," ")))))&gt;0,LEFT(UPPER(TRIM(H98)),10)&lt;&gt;"UNRESOLVED",ISERROR(MATCH(UPPER(TRIM(CLEAN(SUBSTITUTE(H98,CHAR(160)," ")))),Start!$H$6:$H$22,0))),"","Criterion/boundary missing; ")&amp;IF(AND(LEN(UPPER(TRIM(CLEAN(SUBSTITUTE(I98,CHAR(160)," ")))))&gt;0,LEFT(UPPER(TRIM(I98)),10)&lt;&gt;"UNRESOLVED",ISERROR(MATCH(UPPER(TRIM(CLEAN(SUBSTITUTE(I98,CHAR(160)," ")))),Start!$H$6:$H$22,0))),"","Examiner missing; ")&amp;IF(AND(LEN(UPPER(TRIM(CLEAN(SUBSTITUTE(J98,CHAR(160)," ")))))&gt;0,LEFT(UPPER(TRIM(J98)),10)&lt;&gt;"UNRESOLVED",ISERROR(MATCH(UPPER(TRIM(CLEAN(SUBSTITUTE(J98,CHAR(160)," ")))),Start!$H$6:$H$22,0))),"","Evidence references missing; ")&amp;IF(AND(LEN(UPPER(TRIM(CLEAN(SUBSTITUTE(M98,CHAR(160)," ")))))&gt;0,LEFT(UPPER(TRIM(M98)),10)&lt;&gt;"UNRESOLVED",ISERROR(MATCH(UPPER(TRIM(CLEAN(SUBSTITUTE(M98,CHAR(160)," ")))),Start!$H$6:$H$22,0))),"","Population/period missing; ")&amp;IF(AND(LEN(UPPER(TRIM(CLEAN(SUBSTITUTE(N98,CHAR(160)," ")))))&gt;0,LEFT(UPPER(TRIM(N98)),10)&lt;&gt;"UNRESOLVED",ISERROR(MATCH(UPPER(TRIM(CLEAN(SUBSTITUTE(N98,CHAR(160)," ")))),Start!$H$6:$H$22,0))),"","Sample IDs/count/rationale missing; ")&amp;IF(AND(LEN(UPPER(TRIM(CLEAN(SUBSTITUTE(O98,CHAR(160)," ")))))&gt;0,LEFT(UPPER(TRIM(O98)),10)&lt;&gt;"UNRESOLVED",ISERROR(MATCH(UPPER(TRIM(CLEAN(SUBSTITUTE(O98,CHAR(160)," ")))),Start!$H$6:$H$22,0))),"","Method missing; ")&amp;IF(AND(LEN(UPPER(TRIM(CLEAN(SUBSTITUTE(P98,CHAR(160)," ")))))&gt;0,LEFT(UPPER(TRIM(P98)),10)&lt;&gt;"UNRESOLVED",ISERROR(MATCH(UPPER(TRIM(CLEAN(SUBSTITUTE(P98,CHAR(160)," ")))),Start!$H$6:$H$22,0))),"","Observations missing; ")&amp;IF(AND(LEN(UPPER(TRIM(CLEAN(SUBSTITUTE(Q98,CHAR(160)," ")))))&gt;0,LEFT(UPPER(TRIM(Q98)),10)&lt;&gt;"UNRESOLVED",ISERROR(MATCH(UPPER(TRIM(CLEAN(SUBSTITUTE(Q98,CHAR(160)," ")))),Start!$H$6:$H$22,0))),"","Reviewer missing; ")&amp;IF(AND(ISNUMBER(R98),R98&gt;0,R98&lt;TODAY()+1),"","Execution date missing/invalid/future; ")&amp;IF(AND(ISNUMBER(S98),S98&gt;0,S98&lt;TODAY()+1),"","Review date missing/invalid/future; ")&amp;IF(AND(LEN(UPPER(TRIM(CLEAN(SUBSTITUTE(T98,CHAR(160)," ")))))&gt;0,LEFT(UPPER(TRIM(T98)),10)&lt;&gt;"UNRESOLVED",ISERROR(MATCH(UPPER(TRIM(CLEAN(SUBSTITUTE(T98,CHAR(160)," ")))),Start!$H$6:$H$22,0))),"","Review disposition missing; ")&amp;IF(AND(LEN(UPPER(TRIM(CLEAN(SUBSTITUTE(U98,CHAR(160)," ")))))&gt;0,LEFT(UPPER(TRIM(U98)),10)&lt;&gt;"UNRESOLVED",ISERROR(MATCH(UPPER(TRIM(CLEAN(SUBSTITUTE(U98,CHAR(160)," ")))),Start!$H$6:$H$22,0))),"","Permit or records-only basis missing; ")&amp;IF(AND(ISNUMBER(R98),ISNUMBER(S98),S98&lt;R98),"Review precedes execution; ","")&amp;IF(K98="Examined with limits",IF(AND(LEN(UPPER(TRIM(CLEAN(SUBSTITUTE(L98,CHAR(160)," ")))))&gt;0,LEFT(UPPER(TRIM(L98)),10)&lt;&gt;"UNRESOLVED",ISERROR(MATCH(UPPER(TRIM(CLEAN(SUBSTITUTE(L98,CHAR(160)," ")))),Start!$H$6:$H$22,0))),"","Limitation/next action missing; "),"")))),"Invalid status; use a listed value")</f>
        <v>Examination pending</v>
      </c>
    </row>
    <row r="99" ht="55" customHeight="1">
      <c r="A99" s="52" t="str">
        <v>W-MD02</v>
      </c>
      <c r="B99" s="52" t="str">
        <v>Water and wastewater</v>
      </c>
      <c r="C99" s="52" t="str">
        <v>Maryland contact and annual training</v>
      </c>
      <c r="D99" s="52" t="inlineStr">
        <is>
          <t xml:space="preserve">Under 9-2704, gather the cybersecurity point of contact appointment and annual awareness training records for the actual community water/sewerage provider. This section carries its own threshold.</t>
        </is>
      </c>
      <c r="E99" s="52" t="str">
        <v>Contact appointment, current stakeholders and dated training records</v>
      </c>
      <c r="F99" s="52" t="inlineStr">
        <is>
          <t xml:space="preserve">Confirm actual applicability, current instruments, evidence and review; acceptance follows assessment of what is collected.</t>
        </is>
      </c>
      <c r="G99" s="52" t="str">
        <v>W20</v>
      </c>
      <c r="H99" s="53"/>
      <c r="I99" s="53"/>
      <c r="J99" s="53"/>
      <c r="K99" s="53" t="str">
        <v>Not examined</v>
      </c>
      <c r="L99" s="53"/>
      <c r="M99" s="53"/>
      <c r="N99" s="53"/>
      <c r="O99" s="53"/>
      <c r="P99" s="53"/>
      <c r="Q99" s="53"/>
      <c r="R99" s="54"/>
      <c r="S99" s="54"/>
      <c r="T99" s="53"/>
      <c r="U99" s="53"/>
      <c r="V99" s="55" t="str">
        <f>IF(OR(EXACT(K99,"Not examined"),EXACT(K99,"Examined with limits"),EXACT(K99,"Evidence supports criterion"),EXACT(K99,"Gap observed"),EXACT(K99,"Not authorized")),IF(K99="Not authorized",IF(LEN(IF(AND(LEN(UPPER(TRIM(CLEAN(SUBSTITUTE(L99,CHAR(160)," ")))))&gt;0,LEFT(UPPER(TRIM(L99)),10)&lt;&gt;"UNRESOLVED",ISERROR(MATCH(UPPER(TRIM(CLEAN(SUBSTITUTE(L99,CHAR(160)," ")))),Start!$H$6:$H$22,0))),"","Permission limitation/next action missing; ")&amp;"")=0,"Documentation recorded; review required",IF(AND(LEN(UPPER(TRIM(CLEAN(SUBSTITUTE(L99,CHAR(160)," ")))))&gt;0,LEFT(UPPER(TRIM(L99)),10)&lt;&gt;"UNRESOLVED",ISERROR(MATCH(UPPER(TRIM(CLEAN(SUBSTITUTE(L99,CHAR(160)," ")))),Start!$H$6:$H$22,0))),"","Permission limitation/next action missing; ")&amp;""),IF(K99="Not examined","Examination pending",IF(LEN(IF(AND(LEN(UPPER(TRIM(CLEAN(SUBSTITUTE(H99,CHAR(160)," ")))))&gt;0,LEFT(UPPER(TRIM(H99)),10)&lt;&gt;"UNRESOLVED",ISERROR(MATCH(UPPER(TRIM(CLEAN(SUBSTITUTE(H99,CHAR(160)," ")))),Start!$H$6:$H$22,0))),"","Criterion/boundary missing; ")&amp;IF(AND(LEN(UPPER(TRIM(CLEAN(SUBSTITUTE(I99,CHAR(160)," ")))))&gt;0,LEFT(UPPER(TRIM(I99)),10)&lt;&gt;"UNRESOLVED",ISERROR(MATCH(UPPER(TRIM(CLEAN(SUBSTITUTE(I99,CHAR(160)," ")))),Start!$H$6:$H$22,0))),"","Examiner missing; ")&amp;IF(AND(LEN(UPPER(TRIM(CLEAN(SUBSTITUTE(J99,CHAR(160)," ")))))&gt;0,LEFT(UPPER(TRIM(J99)),10)&lt;&gt;"UNRESOLVED",ISERROR(MATCH(UPPER(TRIM(CLEAN(SUBSTITUTE(J99,CHAR(160)," ")))),Start!$H$6:$H$22,0))),"","Evidence references missing; ")&amp;IF(AND(LEN(UPPER(TRIM(CLEAN(SUBSTITUTE(M99,CHAR(160)," ")))))&gt;0,LEFT(UPPER(TRIM(M99)),10)&lt;&gt;"UNRESOLVED",ISERROR(MATCH(UPPER(TRIM(CLEAN(SUBSTITUTE(M99,CHAR(160)," ")))),Start!$H$6:$H$22,0))),"","Population/period missing; ")&amp;IF(AND(LEN(UPPER(TRIM(CLEAN(SUBSTITUTE(N99,CHAR(160)," ")))))&gt;0,LEFT(UPPER(TRIM(N99)),10)&lt;&gt;"UNRESOLVED",ISERROR(MATCH(UPPER(TRIM(CLEAN(SUBSTITUTE(N99,CHAR(160)," ")))),Start!$H$6:$H$22,0))),"","Sample IDs/count/rationale missing; ")&amp;IF(AND(LEN(UPPER(TRIM(CLEAN(SUBSTITUTE(O99,CHAR(160)," ")))))&gt;0,LEFT(UPPER(TRIM(O99)),10)&lt;&gt;"UNRESOLVED",ISERROR(MATCH(UPPER(TRIM(CLEAN(SUBSTITUTE(O99,CHAR(160)," ")))),Start!$H$6:$H$22,0))),"","Method missing; ")&amp;IF(AND(LEN(UPPER(TRIM(CLEAN(SUBSTITUTE(P99,CHAR(160)," ")))))&gt;0,LEFT(UPPER(TRIM(P99)),10)&lt;&gt;"UNRESOLVED",ISERROR(MATCH(UPPER(TRIM(CLEAN(SUBSTITUTE(P99,CHAR(160)," ")))),Start!$H$6:$H$22,0))),"","Observations missing; ")&amp;IF(AND(LEN(UPPER(TRIM(CLEAN(SUBSTITUTE(Q99,CHAR(160)," ")))))&gt;0,LEFT(UPPER(TRIM(Q99)),10)&lt;&gt;"UNRESOLVED",ISERROR(MATCH(UPPER(TRIM(CLEAN(SUBSTITUTE(Q99,CHAR(160)," ")))),Start!$H$6:$H$22,0))),"","Reviewer missing; ")&amp;IF(AND(ISNUMBER(R99),R99&gt;0,R99&lt;TODAY()+1),"","Execution date missing/invalid/future; ")&amp;IF(AND(ISNUMBER(S99),S99&gt;0,S99&lt;TODAY()+1),"","Review date missing/invalid/future; ")&amp;IF(AND(LEN(UPPER(TRIM(CLEAN(SUBSTITUTE(T99,CHAR(160)," ")))))&gt;0,LEFT(UPPER(TRIM(T99)),10)&lt;&gt;"UNRESOLVED",ISERROR(MATCH(UPPER(TRIM(CLEAN(SUBSTITUTE(T99,CHAR(160)," ")))),Start!$H$6:$H$22,0))),"","Review disposition missing; ")&amp;IF(AND(LEN(UPPER(TRIM(CLEAN(SUBSTITUTE(U99,CHAR(160)," ")))))&gt;0,LEFT(UPPER(TRIM(U99)),10)&lt;&gt;"UNRESOLVED",ISERROR(MATCH(UPPER(TRIM(CLEAN(SUBSTITUTE(U99,CHAR(160)," ")))),Start!$H$6:$H$22,0))),"","Permit or records-only basis missing; ")&amp;IF(AND(ISNUMBER(R99),ISNUMBER(S99),S99&lt;R99),"Review precedes execution; ","")&amp;IF(K99="Examined with limits",IF(AND(LEN(UPPER(TRIM(CLEAN(SUBSTITUTE(L99,CHAR(160)," ")))))&gt;0,LEFT(UPPER(TRIM(L99)),10)&lt;&gt;"UNRESOLVED",ISERROR(MATCH(UPPER(TRIM(CLEAN(SUBSTITUTE(L99,CHAR(160)," ")))),Start!$H$6:$H$22,0))),"","Limitation/next action missing; "),""))=0,"Documentation recorded; review required",IF(AND(LEN(UPPER(TRIM(CLEAN(SUBSTITUTE(H99,CHAR(160)," ")))))&gt;0,LEFT(UPPER(TRIM(H99)),10)&lt;&gt;"UNRESOLVED",ISERROR(MATCH(UPPER(TRIM(CLEAN(SUBSTITUTE(H99,CHAR(160)," ")))),Start!$H$6:$H$22,0))),"","Criterion/boundary missing; ")&amp;IF(AND(LEN(UPPER(TRIM(CLEAN(SUBSTITUTE(I99,CHAR(160)," ")))))&gt;0,LEFT(UPPER(TRIM(I99)),10)&lt;&gt;"UNRESOLVED",ISERROR(MATCH(UPPER(TRIM(CLEAN(SUBSTITUTE(I99,CHAR(160)," ")))),Start!$H$6:$H$22,0))),"","Examiner missing; ")&amp;IF(AND(LEN(UPPER(TRIM(CLEAN(SUBSTITUTE(J99,CHAR(160)," ")))))&gt;0,LEFT(UPPER(TRIM(J99)),10)&lt;&gt;"UNRESOLVED",ISERROR(MATCH(UPPER(TRIM(CLEAN(SUBSTITUTE(J99,CHAR(160)," ")))),Start!$H$6:$H$22,0))),"","Evidence references missing; ")&amp;IF(AND(LEN(UPPER(TRIM(CLEAN(SUBSTITUTE(M99,CHAR(160)," ")))))&gt;0,LEFT(UPPER(TRIM(M99)),10)&lt;&gt;"UNRESOLVED",ISERROR(MATCH(UPPER(TRIM(CLEAN(SUBSTITUTE(M99,CHAR(160)," ")))),Start!$H$6:$H$22,0))),"","Population/period missing; ")&amp;IF(AND(LEN(UPPER(TRIM(CLEAN(SUBSTITUTE(N99,CHAR(160)," ")))))&gt;0,LEFT(UPPER(TRIM(N99)),10)&lt;&gt;"UNRESOLVED",ISERROR(MATCH(UPPER(TRIM(CLEAN(SUBSTITUTE(N99,CHAR(160)," ")))),Start!$H$6:$H$22,0))),"","Sample IDs/count/rationale missing; ")&amp;IF(AND(LEN(UPPER(TRIM(CLEAN(SUBSTITUTE(O99,CHAR(160)," ")))))&gt;0,LEFT(UPPER(TRIM(O99)),10)&lt;&gt;"UNRESOLVED",ISERROR(MATCH(UPPER(TRIM(CLEAN(SUBSTITUTE(O99,CHAR(160)," ")))),Start!$H$6:$H$22,0))),"","Method missing; ")&amp;IF(AND(LEN(UPPER(TRIM(CLEAN(SUBSTITUTE(P99,CHAR(160)," ")))))&gt;0,LEFT(UPPER(TRIM(P99)),10)&lt;&gt;"UNRESOLVED",ISERROR(MATCH(UPPER(TRIM(CLEAN(SUBSTITUTE(P99,CHAR(160)," ")))),Start!$H$6:$H$22,0))),"","Observations missing; ")&amp;IF(AND(LEN(UPPER(TRIM(CLEAN(SUBSTITUTE(Q99,CHAR(160)," ")))))&gt;0,LEFT(UPPER(TRIM(Q99)),10)&lt;&gt;"UNRESOLVED",ISERROR(MATCH(UPPER(TRIM(CLEAN(SUBSTITUTE(Q99,CHAR(160)," ")))),Start!$H$6:$H$22,0))),"","Reviewer missing; ")&amp;IF(AND(ISNUMBER(R99),R99&gt;0,R99&lt;TODAY()+1),"","Execution date missing/invalid/future; ")&amp;IF(AND(ISNUMBER(S99),S99&gt;0,S99&lt;TODAY()+1),"","Review date missing/invalid/future; ")&amp;IF(AND(LEN(UPPER(TRIM(CLEAN(SUBSTITUTE(T99,CHAR(160)," ")))))&gt;0,LEFT(UPPER(TRIM(T99)),10)&lt;&gt;"UNRESOLVED",ISERROR(MATCH(UPPER(TRIM(CLEAN(SUBSTITUTE(T99,CHAR(160)," ")))),Start!$H$6:$H$22,0))),"","Review disposition missing; ")&amp;IF(AND(LEN(UPPER(TRIM(CLEAN(SUBSTITUTE(U99,CHAR(160)," ")))))&gt;0,LEFT(UPPER(TRIM(U99)),10)&lt;&gt;"UNRESOLVED",ISERROR(MATCH(UPPER(TRIM(CLEAN(SUBSTITUTE(U99,CHAR(160)," ")))),Start!$H$6:$H$22,0))),"","Permit or records-only basis missing; ")&amp;IF(AND(ISNUMBER(R99),ISNUMBER(S99),S99&lt;R99),"Review precedes execution; ","")&amp;IF(K99="Examined with limits",IF(AND(LEN(UPPER(TRIM(CLEAN(SUBSTITUTE(L99,CHAR(160)," ")))))&gt;0,LEFT(UPPER(TRIM(L99)),10)&lt;&gt;"UNRESOLVED",ISERROR(MATCH(UPPER(TRIM(CLEAN(SUBSTITUTE(L99,CHAR(160)," ")))),Start!$H$6:$H$22,0))),"","Limitation/next action missing; "),"")))),"Invalid status; use a listed value")</f>
        <v>Examination pending</v>
      </c>
    </row>
    <row r="100" ht="55" customHeight="1">
      <c r="A100" s="56" t="str">
        <v>W-MD03</v>
      </c>
      <c r="B100" s="56" t="str">
        <v>Water and wastewater</v>
      </c>
      <c r="C100" s="56" t="inlineStr">
        <is>
          <t xml:space="preserve">Maryland state office collection boundary</t>
        </is>
      </c>
      <c r="D100" s="56" t="inlineStr">
        <is>
          <t xml:space="preserve">Under 9-2706, distinguish the state office October 1 2026 and biennial collection/report duty from actual provider submission instructions. Take the provider deadline from the provider's own notice.</t>
        </is>
      </c>
      <c r="E100" s="56" t="str">
        <v>Current filing instructions, actual authorized signer and submission receipt</v>
      </c>
      <c r="F100" s="56" t="inlineStr">
        <is>
          <t xml:space="preserve">Confirm actual applicability, current instruments, evidence and review; acceptance follows assessment of what is collected.</t>
        </is>
      </c>
      <c r="G100" s="56" t="str">
        <v>W21</v>
      </c>
      <c r="H100" s="53"/>
      <c r="I100" s="53"/>
      <c r="J100" s="53"/>
      <c r="K100" s="53" t="str">
        <v>Not examined</v>
      </c>
      <c r="L100" s="53"/>
      <c r="M100" s="53"/>
      <c r="N100" s="53"/>
      <c r="O100" s="53"/>
      <c r="P100" s="53"/>
      <c r="Q100" s="53"/>
      <c r="R100" s="54"/>
      <c r="S100" s="54"/>
      <c r="T100" s="53"/>
      <c r="U100" s="53"/>
      <c r="V100" s="55" t="str">
        <f>IF(OR(EXACT(K100,"Not examined"),EXACT(K100,"Examined with limits"),EXACT(K100,"Evidence supports criterion"),EXACT(K100,"Gap observed"),EXACT(K100,"Not authorized")),IF(K100="Not authorized",IF(LEN(IF(AND(LEN(UPPER(TRIM(CLEAN(SUBSTITUTE(L100,CHAR(160)," ")))))&gt;0,LEFT(UPPER(TRIM(L100)),10)&lt;&gt;"UNRESOLVED",ISERROR(MATCH(UPPER(TRIM(CLEAN(SUBSTITUTE(L100,CHAR(160)," ")))),Start!$H$6:$H$22,0))),"","Permission limitation/next action missing; ")&amp;"")=0,"Documentation recorded; review required",IF(AND(LEN(UPPER(TRIM(CLEAN(SUBSTITUTE(L100,CHAR(160)," ")))))&gt;0,LEFT(UPPER(TRIM(L100)),10)&lt;&gt;"UNRESOLVED",ISERROR(MATCH(UPPER(TRIM(CLEAN(SUBSTITUTE(L100,CHAR(160)," ")))),Start!$H$6:$H$22,0))),"","Permission limitation/next action missing; ")&amp;""),IF(K100="Not examined","Examination pending",IF(LEN(IF(AND(LEN(UPPER(TRIM(CLEAN(SUBSTITUTE(H100,CHAR(160)," ")))))&gt;0,LEFT(UPPER(TRIM(H100)),10)&lt;&gt;"UNRESOLVED",ISERROR(MATCH(UPPER(TRIM(CLEAN(SUBSTITUTE(H100,CHAR(160)," ")))),Start!$H$6:$H$22,0))),"","Criterion/boundary missing; ")&amp;IF(AND(LEN(UPPER(TRIM(CLEAN(SUBSTITUTE(I100,CHAR(160)," ")))))&gt;0,LEFT(UPPER(TRIM(I100)),10)&lt;&gt;"UNRESOLVED",ISERROR(MATCH(UPPER(TRIM(CLEAN(SUBSTITUTE(I100,CHAR(160)," ")))),Start!$H$6:$H$22,0))),"","Examiner missing; ")&amp;IF(AND(LEN(UPPER(TRIM(CLEAN(SUBSTITUTE(J100,CHAR(160)," ")))))&gt;0,LEFT(UPPER(TRIM(J100)),10)&lt;&gt;"UNRESOLVED",ISERROR(MATCH(UPPER(TRIM(CLEAN(SUBSTITUTE(J100,CHAR(160)," ")))),Start!$H$6:$H$22,0))),"","Evidence references missing; ")&amp;IF(AND(LEN(UPPER(TRIM(CLEAN(SUBSTITUTE(M100,CHAR(160)," ")))))&gt;0,LEFT(UPPER(TRIM(M100)),10)&lt;&gt;"UNRESOLVED",ISERROR(MATCH(UPPER(TRIM(CLEAN(SUBSTITUTE(M100,CHAR(160)," ")))),Start!$H$6:$H$22,0))),"","Population/period missing; ")&amp;IF(AND(LEN(UPPER(TRIM(CLEAN(SUBSTITUTE(N100,CHAR(160)," ")))))&gt;0,LEFT(UPPER(TRIM(N100)),10)&lt;&gt;"UNRESOLVED",ISERROR(MATCH(UPPER(TRIM(CLEAN(SUBSTITUTE(N100,CHAR(160)," ")))),Start!$H$6:$H$22,0))),"","Sample IDs/count/rationale missing; ")&amp;IF(AND(LEN(UPPER(TRIM(CLEAN(SUBSTITUTE(O100,CHAR(160)," ")))))&gt;0,LEFT(UPPER(TRIM(O100)),10)&lt;&gt;"UNRESOLVED",ISERROR(MATCH(UPPER(TRIM(CLEAN(SUBSTITUTE(O100,CHAR(160)," ")))),Start!$H$6:$H$22,0))),"","Method missing; ")&amp;IF(AND(LEN(UPPER(TRIM(CLEAN(SUBSTITUTE(P100,CHAR(160)," ")))))&gt;0,LEFT(UPPER(TRIM(P100)),10)&lt;&gt;"UNRESOLVED",ISERROR(MATCH(UPPER(TRIM(CLEAN(SUBSTITUTE(P100,CHAR(160)," ")))),Start!$H$6:$H$22,0))),"","Observations missing; ")&amp;IF(AND(LEN(UPPER(TRIM(CLEAN(SUBSTITUTE(Q100,CHAR(160)," ")))))&gt;0,LEFT(UPPER(TRIM(Q100)),10)&lt;&gt;"UNRESOLVED",ISERROR(MATCH(UPPER(TRIM(CLEAN(SUBSTITUTE(Q100,CHAR(160)," ")))),Start!$H$6:$H$22,0))),"","Reviewer missing; ")&amp;IF(AND(ISNUMBER(R100),R100&gt;0,R100&lt;TODAY()+1),"","Execution date missing/invalid/future; ")&amp;IF(AND(ISNUMBER(S100),S100&gt;0,S100&lt;TODAY()+1),"","Review date missing/invalid/future; ")&amp;IF(AND(LEN(UPPER(TRIM(CLEAN(SUBSTITUTE(T100,CHAR(160)," ")))))&gt;0,LEFT(UPPER(TRIM(T100)),10)&lt;&gt;"UNRESOLVED",ISERROR(MATCH(UPPER(TRIM(CLEAN(SUBSTITUTE(T100,CHAR(160)," ")))),Start!$H$6:$H$22,0))),"","Review disposition missing; ")&amp;IF(AND(LEN(UPPER(TRIM(CLEAN(SUBSTITUTE(U100,CHAR(160)," ")))))&gt;0,LEFT(UPPER(TRIM(U100)),10)&lt;&gt;"UNRESOLVED",ISERROR(MATCH(UPPER(TRIM(CLEAN(SUBSTITUTE(U100,CHAR(160)," ")))),Start!$H$6:$H$22,0))),"","Permit or records-only basis missing; ")&amp;IF(AND(ISNUMBER(R100),ISNUMBER(S100),S100&lt;R100),"Review precedes execution; ","")&amp;IF(K100="Examined with limits",IF(AND(LEN(UPPER(TRIM(CLEAN(SUBSTITUTE(L100,CHAR(160)," ")))))&gt;0,LEFT(UPPER(TRIM(L100)),10)&lt;&gt;"UNRESOLVED",ISERROR(MATCH(UPPER(TRIM(CLEAN(SUBSTITUTE(L100,CHAR(160)," ")))),Start!$H$6:$H$22,0))),"","Limitation/next action missing; "),""))=0,"Documentation recorded; review required",IF(AND(LEN(UPPER(TRIM(CLEAN(SUBSTITUTE(H100,CHAR(160)," ")))))&gt;0,LEFT(UPPER(TRIM(H100)),10)&lt;&gt;"UNRESOLVED",ISERROR(MATCH(UPPER(TRIM(CLEAN(SUBSTITUTE(H100,CHAR(160)," ")))),Start!$H$6:$H$22,0))),"","Criterion/boundary missing; ")&amp;IF(AND(LEN(UPPER(TRIM(CLEAN(SUBSTITUTE(I100,CHAR(160)," ")))))&gt;0,LEFT(UPPER(TRIM(I100)),10)&lt;&gt;"UNRESOLVED",ISERROR(MATCH(UPPER(TRIM(CLEAN(SUBSTITUTE(I100,CHAR(160)," ")))),Start!$H$6:$H$22,0))),"","Examiner missing; ")&amp;IF(AND(LEN(UPPER(TRIM(CLEAN(SUBSTITUTE(J100,CHAR(160)," ")))))&gt;0,LEFT(UPPER(TRIM(J100)),10)&lt;&gt;"UNRESOLVED",ISERROR(MATCH(UPPER(TRIM(CLEAN(SUBSTITUTE(J100,CHAR(160)," ")))),Start!$H$6:$H$22,0))),"","Evidence references missing; ")&amp;IF(AND(LEN(UPPER(TRIM(CLEAN(SUBSTITUTE(M100,CHAR(160)," ")))))&gt;0,LEFT(UPPER(TRIM(M100)),10)&lt;&gt;"UNRESOLVED",ISERROR(MATCH(UPPER(TRIM(CLEAN(SUBSTITUTE(M100,CHAR(160)," ")))),Start!$H$6:$H$22,0))),"","Population/period missing; ")&amp;IF(AND(LEN(UPPER(TRIM(CLEAN(SUBSTITUTE(N100,CHAR(160)," ")))))&gt;0,LEFT(UPPER(TRIM(N100)),10)&lt;&gt;"UNRESOLVED",ISERROR(MATCH(UPPER(TRIM(CLEAN(SUBSTITUTE(N100,CHAR(160)," ")))),Start!$H$6:$H$22,0))),"","Sample IDs/count/rationale missing; ")&amp;IF(AND(LEN(UPPER(TRIM(CLEAN(SUBSTITUTE(O100,CHAR(160)," ")))))&gt;0,LEFT(UPPER(TRIM(O100)),10)&lt;&gt;"UNRESOLVED",ISERROR(MATCH(UPPER(TRIM(CLEAN(SUBSTITUTE(O100,CHAR(160)," ")))),Start!$H$6:$H$22,0))),"","Method missing; ")&amp;IF(AND(LEN(UPPER(TRIM(CLEAN(SUBSTITUTE(P100,CHAR(160)," ")))))&gt;0,LEFT(UPPER(TRIM(P100)),10)&lt;&gt;"UNRESOLVED",ISERROR(MATCH(UPPER(TRIM(CLEAN(SUBSTITUTE(P100,CHAR(160)," ")))),Start!$H$6:$H$22,0))),"","Observations missing; ")&amp;IF(AND(LEN(UPPER(TRIM(CLEAN(SUBSTITUTE(Q100,CHAR(160)," ")))))&gt;0,LEFT(UPPER(TRIM(Q100)),10)&lt;&gt;"UNRESOLVED",ISERROR(MATCH(UPPER(TRIM(CLEAN(SUBSTITUTE(Q100,CHAR(160)," ")))),Start!$H$6:$H$22,0))),"","Reviewer missing; ")&amp;IF(AND(ISNUMBER(R100),R100&gt;0,R100&lt;TODAY()+1),"","Execution date missing/invalid/future; ")&amp;IF(AND(ISNUMBER(S100),S100&gt;0,S100&lt;TODAY()+1),"","Review date missing/invalid/future; ")&amp;IF(AND(LEN(UPPER(TRIM(CLEAN(SUBSTITUTE(T100,CHAR(160)," ")))))&gt;0,LEFT(UPPER(TRIM(T100)),10)&lt;&gt;"UNRESOLVED",ISERROR(MATCH(UPPER(TRIM(CLEAN(SUBSTITUTE(T100,CHAR(160)," ")))),Start!$H$6:$H$22,0))),"","Review disposition missing; ")&amp;IF(AND(LEN(UPPER(TRIM(CLEAN(SUBSTITUTE(U100,CHAR(160)," ")))))&gt;0,LEFT(UPPER(TRIM(U100)),10)&lt;&gt;"UNRESOLVED",ISERROR(MATCH(UPPER(TRIM(CLEAN(SUBSTITUTE(U100,CHAR(160)," ")))),Start!$H$6:$H$22,0))),"","Permit or records-only basis missing; ")&amp;IF(AND(ISNUMBER(R100),ISNUMBER(S100),S100&lt;R100),"Review precedes execution; ","")&amp;IF(K100="Examined with limits",IF(AND(LEN(UPPER(TRIM(CLEAN(SUBSTITUTE(L100,CHAR(160)," ")))))&gt;0,LEFT(UPPER(TRIM(L100)),10)&lt;&gt;"UNRESOLVED",ISERROR(MATCH(UPPER(TRIM(CLEAN(SUBSTITUTE(L100,CHAR(160)," ")))),Start!$H$6:$H$22,0))),"","Limitation/next action missing; "),"")))),"Invalid status; use a listed value")</f>
        <v>Examination pending</v>
      </c>
    </row>
    <row r="101" ht="70" customHeight="1">
      <c r="A101" s="52" t="str">
        <v>W-MD04</v>
      </c>
      <c r="B101" s="52" t="str">
        <v>Water and wastewater</v>
      </c>
      <c r="C101" s="52" t="str">
        <v>Maryland reporting preparation</v>
      </c>
      <c r="D101" s="52" t="inlineStr">
        <is>
          <t xml:space="preserve">Under 9-2707, obtain the current reporting process. May 2026 guidance section 7 describes one hour reporting and follow up; verify trigger, current destinations and concurrent duties. Keep agency implementation instructions distinct from the statutory text.</t>
        </is>
      </c>
      <c r="E101" s="52" t="str">
        <v>Event classification, detection/discovery times with zone, current process and receipt</v>
      </c>
      <c r="F101" s="52" t="inlineStr">
        <is>
          <t xml:space="preserve">Confirm actual applicability, current instruments, evidence and review; acceptance follows assessment of what is collected.</t>
        </is>
      </c>
      <c r="G101" s="52" t="str">
        <v>W22 / W06</v>
      </c>
      <c r="H101" s="53"/>
      <c r="I101" s="53"/>
      <c r="J101" s="53"/>
      <c r="K101" s="53" t="str">
        <v>Not examined</v>
      </c>
      <c r="L101" s="53"/>
      <c r="M101" s="53"/>
      <c r="N101" s="53"/>
      <c r="O101" s="53"/>
      <c r="P101" s="53"/>
      <c r="Q101" s="53"/>
      <c r="R101" s="54"/>
      <c r="S101" s="54"/>
      <c r="T101" s="53"/>
      <c r="U101" s="53"/>
      <c r="V101" s="55" t="str">
        <f>IF(OR(EXACT(K101,"Not examined"),EXACT(K101,"Examined with limits"),EXACT(K101,"Evidence supports criterion"),EXACT(K101,"Gap observed"),EXACT(K101,"Not authorized")),IF(K101="Not authorized",IF(LEN(IF(AND(LEN(UPPER(TRIM(CLEAN(SUBSTITUTE(L101,CHAR(160)," ")))))&gt;0,LEFT(UPPER(TRIM(L101)),10)&lt;&gt;"UNRESOLVED",ISERROR(MATCH(UPPER(TRIM(CLEAN(SUBSTITUTE(L101,CHAR(160)," ")))),Start!$H$6:$H$22,0))),"","Permission limitation/next action missing; ")&amp;"")=0,"Documentation recorded; review required",IF(AND(LEN(UPPER(TRIM(CLEAN(SUBSTITUTE(L101,CHAR(160)," ")))))&gt;0,LEFT(UPPER(TRIM(L101)),10)&lt;&gt;"UNRESOLVED",ISERROR(MATCH(UPPER(TRIM(CLEAN(SUBSTITUTE(L101,CHAR(160)," ")))),Start!$H$6:$H$22,0))),"","Permission limitation/next action missing; ")&amp;""),IF(K101="Not examined","Examination pending",IF(LEN(IF(AND(LEN(UPPER(TRIM(CLEAN(SUBSTITUTE(H101,CHAR(160)," ")))))&gt;0,LEFT(UPPER(TRIM(H101)),10)&lt;&gt;"UNRESOLVED",ISERROR(MATCH(UPPER(TRIM(CLEAN(SUBSTITUTE(H101,CHAR(160)," ")))),Start!$H$6:$H$22,0))),"","Criterion/boundary missing; ")&amp;IF(AND(LEN(UPPER(TRIM(CLEAN(SUBSTITUTE(I101,CHAR(160)," ")))))&gt;0,LEFT(UPPER(TRIM(I101)),10)&lt;&gt;"UNRESOLVED",ISERROR(MATCH(UPPER(TRIM(CLEAN(SUBSTITUTE(I101,CHAR(160)," ")))),Start!$H$6:$H$22,0))),"","Examiner missing; ")&amp;IF(AND(LEN(UPPER(TRIM(CLEAN(SUBSTITUTE(J101,CHAR(160)," ")))))&gt;0,LEFT(UPPER(TRIM(J101)),10)&lt;&gt;"UNRESOLVED",ISERROR(MATCH(UPPER(TRIM(CLEAN(SUBSTITUTE(J101,CHAR(160)," ")))),Start!$H$6:$H$22,0))),"","Evidence references missing; ")&amp;IF(AND(LEN(UPPER(TRIM(CLEAN(SUBSTITUTE(M101,CHAR(160)," ")))))&gt;0,LEFT(UPPER(TRIM(M101)),10)&lt;&gt;"UNRESOLVED",ISERROR(MATCH(UPPER(TRIM(CLEAN(SUBSTITUTE(M101,CHAR(160)," ")))),Start!$H$6:$H$22,0))),"","Population/period missing; ")&amp;IF(AND(LEN(UPPER(TRIM(CLEAN(SUBSTITUTE(N101,CHAR(160)," ")))))&gt;0,LEFT(UPPER(TRIM(N101)),10)&lt;&gt;"UNRESOLVED",ISERROR(MATCH(UPPER(TRIM(CLEAN(SUBSTITUTE(N101,CHAR(160)," ")))),Start!$H$6:$H$22,0))),"","Sample IDs/count/rationale missing; ")&amp;IF(AND(LEN(UPPER(TRIM(CLEAN(SUBSTITUTE(O101,CHAR(160)," ")))))&gt;0,LEFT(UPPER(TRIM(O101)),10)&lt;&gt;"UNRESOLVED",ISERROR(MATCH(UPPER(TRIM(CLEAN(SUBSTITUTE(O101,CHAR(160)," ")))),Start!$H$6:$H$22,0))),"","Method missing; ")&amp;IF(AND(LEN(UPPER(TRIM(CLEAN(SUBSTITUTE(P101,CHAR(160)," ")))))&gt;0,LEFT(UPPER(TRIM(P101)),10)&lt;&gt;"UNRESOLVED",ISERROR(MATCH(UPPER(TRIM(CLEAN(SUBSTITUTE(P101,CHAR(160)," ")))),Start!$H$6:$H$22,0))),"","Observations missing; ")&amp;IF(AND(LEN(UPPER(TRIM(CLEAN(SUBSTITUTE(Q101,CHAR(160)," ")))))&gt;0,LEFT(UPPER(TRIM(Q101)),10)&lt;&gt;"UNRESOLVED",ISERROR(MATCH(UPPER(TRIM(CLEAN(SUBSTITUTE(Q101,CHAR(160)," ")))),Start!$H$6:$H$22,0))),"","Reviewer missing; ")&amp;IF(AND(ISNUMBER(R101),R101&gt;0,R101&lt;TODAY()+1),"","Execution date missing/invalid/future; ")&amp;IF(AND(ISNUMBER(S101),S101&gt;0,S101&lt;TODAY()+1),"","Review date missing/invalid/future; ")&amp;IF(AND(LEN(UPPER(TRIM(CLEAN(SUBSTITUTE(T101,CHAR(160)," ")))))&gt;0,LEFT(UPPER(TRIM(T101)),10)&lt;&gt;"UNRESOLVED",ISERROR(MATCH(UPPER(TRIM(CLEAN(SUBSTITUTE(T101,CHAR(160)," ")))),Start!$H$6:$H$22,0))),"","Review disposition missing; ")&amp;IF(AND(LEN(UPPER(TRIM(CLEAN(SUBSTITUTE(U101,CHAR(160)," ")))))&gt;0,LEFT(UPPER(TRIM(U101)),10)&lt;&gt;"UNRESOLVED",ISERROR(MATCH(UPPER(TRIM(CLEAN(SUBSTITUTE(U101,CHAR(160)," ")))),Start!$H$6:$H$22,0))),"","Permit or records-only basis missing; ")&amp;IF(AND(ISNUMBER(R101),ISNUMBER(S101),S101&lt;R101),"Review precedes execution; ","")&amp;IF(K101="Examined with limits",IF(AND(LEN(UPPER(TRIM(CLEAN(SUBSTITUTE(L101,CHAR(160)," ")))))&gt;0,LEFT(UPPER(TRIM(L101)),10)&lt;&gt;"UNRESOLVED",ISERROR(MATCH(UPPER(TRIM(CLEAN(SUBSTITUTE(L101,CHAR(160)," ")))),Start!$H$6:$H$22,0))),"","Limitation/next action missing; "),""))=0,"Documentation recorded; review required",IF(AND(LEN(UPPER(TRIM(CLEAN(SUBSTITUTE(H101,CHAR(160)," ")))))&gt;0,LEFT(UPPER(TRIM(H101)),10)&lt;&gt;"UNRESOLVED",ISERROR(MATCH(UPPER(TRIM(CLEAN(SUBSTITUTE(H101,CHAR(160)," ")))),Start!$H$6:$H$22,0))),"","Criterion/boundary missing; ")&amp;IF(AND(LEN(UPPER(TRIM(CLEAN(SUBSTITUTE(I101,CHAR(160)," ")))))&gt;0,LEFT(UPPER(TRIM(I101)),10)&lt;&gt;"UNRESOLVED",ISERROR(MATCH(UPPER(TRIM(CLEAN(SUBSTITUTE(I101,CHAR(160)," ")))),Start!$H$6:$H$22,0))),"","Examiner missing; ")&amp;IF(AND(LEN(UPPER(TRIM(CLEAN(SUBSTITUTE(J101,CHAR(160)," ")))))&gt;0,LEFT(UPPER(TRIM(J101)),10)&lt;&gt;"UNRESOLVED",ISERROR(MATCH(UPPER(TRIM(CLEAN(SUBSTITUTE(J101,CHAR(160)," ")))),Start!$H$6:$H$22,0))),"","Evidence references missing; ")&amp;IF(AND(LEN(UPPER(TRIM(CLEAN(SUBSTITUTE(M101,CHAR(160)," ")))))&gt;0,LEFT(UPPER(TRIM(M101)),10)&lt;&gt;"UNRESOLVED",ISERROR(MATCH(UPPER(TRIM(CLEAN(SUBSTITUTE(M101,CHAR(160)," ")))),Start!$H$6:$H$22,0))),"","Population/period missing; ")&amp;IF(AND(LEN(UPPER(TRIM(CLEAN(SUBSTITUTE(N101,CHAR(160)," ")))))&gt;0,LEFT(UPPER(TRIM(N101)),10)&lt;&gt;"UNRESOLVED",ISERROR(MATCH(UPPER(TRIM(CLEAN(SUBSTITUTE(N101,CHAR(160)," ")))),Start!$H$6:$H$22,0))),"","Sample IDs/count/rationale missing; ")&amp;IF(AND(LEN(UPPER(TRIM(CLEAN(SUBSTITUTE(O101,CHAR(160)," ")))))&gt;0,LEFT(UPPER(TRIM(O101)),10)&lt;&gt;"UNRESOLVED",ISERROR(MATCH(UPPER(TRIM(CLEAN(SUBSTITUTE(O101,CHAR(160)," ")))),Start!$H$6:$H$22,0))),"","Method missing; ")&amp;IF(AND(LEN(UPPER(TRIM(CLEAN(SUBSTITUTE(P101,CHAR(160)," ")))))&gt;0,LEFT(UPPER(TRIM(P101)),10)&lt;&gt;"UNRESOLVED",ISERROR(MATCH(UPPER(TRIM(CLEAN(SUBSTITUTE(P101,CHAR(160)," ")))),Start!$H$6:$H$22,0))),"","Observations missing; ")&amp;IF(AND(LEN(UPPER(TRIM(CLEAN(SUBSTITUTE(Q101,CHAR(160)," ")))))&gt;0,LEFT(UPPER(TRIM(Q101)),10)&lt;&gt;"UNRESOLVED",ISERROR(MATCH(UPPER(TRIM(CLEAN(SUBSTITUTE(Q101,CHAR(160)," ")))),Start!$H$6:$H$22,0))),"","Reviewer missing; ")&amp;IF(AND(ISNUMBER(R101),R101&gt;0,R101&lt;TODAY()+1),"","Execution date missing/invalid/future; ")&amp;IF(AND(ISNUMBER(S101),S101&gt;0,S101&lt;TODAY()+1),"","Review date missing/invalid/future; ")&amp;IF(AND(LEN(UPPER(TRIM(CLEAN(SUBSTITUTE(T101,CHAR(160)," ")))))&gt;0,LEFT(UPPER(TRIM(T101)),10)&lt;&gt;"UNRESOLVED",ISERROR(MATCH(UPPER(TRIM(CLEAN(SUBSTITUTE(T101,CHAR(160)," ")))),Start!$H$6:$H$22,0))),"","Review disposition missing; ")&amp;IF(AND(LEN(UPPER(TRIM(CLEAN(SUBSTITUTE(U101,CHAR(160)," ")))))&gt;0,LEFT(UPPER(TRIM(U101)),10)&lt;&gt;"UNRESOLVED",ISERROR(MATCH(UPPER(TRIM(CLEAN(SUBSTITUTE(U101,CHAR(160)," ")))),Start!$H$6:$H$22,0))),"","Permit or records-only basis missing; ")&amp;IF(AND(ISNUMBER(R101),ISNUMBER(S101),S101&lt;R101),"Review precedes execution; ","")&amp;IF(K101="Examined with limits",IF(AND(LEN(UPPER(TRIM(CLEAN(SUBSTITUTE(L101,CHAR(160)," ")))))&gt;0,LEFT(UPPER(TRIM(L101)),10)&lt;&gt;"UNRESOLVED",ISERROR(MATCH(UPPER(TRIM(CLEAN(SUBSTITUTE(L101,CHAR(160)," ")))),Start!$H$6:$H$22,0))),"","Limitation/next action missing; "),"")))),"Invalid status; use a listed value")</f>
        <v>Examination pending</v>
      </c>
    </row>
    <row r="102" ht="70" customHeight="1">
      <c r="A102" s="56" t="str">
        <v>W-MD05</v>
      </c>
      <c r="B102" s="56" t="str">
        <v>Water and wastewater</v>
      </c>
      <c r="C102" s="56" t="str">
        <v>Maryland secure submission and scope discrepancy</v>
      </c>
      <c r="D102" s="56" t="str">
        <v>May 2026 guidance provides certification and MoveIT instructions. Attachment 2 uses more than 3,300 people while 9-2705 uses customers. Retain the statutory unit and request written clarification of account eligibility, filing timing and applicable scope before relying on the attachment.</v>
      </c>
      <c r="E102" s="56" t="inlineStr">
        <is>
          <t xml:space="preserve">Actual customer and population counts kept separate, current secure transfer instructions and clarification record</t>
        </is>
      </c>
      <c r="F102" s="56" t="inlineStr">
        <is>
          <t xml:space="preserve">Confirm actual applicability, current instruments, evidence and review; acceptance follows assessment of what is collected.</t>
        </is>
      </c>
      <c r="G102" s="56" t="str">
        <v>W05 / W06</v>
      </c>
      <c r="H102" s="53"/>
      <c r="I102" s="53"/>
      <c r="J102" s="53"/>
      <c r="K102" s="53" t="str">
        <v>Not examined</v>
      </c>
      <c r="L102" s="53"/>
      <c r="M102" s="53"/>
      <c r="N102" s="53"/>
      <c r="O102" s="53"/>
      <c r="P102" s="53"/>
      <c r="Q102" s="53"/>
      <c r="R102" s="54"/>
      <c r="S102" s="54"/>
      <c r="T102" s="53"/>
      <c r="U102" s="53"/>
      <c r="V102" s="55" t="str">
        <f>IF(OR(EXACT(K102,"Not examined"),EXACT(K102,"Examined with limits"),EXACT(K102,"Evidence supports criterion"),EXACT(K102,"Gap observed"),EXACT(K102,"Not authorized")),IF(K102="Not authorized",IF(LEN(IF(AND(LEN(UPPER(TRIM(CLEAN(SUBSTITUTE(L102,CHAR(160)," ")))))&gt;0,LEFT(UPPER(TRIM(L102)),10)&lt;&gt;"UNRESOLVED",ISERROR(MATCH(UPPER(TRIM(CLEAN(SUBSTITUTE(L102,CHAR(160)," ")))),Start!$H$6:$H$22,0))),"","Permission limitation/next action missing; ")&amp;"")=0,"Documentation recorded; review required",IF(AND(LEN(UPPER(TRIM(CLEAN(SUBSTITUTE(L102,CHAR(160)," ")))))&gt;0,LEFT(UPPER(TRIM(L102)),10)&lt;&gt;"UNRESOLVED",ISERROR(MATCH(UPPER(TRIM(CLEAN(SUBSTITUTE(L102,CHAR(160)," ")))),Start!$H$6:$H$22,0))),"","Permission limitation/next action missing; ")&amp;""),IF(K102="Not examined","Examination pending",IF(LEN(IF(AND(LEN(UPPER(TRIM(CLEAN(SUBSTITUTE(H102,CHAR(160)," ")))))&gt;0,LEFT(UPPER(TRIM(H102)),10)&lt;&gt;"UNRESOLVED",ISERROR(MATCH(UPPER(TRIM(CLEAN(SUBSTITUTE(H102,CHAR(160)," ")))),Start!$H$6:$H$22,0))),"","Criterion/boundary missing; ")&amp;IF(AND(LEN(UPPER(TRIM(CLEAN(SUBSTITUTE(I102,CHAR(160)," ")))))&gt;0,LEFT(UPPER(TRIM(I102)),10)&lt;&gt;"UNRESOLVED",ISERROR(MATCH(UPPER(TRIM(CLEAN(SUBSTITUTE(I102,CHAR(160)," ")))),Start!$H$6:$H$22,0))),"","Examiner missing; ")&amp;IF(AND(LEN(UPPER(TRIM(CLEAN(SUBSTITUTE(J102,CHAR(160)," ")))))&gt;0,LEFT(UPPER(TRIM(J102)),10)&lt;&gt;"UNRESOLVED",ISERROR(MATCH(UPPER(TRIM(CLEAN(SUBSTITUTE(J102,CHAR(160)," ")))),Start!$H$6:$H$22,0))),"","Evidence references missing; ")&amp;IF(AND(LEN(UPPER(TRIM(CLEAN(SUBSTITUTE(M102,CHAR(160)," ")))))&gt;0,LEFT(UPPER(TRIM(M102)),10)&lt;&gt;"UNRESOLVED",ISERROR(MATCH(UPPER(TRIM(CLEAN(SUBSTITUTE(M102,CHAR(160)," ")))),Start!$H$6:$H$22,0))),"","Population/period missing; ")&amp;IF(AND(LEN(UPPER(TRIM(CLEAN(SUBSTITUTE(N102,CHAR(160)," ")))))&gt;0,LEFT(UPPER(TRIM(N102)),10)&lt;&gt;"UNRESOLVED",ISERROR(MATCH(UPPER(TRIM(CLEAN(SUBSTITUTE(N102,CHAR(160)," ")))),Start!$H$6:$H$22,0))),"","Sample IDs/count/rationale missing; ")&amp;IF(AND(LEN(UPPER(TRIM(CLEAN(SUBSTITUTE(O102,CHAR(160)," ")))))&gt;0,LEFT(UPPER(TRIM(O102)),10)&lt;&gt;"UNRESOLVED",ISERROR(MATCH(UPPER(TRIM(CLEAN(SUBSTITUTE(O102,CHAR(160)," ")))),Start!$H$6:$H$22,0))),"","Method missing; ")&amp;IF(AND(LEN(UPPER(TRIM(CLEAN(SUBSTITUTE(P102,CHAR(160)," ")))))&gt;0,LEFT(UPPER(TRIM(P102)),10)&lt;&gt;"UNRESOLVED",ISERROR(MATCH(UPPER(TRIM(CLEAN(SUBSTITUTE(P102,CHAR(160)," ")))),Start!$H$6:$H$22,0))),"","Observations missing; ")&amp;IF(AND(LEN(UPPER(TRIM(CLEAN(SUBSTITUTE(Q102,CHAR(160)," ")))))&gt;0,LEFT(UPPER(TRIM(Q102)),10)&lt;&gt;"UNRESOLVED",ISERROR(MATCH(UPPER(TRIM(CLEAN(SUBSTITUTE(Q102,CHAR(160)," ")))),Start!$H$6:$H$22,0))),"","Reviewer missing; ")&amp;IF(AND(ISNUMBER(R102),R102&gt;0,R102&lt;TODAY()+1),"","Execution date missing/invalid/future; ")&amp;IF(AND(ISNUMBER(S102),S102&gt;0,S102&lt;TODAY()+1),"","Review date missing/invalid/future; ")&amp;IF(AND(LEN(UPPER(TRIM(CLEAN(SUBSTITUTE(T102,CHAR(160)," ")))))&gt;0,LEFT(UPPER(TRIM(T102)),10)&lt;&gt;"UNRESOLVED",ISERROR(MATCH(UPPER(TRIM(CLEAN(SUBSTITUTE(T102,CHAR(160)," ")))),Start!$H$6:$H$22,0))),"","Review disposition missing; ")&amp;IF(AND(LEN(UPPER(TRIM(CLEAN(SUBSTITUTE(U102,CHAR(160)," ")))))&gt;0,LEFT(UPPER(TRIM(U102)),10)&lt;&gt;"UNRESOLVED",ISERROR(MATCH(UPPER(TRIM(CLEAN(SUBSTITUTE(U102,CHAR(160)," ")))),Start!$H$6:$H$22,0))),"","Permit or records-only basis missing; ")&amp;IF(AND(ISNUMBER(R102),ISNUMBER(S102),S102&lt;R102),"Review precedes execution; ","")&amp;IF(K102="Examined with limits",IF(AND(LEN(UPPER(TRIM(CLEAN(SUBSTITUTE(L102,CHAR(160)," ")))))&gt;0,LEFT(UPPER(TRIM(L102)),10)&lt;&gt;"UNRESOLVED",ISERROR(MATCH(UPPER(TRIM(CLEAN(SUBSTITUTE(L102,CHAR(160)," ")))),Start!$H$6:$H$22,0))),"","Limitation/next action missing; "),""))=0,"Documentation recorded; review required",IF(AND(LEN(UPPER(TRIM(CLEAN(SUBSTITUTE(H102,CHAR(160)," ")))))&gt;0,LEFT(UPPER(TRIM(H102)),10)&lt;&gt;"UNRESOLVED",ISERROR(MATCH(UPPER(TRIM(CLEAN(SUBSTITUTE(H102,CHAR(160)," ")))),Start!$H$6:$H$22,0))),"","Criterion/boundary missing; ")&amp;IF(AND(LEN(UPPER(TRIM(CLEAN(SUBSTITUTE(I102,CHAR(160)," ")))))&gt;0,LEFT(UPPER(TRIM(I102)),10)&lt;&gt;"UNRESOLVED",ISERROR(MATCH(UPPER(TRIM(CLEAN(SUBSTITUTE(I102,CHAR(160)," ")))),Start!$H$6:$H$22,0))),"","Examiner missing; ")&amp;IF(AND(LEN(UPPER(TRIM(CLEAN(SUBSTITUTE(J102,CHAR(160)," ")))))&gt;0,LEFT(UPPER(TRIM(J102)),10)&lt;&gt;"UNRESOLVED",ISERROR(MATCH(UPPER(TRIM(CLEAN(SUBSTITUTE(J102,CHAR(160)," ")))),Start!$H$6:$H$22,0))),"","Evidence references missing; ")&amp;IF(AND(LEN(UPPER(TRIM(CLEAN(SUBSTITUTE(M102,CHAR(160)," ")))))&gt;0,LEFT(UPPER(TRIM(M102)),10)&lt;&gt;"UNRESOLVED",ISERROR(MATCH(UPPER(TRIM(CLEAN(SUBSTITUTE(M102,CHAR(160)," ")))),Start!$H$6:$H$22,0))),"","Population/period missing; ")&amp;IF(AND(LEN(UPPER(TRIM(CLEAN(SUBSTITUTE(N102,CHAR(160)," ")))))&gt;0,LEFT(UPPER(TRIM(N102)),10)&lt;&gt;"UNRESOLVED",ISERROR(MATCH(UPPER(TRIM(CLEAN(SUBSTITUTE(N102,CHAR(160)," ")))),Start!$H$6:$H$22,0))),"","Sample IDs/count/rationale missing; ")&amp;IF(AND(LEN(UPPER(TRIM(CLEAN(SUBSTITUTE(O102,CHAR(160)," ")))))&gt;0,LEFT(UPPER(TRIM(O102)),10)&lt;&gt;"UNRESOLVED",ISERROR(MATCH(UPPER(TRIM(CLEAN(SUBSTITUTE(O102,CHAR(160)," ")))),Start!$H$6:$H$22,0))),"","Method missing; ")&amp;IF(AND(LEN(UPPER(TRIM(CLEAN(SUBSTITUTE(P102,CHAR(160)," ")))))&gt;0,LEFT(UPPER(TRIM(P102)),10)&lt;&gt;"UNRESOLVED",ISERROR(MATCH(UPPER(TRIM(CLEAN(SUBSTITUTE(P102,CHAR(160)," ")))),Start!$H$6:$H$22,0))),"","Observations missing; ")&amp;IF(AND(LEN(UPPER(TRIM(CLEAN(SUBSTITUTE(Q102,CHAR(160)," ")))))&gt;0,LEFT(UPPER(TRIM(Q102)),10)&lt;&gt;"UNRESOLVED",ISERROR(MATCH(UPPER(TRIM(CLEAN(SUBSTITUTE(Q102,CHAR(160)," ")))),Start!$H$6:$H$22,0))),"","Reviewer missing; ")&amp;IF(AND(ISNUMBER(R102),R102&gt;0,R102&lt;TODAY()+1),"","Execution date missing/invalid/future; ")&amp;IF(AND(ISNUMBER(S102),S102&gt;0,S102&lt;TODAY()+1),"","Review date missing/invalid/future; ")&amp;IF(AND(LEN(UPPER(TRIM(CLEAN(SUBSTITUTE(T102,CHAR(160)," ")))))&gt;0,LEFT(UPPER(TRIM(T102)),10)&lt;&gt;"UNRESOLVED",ISERROR(MATCH(UPPER(TRIM(CLEAN(SUBSTITUTE(T102,CHAR(160)," ")))),Start!$H$6:$H$22,0))),"","Review disposition missing; ")&amp;IF(AND(LEN(UPPER(TRIM(CLEAN(SUBSTITUTE(U102,CHAR(160)," ")))))&gt;0,LEFT(UPPER(TRIM(U102)),10)&lt;&gt;"UNRESOLVED",ISERROR(MATCH(UPPER(TRIM(CLEAN(SUBSTITUTE(U102,CHAR(160)," ")))),Start!$H$6:$H$22,0))),"","Permit or records-only basis missing; ")&amp;IF(AND(ISNUMBER(R102),ISNUMBER(S102),S102&lt;R102),"Review precedes execution; ","")&amp;IF(K102="Examined with limits",IF(AND(LEN(UPPER(TRIM(CLEAN(SUBSTITUTE(L102,CHAR(160)," ")))))&gt;0,LEFT(UPPER(TRIM(L102)),10)&lt;&gt;"UNRESOLVED",ISERROR(MATCH(UPPER(TRIM(CLEAN(SUBSTITUTE(L102,CHAR(160)," ")))),Start!$H$6:$H$22,0))),"","Limitation/next action missing; "),"")))),"Invalid status; use a listed value")</f>
        <v>Examination pending</v>
      </c>
    </row>
    <row r="103" ht="70" customHeight="1">
      <c r="A103" s="52" t="str">
        <v>W-MD06</v>
      </c>
      <c r="B103" s="52" t="str">
        <v>Water and wastewater</v>
      </c>
      <c r="C103" s="52" t="str">
        <v>Maryland OT definition and ERP preparation</v>
      </c>
      <c r="D103" s="52" t="inlineStr">
        <is>
          <t xml:space="preserve">Map actual OT, including applicable building/fire/access controls in 9-2701, into the record inventory. May guidance section 8 describes ERP updates; distinguish guidance cadence from enacted clauses and verify implementation. Intrusion and life safety testing run under written authorization.</t>
        </is>
      </c>
      <c r="E103" s="52" t="inlineStr">
        <is>
          <t xml:space="preserve">System dependency map, ERP, loss of control scenario, safe method restrictions and review</t>
        </is>
      </c>
      <c r="F103" s="52" t="inlineStr">
        <is>
          <t xml:space="preserve">Confirm actual applicability, current instruments, evidence and review; acceptance follows assessment of what is collected.</t>
        </is>
      </c>
      <c r="G103" s="52" t="str">
        <v>W23 / W06</v>
      </c>
      <c r="H103" s="53"/>
      <c r="I103" s="53"/>
      <c r="J103" s="53"/>
      <c r="K103" s="53" t="str">
        <v>Not examined</v>
      </c>
      <c r="L103" s="53"/>
      <c r="M103" s="53"/>
      <c r="N103" s="53"/>
      <c r="O103" s="53"/>
      <c r="P103" s="53"/>
      <c r="Q103" s="53"/>
      <c r="R103" s="54"/>
      <c r="S103" s="54"/>
      <c r="T103" s="53"/>
      <c r="U103" s="53"/>
      <c r="V103" s="55" t="str">
        <f>IF(OR(EXACT(K103,"Not examined"),EXACT(K103,"Examined with limits"),EXACT(K103,"Evidence supports criterion"),EXACT(K103,"Gap observed"),EXACT(K103,"Not authorized")),IF(K103="Not authorized",IF(LEN(IF(AND(LEN(UPPER(TRIM(CLEAN(SUBSTITUTE(L103,CHAR(160)," ")))))&gt;0,LEFT(UPPER(TRIM(L103)),10)&lt;&gt;"UNRESOLVED",ISERROR(MATCH(UPPER(TRIM(CLEAN(SUBSTITUTE(L103,CHAR(160)," ")))),Start!$H$6:$H$22,0))),"","Permission limitation/next action missing; ")&amp;"")=0,"Documentation recorded; review required",IF(AND(LEN(UPPER(TRIM(CLEAN(SUBSTITUTE(L103,CHAR(160)," ")))))&gt;0,LEFT(UPPER(TRIM(L103)),10)&lt;&gt;"UNRESOLVED",ISERROR(MATCH(UPPER(TRIM(CLEAN(SUBSTITUTE(L103,CHAR(160)," ")))),Start!$H$6:$H$22,0))),"","Permission limitation/next action missing; ")&amp;""),IF(K103="Not examined","Examination pending",IF(LEN(IF(AND(LEN(UPPER(TRIM(CLEAN(SUBSTITUTE(H103,CHAR(160)," ")))))&gt;0,LEFT(UPPER(TRIM(H103)),10)&lt;&gt;"UNRESOLVED",ISERROR(MATCH(UPPER(TRIM(CLEAN(SUBSTITUTE(H103,CHAR(160)," ")))),Start!$H$6:$H$22,0))),"","Criterion/boundary missing; ")&amp;IF(AND(LEN(UPPER(TRIM(CLEAN(SUBSTITUTE(I103,CHAR(160)," ")))))&gt;0,LEFT(UPPER(TRIM(I103)),10)&lt;&gt;"UNRESOLVED",ISERROR(MATCH(UPPER(TRIM(CLEAN(SUBSTITUTE(I103,CHAR(160)," ")))),Start!$H$6:$H$22,0))),"","Examiner missing; ")&amp;IF(AND(LEN(UPPER(TRIM(CLEAN(SUBSTITUTE(J103,CHAR(160)," ")))))&gt;0,LEFT(UPPER(TRIM(J103)),10)&lt;&gt;"UNRESOLVED",ISERROR(MATCH(UPPER(TRIM(CLEAN(SUBSTITUTE(J103,CHAR(160)," ")))),Start!$H$6:$H$22,0))),"","Evidence references missing; ")&amp;IF(AND(LEN(UPPER(TRIM(CLEAN(SUBSTITUTE(M103,CHAR(160)," ")))))&gt;0,LEFT(UPPER(TRIM(M103)),10)&lt;&gt;"UNRESOLVED",ISERROR(MATCH(UPPER(TRIM(CLEAN(SUBSTITUTE(M103,CHAR(160)," ")))),Start!$H$6:$H$22,0))),"","Population/period missing; ")&amp;IF(AND(LEN(UPPER(TRIM(CLEAN(SUBSTITUTE(N103,CHAR(160)," ")))))&gt;0,LEFT(UPPER(TRIM(N103)),10)&lt;&gt;"UNRESOLVED",ISERROR(MATCH(UPPER(TRIM(CLEAN(SUBSTITUTE(N103,CHAR(160)," ")))),Start!$H$6:$H$22,0))),"","Sample IDs/count/rationale missing; ")&amp;IF(AND(LEN(UPPER(TRIM(CLEAN(SUBSTITUTE(O103,CHAR(160)," ")))))&gt;0,LEFT(UPPER(TRIM(O103)),10)&lt;&gt;"UNRESOLVED",ISERROR(MATCH(UPPER(TRIM(CLEAN(SUBSTITUTE(O103,CHAR(160)," ")))),Start!$H$6:$H$22,0))),"","Method missing; ")&amp;IF(AND(LEN(UPPER(TRIM(CLEAN(SUBSTITUTE(P103,CHAR(160)," ")))))&gt;0,LEFT(UPPER(TRIM(P103)),10)&lt;&gt;"UNRESOLVED",ISERROR(MATCH(UPPER(TRIM(CLEAN(SUBSTITUTE(P103,CHAR(160)," ")))),Start!$H$6:$H$22,0))),"","Observations missing; ")&amp;IF(AND(LEN(UPPER(TRIM(CLEAN(SUBSTITUTE(Q103,CHAR(160)," ")))))&gt;0,LEFT(UPPER(TRIM(Q103)),10)&lt;&gt;"UNRESOLVED",ISERROR(MATCH(UPPER(TRIM(CLEAN(SUBSTITUTE(Q103,CHAR(160)," ")))),Start!$H$6:$H$22,0))),"","Reviewer missing; ")&amp;IF(AND(ISNUMBER(R103),R103&gt;0,R103&lt;TODAY()+1),"","Execution date missing/invalid/future; ")&amp;IF(AND(ISNUMBER(S103),S103&gt;0,S103&lt;TODAY()+1),"","Review date missing/invalid/future; ")&amp;IF(AND(LEN(UPPER(TRIM(CLEAN(SUBSTITUTE(T103,CHAR(160)," ")))))&gt;0,LEFT(UPPER(TRIM(T103)),10)&lt;&gt;"UNRESOLVED",ISERROR(MATCH(UPPER(TRIM(CLEAN(SUBSTITUTE(T103,CHAR(160)," ")))),Start!$H$6:$H$22,0))),"","Review disposition missing; ")&amp;IF(AND(LEN(UPPER(TRIM(CLEAN(SUBSTITUTE(U103,CHAR(160)," ")))))&gt;0,LEFT(UPPER(TRIM(U103)),10)&lt;&gt;"UNRESOLVED",ISERROR(MATCH(UPPER(TRIM(CLEAN(SUBSTITUTE(U103,CHAR(160)," ")))),Start!$H$6:$H$22,0))),"","Permit or records-only basis missing; ")&amp;IF(AND(ISNUMBER(R103),ISNUMBER(S103),S103&lt;R103),"Review precedes execution; ","")&amp;IF(K103="Examined with limits",IF(AND(LEN(UPPER(TRIM(CLEAN(SUBSTITUTE(L103,CHAR(160)," ")))))&gt;0,LEFT(UPPER(TRIM(L103)),10)&lt;&gt;"UNRESOLVED",ISERROR(MATCH(UPPER(TRIM(CLEAN(SUBSTITUTE(L103,CHAR(160)," ")))),Start!$H$6:$H$22,0))),"","Limitation/next action missing; "),""))=0,"Documentation recorded; review required",IF(AND(LEN(UPPER(TRIM(CLEAN(SUBSTITUTE(H103,CHAR(160)," ")))))&gt;0,LEFT(UPPER(TRIM(H103)),10)&lt;&gt;"UNRESOLVED",ISERROR(MATCH(UPPER(TRIM(CLEAN(SUBSTITUTE(H103,CHAR(160)," ")))),Start!$H$6:$H$22,0))),"","Criterion/boundary missing; ")&amp;IF(AND(LEN(UPPER(TRIM(CLEAN(SUBSTITUTE(I103,CHAR(160)," ")))))&gt;0,LEFT(UPPER(TRIM(I103)),10)&lt;&gt;"UNRESOLVED",ISERROR(MATCH(UPPER(TRIM(CLEAN(SUBSTITUTE(I103,CHAR(160)," ")))),Start!$H$6:$H$22,0))),"","Examiner missing; ")&amp;IF(AND(LEN(UPPER(TRIM(CLEAN(SUBSTITUTE(J103,CHAR(160)," ")))))&gt;0,LEFT(UPPER(TRIM(J103)),10)&lt;&gt;"UNRESOLVED",ISERROR(MATCH(UPPER(TRIM(CLEAN(SUBSTITUTE(J103,CHAR(160)," ")))),Start!$H$6:$H$22,0))),"","Evidence references missing; ")&amp;IF(AND(LEN(UPPER(TRIM(CLEAN(SUBSTITUTE(M103,CHAR(160)," ")))))&gt;0,LEFT(UPPER(TRIM(M103)),10)&lt;&gt;"UNRESOLVED",ISERROR(MATCH(UPPER(TRIM(CLEAN(SUBSTITUTE(M103,CHAR(160)," ")))),Start!$H$6:$H$22,0))),"","Population/period missing; ")&amp;IF(AND(LEN(UPPER(TRIM(CLEAN(SUBSTITUTE(N103,CHAR(160)," ")))))&gt;0,LEFT(UPPER(TRIM(N103)),10)&lt;&gt;"UNRESOLVED",ISERROR(MATCH(UPPER(TRIM(CLEAN(SUBSTITUTE(N103,CHAR(160)," ")))),Start!$H$6:$H$22,0))),"","Sample IDs/count/rationale missing; ")&amp;IF(AND(LEN(UPPER(TRIM(CLEAN(SUBSTITUTE(O103,CHAR(160)," ")))))&gt;0,LEFT(UPPER(TRIM(O103)),10)&lt;&gt;"UNRESOLVED",ISERROR(MATCH(UPPER(TRIM(CLEAN(SUBSTITUTE(O103,CHAR(160)," ")))),Start!$H$6:$H$22,0))),"","Method missing; ")&amp;IF(AND(LEN(UPPER(TRIM(CLEAN(SUBSTITUTE(P103,CHAR(160)," ")))))&gt;0,LEFT(UPPER(TRIM(P103)),10)&lt;&gt;"UNRESOLVED",ISERROR(MATCH(UPPER(TRIM(CLEAN(SUBSTITUTE(P103,CHAR(160)," ")))),Start!$H$6:$H$22,0))),"","Observations missing; ")&amp;IF(AND(LEN(UPPER(TRIM(CLEAN(SUBSTITUTE(Q103,CHAR(160)," ")))))&gt;0,LEFT(UPPER(TRIM(Q103)),10)&lt;&gt;"UNRESOLVED",ISERROR(MATCH(UPPER(TRIM(CLEAN(SUBSTITUTE(Q103,CHAR(160)," ")))),Start!$H$6:$H$22,0))),"","Reviewer missing; ")&amp;IF(AND(ISNUMBER(R103),R103&gt;0,R103&lt;TODAY()+1),"","Execution date missing/invalid/future; ")&amp;IF(AND(ISNUMBER(S103),S103&gt;0,S103&lt;TODAY()+1),"","Review date missing/invalid/future; ")&amp;IF(AND(LEN(UPPER(TRIM(CLEAN(SUBSTITUTE(T103,CHAR(160)," ")))))&gt;0,LEFT(UPPER(TRIM(T103)),10)&lt;&gt;"UNRESOLVED",ISERROR(MATCH(UPPER(TRIM(CLEAN(SUBSTITUTE(T103,CHAR(160)," ")))),Start!$H$6:$H$22,0))),"","Review disposition missing; ")&amp;IF(AND(LEN(UPPER(TRIM(CLEAN(SUBSTITUTE(U103,CHAR(160)," ")))))&gt;0,LEFT(UPPER(TRIM(U103)),10)&lt;&gt;"UNRESOLVED",ISERROR(MATCH(UPPER(TRIM(CLEAN(SUBSTITUTE(U103,CHAR(160)," ")))),Start!$H$6:$H$22,0))),"","Permit or records-only basis missing; ")&amp;IF(AND(ISNUMBER(R103),ISNUMBER(S103),S103&lt;R103),"Review precedes execution; ","")&amp;IF(K103="Examined with limits",IF(AND(LEN(UPPER(TRIM(CLEAN(SUBSTITUTE(L103,CHAR(160)," ")))))&gt;0,LEFT(UPPER(TRIM(L103)),10)&lt;&gt;"UNRESOLVED",ISERROR(MATCH(UPPER(TRIM(CLEAN(SUBSTITUTE(L103,CHAR(160)," ")))),Start!$H$6:$H$22,0))),"","Limitation/next action missing; "),"")))),"Invalid status; use a listed value")</f>
        <v>Examination pending</v>
      </c>
    </row>
  </sheetData>
  <sheetProtection sheet="1" objects="1" scenarios="1" autoFilter="0" selectLockedCells="0" selectUnlockedCells="0" formatRows="0"/>
  <mergeCells>
    <mergeCell ref="A1:F1"/>
    <mergeCell ref="A2:F2"/>
    <mergeCell ref="A3:B3"/>
  </mergeCells>
  <dataValidations count="1">
    <dataValidation type="list" sqref="K5:K103" showErrorMessage="1" errorStyle="stop" errorTitle="Choose a listed value" error="Use an exact listed value. Unresolved decisions remain open.">
      <formula1>"Not examined,Examined with limits,Evidence supports criterion,Gap observed,Not authorized"</formula1>
    </dataValidation>
  </dataValidations>
  <hyperlinks>
    <hyperlink ref="A3" location="'Sources'!A1" display="Open source register"/>
    <hyperlink ref="G5" location="'Sources'!A5" tooltip="Open first cited source; all source IDs remain in the cell"/>
    <hyperlink ref="G6" location="'Sources'!A5" tooltip="Open first cited source; all source IDs remain in the cell"/>
    <hyperlink ref="G7" location="'Sources'!A5" tooltip="Open first cited source; all source IDs remain in the cell"/>
    <hyperlink ref="G8" location="'Sources'!A5" tooltip="Open first cited source; all source IDs remain in the cell"/>
    <hyperlink ref="G9" location="'Sources'!A5" tooltip="Open first cited source; all source IDs remain in the cell"/>
    <hyperlink ref="G10" location="'Sources'!A5" tooltip="Open first cited source; all source IDs remain in the cell"/>
    <hyperlink ref="G11" location="'Sources'!A5" tooltip="Open first cited source; all source IDs remain in the cell"/>
    <hyperlink ref="G12" location="'Sources'!A5" tooltip="Open first cited source; all source IDs remain in the cell"/>
    <hyperlink ref="G13" location="'Sources'!A5" tooltip="Open first cited source; all source IDs remain in the cell"/>
    <hyperlink ref="G14" location="'Sources'!A5" tooltip="Open first cited source; all source IDs remain in the cell"/>
    <hyperlink ref="G15" location="'Sources'!A5" tooltip="Open first cited source; all source IDs remain in the cell"/>
    <hyperlink ref="G16" location="'Sources'!A5" tooltip="Open first cited source; all source IDs remain in the cell"/>
    <hyperlink ref="G17" location="'Sources'!A5" tooltip="Open first cited source; all source IDs remain in the cell"/>
    <hyperlink ref="G18" location="'Sources'!A5" tooltip="Open first cited source; all source IDs remain in the cell"/>
    <hyperlink ref="G19" location="'Sources'!A5" tooltip="Open first cited source; all source IDs remain in the cell"/>
    <hyperlink ref="G20" location="'Sources'!A5" tooltip="Open first cited source; all source IDs remain in the cell"/>
    <hyperlink ref="G21" location="'Sources'!A5" tooltip="Open first cited source; all source IDs remain in the cell"/>
    <hyperlink ref="G22" location="'Sources'!A5" tooltip="Open first cited source; all source IDs remain in the cell"/>
    <hyperlink ref="G23" location="'Sources'!A5" tooltip="Open first cited source; all source IDs remain in the cell"/>
    <hyperlink ref="G24" location="'Sources'!A5" tooltip="Open first cited source; all source IDs remain in the cell"/>
    <hyperlink ref="G25" location="'Sources'!A5" tooltip="Open first cited source; all source IDs remain in the cell"/>
    <hyperlink ref="G26" location="'Sources'!A5" tooltip="Open first cited source; all source IDs remain in the cell"/>
    <hyperlink ref="G27" location="'Sources'!A5" tooltip="Open first cited source; all source IDs remain in the cell"/>
    <hyperlink ref="G28" location="'Sources'!A5" tooltip="Open first cited source; all source IDs remain in the cell"/>
    <hyperlink ref="G29" location="'Sources'!A5" tooltip="Open first cited source; all source IDs remain in the cell"/>
    <hyperlink ref="G30" location="'Sources'!A5" tooltip="Open first cited source; all source IDs remain in the cell"/>
    <hyperlink ref="G31" location="'Sources'!A5" tooltip="Open first cited source; all source IDs remain in the cell"/>
    <hyperlink ref="G32" location="'Sources'!A5" tooltip="Open first cited source; all source IDs remain in the cell"/>
    <hyperlink ref="G33" location="'Sources'!A5" tooltip="Open first cited source; all source IDs remain in the cell"/>
    <hyperlink ref="G34" location="'Sources'!A5" tooltip="Open first cited source; all source IDs remain in the cell"/>
    <hyperlink ref="G35" location="'Sources'!A5" tooltip="Open first cited source; all source IDs remain in the cell"/>
    <hyperlink ref="G36" location="'Sources'!A5" tooltip="Open first cited source; all source IDs remain in the cell"/>
    <hyperlink ref="G37" location="'Sources'!A5" tooltip="Open first cited source; all source IDs remain in the cell"/>
    <hyperlink ref="G38" location="'Sources'!A5" tooltip="Open first cited source; all source IDs remain in the cell"/>
    <hyperlink ref="G39" location="'Sources'!A5" tooltip="Open first cited source; all source IDs remain in the cell"/>
    <hyperlink ref="G40" location="'Sources'!A5" tooltip="Open first cited source; all source IDs remain in the cell"/>
    <hyperlink ref="G41" location="'Sources'!A5" tooltip="Open first cited source; all source IDs remain in the cell"/>
    <hyperlink ref="G42" location="'Sources'!A5" tooltip="Open first cited source; all source IDs remain in the cell"/>
    <hyperlink ref="G43" location="'Sources'!A5" tooltip="Open first cited source; all source IDs remain in the cell"/>
    <hyperlink ref="G44" location="'Sources'!A5" tooltip="Open first cited source; all source IDs remain in the cell"/>
    <hyperlink ref="G45" location="'Sources'!A5" tooltip="Open first cited source; all source IDs remain in the cell"/>
    <hyperlink ref="G46" location="'Sources'!A5" tooltip="Open first cited source; all source IDs remain in the cell"/>
    <hyperlink ref="G47" location="'Sources'!A5" tooltip="Open first cited source; all source IDs remain in the cell"/>
    <hyperlink ref="G48" location="'Sources'!A5" tooltip="Open first cited source; all source IDs remain in the cell"/>
    <hyperlink ref="G49" location="'Sources'!A16" tooltip="Open first cited source; all source IDs remain in the cell"/>
    <hyperlink ref="G50" location="'Sources'!A16" tooltip="Open first cited source; all source IDs remain in the cell"/>
    <hyperlink ref="G51" location="'Sources'!A16" tooltip="Open first cited source; all source IDs remain in the cell"/>
    <hyperlink ref="G52" location="'Sources'!A16" tooltip="Open first cited source; all source IDs remain in the cell"/>
    <hyperlink ref="G53" location="'Sources'!A16" tooltip="Open first cited source; all source IDs remain in the cell"/>
    <hyperlink ref="G54" location="'Sources'!A16" tooltip="Open first cited source; all source IDs remain in the cell"/>
    <hyperlink ref="G55" location="'Sources'!A16" tooltip="Open first cited source; all source IDs remain in the cell"/>
    <hyperlink ref="G56" location="'Sources'!A19" tooltip="Open first cited source; all source IDs remain in the cell"/>
    <hyperlink ref="G57" location="'Sources'!A19" tooltip="Open first cited source; all source IDs remain in the cell"/>
    <hyperlink ref="G58" location="'Sources'!A19" tooltip="Open first cited source; all source IDs remain in the cell"/>
    <hyperlink ref="G59" location="'Sources'!A25" tooltip="Open first cited source; all source IDs remain in the cell"/>
    <hyperlink ref="G60" location="'Sources'!A22" tooltip="Open first cited source; all source IDs remain in the cell"/>
    <hyperlink ref="G61" location="'Sources'!A20" tooltip="Open first cited source; all source IDs remain in the cell"/>
    <hyperlink ref="G62" location="'Sources'!A27" tooltip="Open first cited source; all source IDs remain in the cell"/>
    <hyperlink ref="G63" location="'Sources'!A27" tooltip="Open first cited source; all source IDs remain in the cell"/>
    <hyperlink ref="G64" location="'Sources'!A27" tooltip="Open first cited source; all source IDs remain in the cell"/>
    <hyperlink ref="G65" location="'Sources'!A27" tooltip="Open first cited source; all source IDs remain in the cell"/>
    <hyperlink ref="G66" location="'Sources'!A27" tooltip="Open first cited source; all source IDs remain in the cell"/>
    <hyperlink ref="G67" location="'Sources'!A27" tooltip="Open first cited source; all source IDs remain in the cell"/>
    <hyperlink ref="G68" location="'Sources'!A30" tooltip="Open first cited source; all source IDs remain in the cell"/>
    <hyperlink ref="G69" location="'Sources'!A31" tooltip="Open first cited source; all source IDs remain in the cell"/>
    <hyperlink ref="G70" location="'Sources'!A34" tooltip="Open first cited source; all source IDs remain in the cell"/>
    <hyperlink ref="G71" location="'Sources'!A34" tooltip="Open first cited source; all source IDs remain in the cell"/>
    <hyperlink ref="G72" location="'Sources'!A34" tooltip="Open first cited source; all source IDs remain in the cell"/>
    <hyperlink ref="G73" location="'Sources'!A34" tooltip="Open first cited source; all source IDs remain in the cell"/>
    <hyperlink ref="G74" location="'Sources'!A34" tooltip="Open first cited source; all source IDs remain in the cell"/>
    <hyperlink ref="G75" location="'Sources'!A35" tooltip="Open first cited source; all source IDs remain in the cell"/>
    <hyperlink ref="G76" location="'Sources'!A35" tooltip="Open first cited source; all source IDs remain in the cell"/>
    <hyperlink ref="G77" location="'Sources'!A53" tooltip="Open first cited source; all source IDs remain in the cell"/>
    <hyperlink ref="G78" location="'Sources'!A51" tooltip="Open first cited source; all source IDs remain in the cell"/>
    <hyperlink ref="G79" location="'Sources'!A51" tooltip="Open first cited source; all source IDs remain in the cell"/>
    <hyperlink ref="G80" location="'Sources'!A51" tooltip="Open first cited source; all source IDs remain in the cell"/>
    <hyperlink ref="G81" location="'Sources'!A51" tooltip="Open first cited source; all source IDs remain in the cell"/>
    <hyperlink ref="G82" location="'Sources'!A51" tooltip="Open first cited source; all source IDs remain in the cell"/>
    <hyperlink ref="G83" location="'Sources'!A51" tooltip="Open first cited source; all source IDs remain in the cell"/>
    <hyperlink ref="G84" location="'Sources'!A51" tooltip="Open first cited source; all source IDs remain in the cell"/>
    <hyperlink ref="G85" location="'Sources'!A51" tooltip="Open first cited source; all source IDs remain in the cell"/>
    <hyperlink ref="G86" location="'Sources'!A51" tooltip="Open first cited source; all source IDs remain in the cell"/>
    <hyperlink ref="G87" location="'Sources'!A51" tooltip="Open first cited source; all source IDs remain in the cell"/>
    <hyperlink ref="G88" location="'Sources'!A51" tooltip="Open first cited source; all source IDs remain in the cell"/>
    <hyperlink ref="G89" location="'Sources'!A51" tooltip="Open first cited source; all source IDs remain in the cell"/>
    <hyperlink ref="G90" location="'Sources'!A51" tooltip="Open first cited source; all source IDs remain in the cell"/>
    <hyperlink ref="G91" location="'Sources'!A51" tooltip="Open first cited source; all source IDs remain in the cell"/>
    <hyperlink ref="G92" location="'Sources'!A44" tooltip="Open first cited source; all source IDs remain in the cell"/>
    <hyperlink ref="G93" location="'Sources'!A46" tooltip="Open first cited source; all source IDs remain in the cell"/>
    <hyperlink ref="G94" location="'Sources'!A47" tooltip="Open first cited source; all source IDs remain in the cell"/>
    <hyperlink ref="G95" location="'Sources'!A106" tooltip="Open first cited source; all source IDs remain in the cell"/>
    <hyperlink ref="G96" location="'Sources'!A107" tooltip="Open first cited source; all source IDs remain in the cell"/>
    <hyperlink ref="G97" location="'Sources'!A107" tooltip="Open first cited source; all source IDs remain in the cell"/>
    <hyperlink ref="G98" location="'Sources'!A107" tooltip="Open first cited source; all source IDs remain in the cell"/>
    <hyperlink ref="G99" location="'Sources'!A109" tooltip="Open first cited source; all source IDs remain in the cell"/>
    <hyperlink ref="G100" location="'Sources'!A110" tooltip="Open first cited source; all source IDs remain in the cell"/>
    <hyperlink ref="G101" location="'Sources'!A111" tooltip="Open first cited source; all source IDs remain in the cell"/>
    <hyperlink ref="G102" location="'Sources'!A20" tooltip="Open first cited source; all source IDs remain in the cell"/>
    <hyperlink ref="G103" location="'Sources'!A112" tooltip="Open first cited source; all source IDs remain in the cell"/>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9" manualBreakCount="9">
    <brk id="3" min="0" max="1048575" man="1"/>
    <brk id="4" min="0" max="1048575" man="1"/>
    <brk id="5" min="0" max="1048575" man="1"/>
    <brk id="7" min="0" max="1048575" man="1"/>
    <brk id="10" min="0" max="1048575" man="1"/>
    <brk id="12" min="0" max="1048575" man="1"/>
    <brk id="14" min="0" max="1048575" man="1"/>
    <brk id="16" min="0" max="1048575" man="1"/>
    <brk id="20" min="0" max="1048575" man="1"/>
  </colBreaks>
  <tableParts count="1">
    <tablePart r:id="R71ee2bc3fada4e00"/>
  </tableParts>
</worksheet>
</file>

<file path=xl/worksheets/sheet6.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7" hidden="0" customWidth="1"/>
    <col min="2" max="2" width="36" hidden="0" customWidth="1"/>
    <col min="3" max="3" width="45" hidden="0" customWidth="1"/>
    <col min="4" max="4" width="44" hidden="0" customWidth="1"/>
    <col min="5" max="5" width="26" hidden="0" customWidth="1"/>
    <col min="6" max="6" width="40" hidden="0" customWidth="1"/>
    <col min="7" max="7" width="45" hidden="0" customWidth="1"/>
    <col min="8" max="8" width="25" hidden="0" customWidth="1"/>
    <col min="9" max="9" width="45" hidden="0" customWidth="1"/>
    <col min="10" max="10" width="55" hidden="0" customWidth="1"/>
    <col min="11" max="11" width="55" hidden="0" customWidth="1"/>
    <col min="12" max="12" width="62" hidden="0" customWidth="1"/>
  </cols>
  <sheetData>
    <row r="1" ht="32" customHeight="1">
      <c r="A1" s="6" t="str">
        <v>Evidence</v>
      </c>
      <c r="B1" s="6"/>
      <c r="C1" s="6"/>
      <c r="D1" s="6"/>
      <c r="E1" s="6"/>
      <c r="F1" s="6"/>
      <c r="G1" s="3"/>
      <c r="H1" s="3"/>
      <c r="I1" s="3"/>
      <c r="J1" s="3"/>
      <c r="K1" s="3"/>
      <c r="L1" s="3"/>
    </row>
    <row r="2" ht="42" customHeight="1">
      <c r="A2" s="7" t="inlineStr">
        <is>
          <t xml:space="preserve">Keep originals in controlled storage. Link to a record; keep plant files in controlled storage. Record transformations and collection limitations.</t>
        </is>
      </c>
      <c r="B2" s="7"/>
      <c r="C2" s="7"/>
      <c r="D2" s="7"/>
      <c r="E2" s="7"/>
      <c r="F2" s="7"/>
      <c r="G2" s="3"/>
      <c r="H2" s="3"/>
      <c r="I2" s="3"/>
      <c r="J2" s="3"/>
      <c r="K2" s="3"/>
      <c r="L2" s="3"/>
    </row>
    <row r="3" ht="24" customHeight="1">
      <c r="A3" s="10" t="str">
        <v>Open source register</v>
      </c>
      <c r="B3" s="10"/>
      <c r="C3" s="3"/>
      <c r="D3" s="3"/>
      <c r="E3" s="3"/>
      <c r="F3" s="3"/>
      <c r="G3" s="3"/>
      <c r="H3" s="3"/>
      <c r="I3" s="3"/>
      <c r="J3" s="3"/>
      <c r="K3" s="3"/>
      <c r="L3" s="3"/>
    </row>
    <row r="4" ht="34" customHeight="1">
      <c r="A4" s="14" t="str">
        <v>Evidence ID</v>
      </c>
      <c r="B4" s="14" t="str">
        <v>Facility and scope</v>
      </c>
      <c r="C4" s="14" t="str">
        <v>Purpose and linked task</v>
      </c>
      <c r="D4" s="14" t="str">
        <v>Record or filename</v>
      </c>
      <c r="E4" s="14" t="str">
        <v>Source owner</v>
      </c>
      <c r="F4" s="14" t="str">
        <v>Source period and timezone</v>
      </c>
      <c r="G4" s="14" t="str">
        <v>Collected date and method</v>
      </c>
      <c r="H4" s="14" t="str">
        <v>Collector</v>
      </c>
      <c r="I4" s="14" t="str">
        <v>Integrity value or control</v>
      </c>
      <c r="J4" s="14" t="str">
        <v>Controlled storage reference</v>
      </c>
      <c r="K4" s="14" t="str">
        <v>Access and retention authority</v>
      </c>
      <c r="L4" s="14" t="str">
        <v>Limitation or transformation</v>
      </c>
    </row>
    <row r="5" ht="34" customHeight="1">
      <c r="A5" s="16" t="str">
        <v>E-001</v>
      </c>
      <c r="B5" s="17"/>
      <c r="C5" s="17"/>
      <c r="D5" s="17"/>
      <c r="E5" s="17"/>
      <c r="F5" s="17"/>
      <c r="G5" s="17"/>
      <c r="H5" s="17"/>
      <c r="I5" s="17"/>
      <c r="J5" s="17"/>
      <c r="K5" s="17"/>
      <c r="L5" s="17"/>
    </row>
    <row r="6" ht="34" customHeight="1">
      <c r="A6" s="15" t="str">
        <v>E-002</v>
      </c>
      <c r="B6" s="17"/>
      <c r="C6" s="17"/>
      <c r="D6" s="17"/>
      <c r="E6" s="17"/>
      <c r="F6" s="17"/>
      <c r="G6" s="17"/>
      <c r="H6" s="17"/>
      <c r="I6" s="17"/>
      <c r="J6" s="17"/>
      <c r="K6" s="17"/>
      <c r="L6" s="17"/>
    </row>
    <row r="7" ht="34" customHeight="1">
      <c r="A7" s="16" t="str">
        <v>E-003</v>
      </c>
      <c r="B7" s="17"/>
      <c r="C7" s="17"/>
      <c r="D7" s="17"/>
      <c r="E7" s="17"/>
      <c r="F7" s="17"/>
      <c r="G7" s="17"/>
      <c r="H7" s="17"/>
      <c r="I7" s="17"/>
      <c r="J7" s="17"/>
      <c r="K7" s="17"/>
      <c r="L7" s="17"/>
    </row>
    <row r="8" ht="34" customHeight="1">
      <c r="A8" s="15" t="str">
        <v>E-004</v>
      </c>
      <c r="B8" s="17"/>
      <c r="C8" s="17"/>
      <c r="D8" s="17"/>
      <c r="E8" s="17"/>
      <c r="F8" s="17"/>
      <c r="G8" s="17"/>
      <c r="H8" s="17"/>
      <c r="I8" s="17"/>
      <c r="J8" s="17"/>
      <c r="K8" s="17"/>
      <c r="L8" s="17"/>
    </row>
    <row r="9" ht="34" customHeight="1">
      <c r="A9" s="16" t="str">
        <v>E-005</v>
      </c>
      <c r="B9" s="17"/>
      <c r="C9" s="17"/>
      <c r="D9" s="17"/>
      <c r="E9" s="17"/>
      <c r="F9" s="17"/>
      <c r="G9" s="17"/>
      <c r="H9" s="17"/>
      <c r="I9" s="17"/>
      <c r="J9" s="17"/>
      <c r="K9" s="17"/>
      <c r="L9" s="17"/>
    </row>
    <row r="10" ht="34" customHeight="1">
      <c r="A10" s="15" t="str">
        <v>E-006</v>
      </c>
      <c r="B10" s="17"/>
      <c r="C10" s="17"/>
      <c r="D10" s="17"/>
      <c r="E10" s="17"/>
      <c r="F10" s="17"/>
      <c r="G10" s="17"/>
      <c r="H10" s="17"/>
      <c r="I10" s="17"/>
      <c r="J10" s="17"/>
      <c r="K10" s="17"/>
      <c r="L10" s="17"/>
    </row>
    <row r="11" ht="34" customHeight="1">
      <c r="A11" s="16" t="str">
        <v>E-007</v>
      </c>
      <c r="B11" s="17"/>
      <c r="C11" s="17"/>
      <c r="D11" s="17"/>
      <c r="E11" s="17"/>
      <c r="F11" s="17"/>
      <c r="G11" s="17"/>
      <c r="H11" s="17"/>
      <c r="I11" s="17"/>
      <c r="J11" s="17"/>
      <c r="K11" s="17"/>
      <c r="L11" s="17"/>
    </row>
    <row r="12" ht="34" customHeight="1">
      <c r="A12" s="15" t="str">
        <v>E-008</v>
      </c>
      <c r="B12" s="17"/>
      <c r="C12" s="17"/>
      <c r="D12" s="17"/>
      <c r="E12" s="17"/>
      <c r="F12" s="17"/>
      <c r="G12" s="17"/>
      <c r="H12" s="17"/>
      <c r="I12" s="17"/>
      <c r="J12" s="17"/>
      <c r="K12" s="17"/>
      <c r="L12" s="17"/>
    </row>
    <row r="13" ht="34" customHeight="1">
      <c r="A13" s="16" t="str">
        <v>E-009</v>
      </c>
      <c r="B13" s="17"/>
      <c r="C13" s="17"/>
      <c r="D13" s="17"/>
      <c r="E13" s="17"/>
      <c r="F13" s="17"/>
      <c r="G13" s="17"/>
      <c r="H13" s="17"/>
      <c r="I13" s="17"/>
      <c r="J13" s="17"/>
      <c r="K13" s="17"/>
      <c r="L13" s="17"/>
    </row>
    <row r="14" ht="34" customHeight="1">
      <c r="A14" s="15" t="str">
        <v>E-010</v>
      </c>
      <c r="B14" s="17"/>
      <c r="C14" s="17"/>
      <c r="D14" s="17"/>
      <c r="E14" s="17"/>
      <c r="F14" s="17"/>
      <c r="G14" s="17"/>
      <c r="H14" s="17"/>
      <c r="I14" s="17"/>
      <c r="J14" s="17"/>
      <c r="K14" s="17"/>
      <c r="L14" s="17"/>
    </row>
    <row r="15" ht="34" customHeight="1">
      <c r="A15" s="16" t="str">
        <v>E-011</v>
      </c>
      <c r="B15" s="17"/>
      <c r="C15" s="17"/>
      <c r="D15" s="17"/>
      <c r="E15" s="17"/>
      <c r="F15" s="17"/>
      <c r="G15" s="17"/>
      <c r="H15" s="17"/>
      <c r="I15" s="17"/>
      <c r="J15" s="17"/>
      <c r="K15" s="17"/>
      <c r="L15" s="17"/>
    </row>
    <row r="16" ht="34" customHeight="1">
      <c r="A16" s="15" t="str">
        <v>E-012</v>
      </c>
      <c r="B16" s="17"/>
      <c r="C16" s="17"/>
      <c r="D16" s="17"/>
      <c r="E16" s="17"/>
      <c r="F16" s="17"/>
      <c r="G16" s="17"/>
      <c r="H16" s="17"/>
      <c r="I16" s="17"/>
      <c r="J16" s="17"/>
      <c r="K16" s="17"/>
      <c r="L16" s="17"/>
    </row>
    <row r="17" ht="34" customHeight="1">
      <c r="A17" s="16" t="str">
        <v>E-013</v>
      </c>
      <c r="B17" s="17"/>
      <c r="C17" s="17"/>
      <c r="D17" s="17"/>
      <c r="E17" s="17"/>
      <c r="F17" s="17"/>
      <c r="G17" s="17"/>
      <c r="H17" s="17"/>
      <c r="I17" s="17"/>
      <c r="J17" s="17"/>
      <c r="K17" s="17"/>
      <c r="L17" s="17"/>
    </row>
    <row r="18" ht="34" customHeight="1">
      <c r="A18" s="15" t="str">
        <v>E-014</v>
      </c>
      <c r="B18" s="17"/>
      <c r="C18" s="17"/>
      <c r="D18" s="17"/>
      <c r="E18" s="17"/>
      <c r="F18" s="17"/>
      <c r="G18" s="17"/>
      <c r="H18" s="17"/>
      <c r="I18" s="17"/>
      <c r="J18" s="17"/>
      <c r="K18" s="17"/>
      <c r="L18" s="17"/>
    </row>
    <row r="19" ht="34" customHeight="1">
      <c r="A19" s="16" t="str">
        <v>E-015</v>
      </c>
      <c r="B19" s="17"/>
      <c r="C19" s="17"/>
      <c r="D19" s="17"/>
      <c r="E19" s="17"/>
      <c r="F19" s="17"/>
      <c r="G19" s="17"/>
      <c r="H19" s="17"/>
      <c r="I19" s="17"/>
      <c r="J19" s="17"/>
      <c r="K19" s="17"/>
      <c r="L19" s="17"/>
    </row>
    <row r="20" ht="34" customHeight="1">
      <c r="A20" s="15" t="str">
        <v>E-016</v>
      </c>
      <c r="B20" s="17"/>
      <c r="C20" s="17"/>
      <c r="D20" s="17"/>
      <c r="E20" s="17"/>
      <c r="F20" s="17"/>
      <c r="G20" s="17"/>
      <c r="H20" s="17"/>
      <c r="I20" s="17"/>
      <c r="J20" s="17"/>
      <c r="K20" s="17"/>
      <c r="L20" s="17"/>
    </row>
    <row r="21" ht="34" customHeight="1">
      <c r="A21" s="16" t="str">
        <v>E-017</v>
      </c>
      <c r="B21" s="17"/>
      <c r="C21" s="17"/>
      <c r="D21" s="17"/>
      <c r="E21" s="17"/>
      <c r="F21" s="17"/>
      <c r="G21" s="17"/>
      <c r="H21" s="17"/>
      <c r="I21" s="17"/>
      <c r="J21" s="17"/>
      <c r="K21" s="17"/>
      <c r="L21" s="17"/>
    </row>
    <row r="22" ht="34" customHeight="1">
      <c r="A22" s="15" t="str">
        <v>E-018</v>
      </c>
      <c r="B22" s="17"/>
      <c r="C22" s="17"/>
      <c r="D22" s="17"/>
      <c r="E22" s="17"/>
      <c r="F22" s="17"/>
      <c r="G22" s="17"/>
      <c r="H22" s="17"/>
      <c r="I22" s="17"/>
      <c r="J22" s="17"/>
      <c r="K22" s="17"/>
      <c r="L22" s="17"/>
    </row>
    <row r="23" ht="34" customHeight="1">
      <c r="A23" s="16" t="str">
        <v>E-019</v>
      </c>
      <c r="B23" s="17"/>
      <c r="C23" s="17"/>
      <c r="D23" s="17"/>
      <c r="E23" s="17"/>
      <c r="F23" s="17"/>
      <c r="G23" s="17"/>
      <c r="H23" s="17"/>
      <c r="I23" s="17"/>
      <c r="J23" s="17"/>
      <c r="K23" s="17"/>
      <c r="L23" s="17"/>
    </row>
    <row r="24" ht="34" customHeight="1">
      <c r="A24" s="15" t="str">
        <v>E-020</v>
      </c>
      <c r="B24" s="17"/>
      <c r="C24" s="17"/>
      <c r="D24" s="17"/>
      <c r="E24" s="17"/>
      <c r="F24" s="17"/>
      <c r="G24" s="17"/>
      <c r="H24" s="17"/>
      <c r="I24" s="17"/>
      <c r="J24" s="17"/>
      <c r="K24" s="17"/>
      <c r="L24" s="17"/>
    </row>
    <row r="25" ht="34" customHeight="1">
      <c r="A25" s="16" t="str">
        <v>E-021</v>
      </c>
      <c r="B25" s="17"/>
      <c r="C25" s="17"/>
      <c r="D25" s="17"/>
      <c r="E25" s="17"/>
      <c r="F25" s="17"/>
      <c r="G25" s="17"/>
      <c r="H25" s="17"/>
      <c r="I25" s="17"/>
      <c r="J25" s="17"/>
      <c r="K25" s="17"/>
      <c r="L25" s="17"/>
    </row>
    <row r="26" ht="34" customHeight="1">
      <c r="A26" s="15" t="str">
        <v>E-022</v>
      </c>
      <c r="B26" s="17"/>
      <c r="C26" s="17"/>
      <c r="D26" s="17"/>
      <c r="E26" s="17"/>
      <c r="F26" s="17"/>
      <c r="G26" s="17"/>
      <c r="H26" s="17"/>
      <c r="I26" s="17"/>
      <c r="J26" s="17"/>
      <c r="K26" s="17"/>
      <c r="L26" s="17"/>
    </row>
    <row r="27" ht="34" customHeight="1">
      <c r="A27" s="16" t="str">
        <v>E-023</v>
      </c>
      <c r="B27" s="17"/>
      <c r="C27" s="17"/>
      <c r="D27" s="17"/>
      <c r="E27" s="17"/>
      <c r="F27" s="17"/>
      <c r="G27" s="17"/>
      <c r="H27" s="17"/>
      <c r="I27" s="17"/>
      <c r="J27" s="17"/>
      <c r="K27" s="17"/>
      <c r="L27" s="17"/>
    </row>
    <row r="28" ht="34" customHeight="1">
      <c r="A28" s="15" t="str">
        <v>E-024</v>
      </c>
      <c r="B28" s="17"/>
      <c r="C28" s="17"/>
      <c r="D28" s="17"/>
      <c r="E28" s="17"/>
      <c r="F28" s="17"/>
      <c r="G28" s="17"/>
      <c r="H28" s="17"/>
      <c r="I28" s="17"/>
      <c r="J28" s="17"/>
      <c r="K28" s="17"/>
      <c r="L28" s="17"/>
    </row>
    <row r="29" ht="34" customHeight="1">
      <c r="A29" s="16" t="str">
        <v>E-025</v>
      </c>
      <c r="B29" s="17"/>
      <c r="C29" s="17"/>
      <c r="D29" s="17"/>
      <c r="E29" s="17"/>
      <c r="F29" s="17"/>
      <c r="G29" s="17"/>
      <c r="H29" s="17"/>
      <c r="I29" s="17"/>
      <c r="J29" s="17"/>
      <c r="K29" s="17"/>
      <c r="L29" s="17"/>
    </row>
    <row r="30" ht="34" customHeight="1">
      <c r="A30" s="15" t="str">
        <v>E-026</v>
      </c>
      <c r="B30" s="17"/>
      <c r="C30" s="17"/>
      <c r="D30" s="17"/>
      <c r="E30" s="17"/>
      <c r="F30" s="17"/>
      <c r="G30" s="17"/>
      <c r="H30" s="17"/>
      <c r="I30" s="17"/>
      <c r="J30" s="17"/>
      <c r="K30" s="17"/>
      <c r="L30" s="17"/>
    </row>
    <row r="31" ht="34" customHeight="1">
      <c r="A31" s="16" t="str">
        <v>E-027</v>
      </c>
      <c r="B31" s="17"/>
      <c r="C31" s="17"/>
      <c r="D31" s="17"/>
      <c r="E31" s="17"/>
      <c r="F31" s="17"/>
      <c r="G31" s="17"/>
      <c r="H31" s="17"/>
      <c r="I31" s="17"/>
      <c r="J31" s="17"/>
      <c r="K31" s="17"/>
      <c r="L31" s="17"/>
    </row>
    <row r="32" ht="34" customHeight="1">
      <c r="A32" s="15" t="str">
        <v>E-028</v>
      </c>
      <c r="B32" s="17"/>
      <c r="C32" s="17"/>
      <c r="D32" s="17"/>
      <c r="E32" s="17"/>
      <c r="F32" s="17"/>
      <c r="G32" s="17"/>
      <c r="H32" s="17"/>
      <c r="I32" s="17"/>
      <c r="J32" s="17"/>
      <c r="K32" s="17"/>
      <c r="L32" s="17"/>
    </row>
    <row r="33" ht="34" customHeight="1">
      <c r="A33" s="16" t="str">
        <v>E-029</v>
      </c>
      <c r="B33" s="17"/>
      <c r="C33" s="17"/>
      <c r="D33" s="17"/>
      <c r="E33" s="17"/>
      <c r="F33" s="17"/>
      <c r="G33" s="17"/>
      <c r="H33" s="17"/>
      <c r="I33" s="17"/>
      <c r="J33" s="17"/>
      <c r="K33" s="17"/>
      <c r="L33" s="17"/>
    </row>
    <row r="34" ht="34" customHeight="1">
      <c r="A34" s="15" t="str">
        <v>E-030</v>
      </c>
      <c r="B34" s="17"/>
      <c r="C34" s="17"/>
      <c r="D34" s="17"/>
      <c r="E34" s="17"/>
      <c r="F34" s="17"/>
      <c r="G34" s="17"/>
      <c r="H34" s="17"/>
      <c r="I34" s="17"/>
      <c r="J34" s="17"/>
      <c r="K34" s="17"/>
      <c r="L34" s="17"/>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3" manualBreakCount="3">
    <brk id="4" min="0" max="1048575" man="1"/>
    <brk id="7" min="0" max="1048575" man="1"/>
    <brk id="10" min="0" max="1048575" man="1"/>
  </colBreaks>
  <tableParts count="1">
    <tablePart r:id="Rf72fc1296e934852"/>
  </tableParts>
</worksheet>
</file>

<file path=xl/worksheets/sheet7.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7" hidden="0" customWidth="1"/>
    <col min="2" max="2" width="43" hidden="0" customWidth="1"/>
    <col min="3" max="3" width="55" hidden="0" customWidth="1"/>
    <col min="4" max="4" width="60" hidden="0" customWidth="1"/>
    <col min="5" max="5" width="40" hidden="0" customWidth="1"/>
    <col min="6" max="6" width="60" hidden="0" customWidth="1"/>
    <col min="7" max="7" width="55" hidden="0" customWidth="1"/>
    <col min="8" max="8" width="63" hidden="0" customWidth="1"/>
    <col min="9" max="9" width="62" hidden="0" customWidth="1"/>
    <col min="10" max="10" width="44" hidden="0" customWidth="1"/>
    <col min="11" max="11" width="44" hidden="0" customWidth="1"/>
    <col min="12" max="12" width="23" hidden="0" customWidth="1"/>
    <col min="13" max="13" width="70" hidden="0" customWidth="1"/>
  </cols>
  <sheetData>
    <row r="1" ht="32" customHeight="1">
      <c r="A1" s="6" t="str">
        <v>Activity permits</v>
      </c>
      <c r="B1" s="6"/>
      <c r="C1" s="6"/>
      <c r="D1" s="6"/>
      <c r="E1" s="6"/>
      <c r="F1" s="6"/>
      <c r="G1" s="3"/>
      <c r="H1" s="3"/>
      <c r="I1" s="3"/>
      <c r="J1" s="3"/>
      <c r="K1" s="3"/>
      <c r="L1" s="3"/>
      <c r="M1" s="3"/>
    </row>
    <row r="2" ht="42" customHeight="1">
      <c r="A2" s="7" t="inlineStr">
        <is>
          <t xml:space="preserve">The operating owner grants permission. Obtain the responsible operating authorization before any activity. Any technician can call a safety stop.</t>
        </is>
      </c>
      <c r="B2" s="7"/>
      <c r="C2" s="7"/>
      <c r="D2" s="7"/>
      <c r="E2" s="7"/>
      <c r="F2" s="7"/>
      <c r="G2" s="3"/>
      <c r="H2" s="3"/>
      <c r="I2" s="3"/>
      <c r="J2" s="3"/>
      <c r="K2" s="3"/>
      <c r="L2" s="3"/>
      <c r="M2" s="3"/>
    </row>
    <row r="3" ht="24" customHeight="1">
      <c r="A3" s="10" t="str">
        <v>Open source register</v>
      </c>
      <c r="B3" s="10"/>
      <c r="C3" s="3"/>
      <c r="D3" s="3"/>
      <c r="E3" s="3"/>
      <c r="F3" s="3"/>
      <c r="G3" s="3"/>
      <c r="H3" s="3"/>
      <c r="I3" s="3"/>
      <c r="J3" s="3"/>
      <c r="K3" s="3"/>
      <c r="L3" s="3"/>
      <c r="M3" s="3"/>
    </row>
    <row r="4" ht="34" customHeight="1">
      <c r="A4" s="14" t="str">
        <v>Permit ID</v>
      </c>
      <c r="B4" s="14" t="str">
        <v>Facility and purpose</v>
      </c>
      <c r="C4" s="14" t="str">
        <v>Exact targets and asset owner</v>
      </c>
      <c r="D4" s="14" t="str">
        <v>Method device and access point</v>
      </c>
      <c r="E4" s="14" t="str">
        <v>Permitted window and timezone</v>
      </c>
      <c r="F4" s="14" t="str">
        <v>Operating baseline and limits</v>
      </c>
      <c r="G4" s="14" t="str">
        <v>Stop conditions and caller</v>
      </c>
      <c r="H4" s="14" t="str">
        <v>Operator response and recovery owner</v>
      </c>
      <c r="I4" s="14" t="str">
        <v>Backup and restoration prerequisites</v>
      </c>
      <c r="J4" s="14" t="str">
        <v>Operating approver and date</v>
      </c>
      <c r="K4" s="14" t="str">
        <v>Technical approver and date</v>
      </c>
      <c r="L4" s="14" t="str">
        <v>Activity state</v>
      </c>
      <c r="M4" s="14" t="inlineStr">
        <is>
          <t xml:space="preserve">Results evidence and postwork acceptance</t>
        </is>
      </c>
    </row>
    <row r="5" ht="34" customHeight="1">
      <c r="A5" s="16" t="str">
        <v>AP-001</v>
      </c>
      <c r="B5" s="17"/>
      <c r="C5" s="17"/>
      <c r="D5" s="17"/>
      <c r="E5" s="17"/>
      <c r="F5" s="17"/>
      <c r="G5" s="17"/>
      <c r="H5" s="17"/>
      <c r="I5" s="17"/>
      <c r="J5" s="17"/>
      <c r="K5" s="17"/>
      <c r="L5" s="17" t="str">
        <v>Not authorized</v>
      </c>
      <c r="M5" s="17"/>
    </row>
    <row r="6" ht="34" customHeight="1">
      <c r="A6" s="15" t="str">
        <v>AP-002</v>
      </c>
      <c r="B6" s="17"/>
      <c r="C6" s="17"/>
      <c r="D6" s="17"/>
      <c r="E6" s="17"/>
      <c r="F6" s="17"/>
      <c r="G6" s="17"/>
      <c r="H6" s="17"/>
      <c r="I6" s="17"/>
      <c r="J6" s="17"/>
      <c r="K6" s="17"/>
      <c r="L6" s="17" t="str">
        <v>Not authorized</v>
      </c>
      <c r="M6" s="17"/>
    </row>
    <row r="7" ht="34" customHeight="1">
      <c r="A7" s="16" t="str">
        <v>AP-003</v>
      </c>
      <c r="B7" s="17"/>
      <c r="C7" s="17"/>
      <c r="D7" s="17"/>
      <c r="E7" s="17"/>
      <c r="F7" s="17"/>
      <c r="G7" s="17"/>
      <c r="H7" s="17"/>
      <c r="I7" s="17"/>
      <c r="J7" s="17"/>
      <c r="K7" s="17"/>
      <c r="L7" s="17" t="str">
        <v>Not authorized</v>
      </c>
      <c r="M7" s="17"/>
    </row>
    <row r="8" ht="34" customHeight="1">
      <c r="A8" s="15" t="str">
        <v>AP-004</v>
      </c>
      <c r="B8" s="17"/>
      <c r="C8" s="17"/>
      <c r="D8" s="17"/>
      <c r="E8" s="17"/>
      <c r="F8" s="17"/>
      <c r="G8" s="17"/>
      <c r="H8" s="17"/>
      <c r="I8" s="17"/>
      <c r="J8" s="17"/>
      <c r="K8" s="17"/>
      <c r="L8" s="17" t="str">
        <v>Not authorized</v>
      </c>
      <c r="M8" s="17"/>
    </row>
    <row r="9" ht="34" customHeight="1">
      <c r="A9" s="16" t="str">
        <v>AP-005</v>
      </c>
      <c r="B9" s="17"/>
      <c r="C9" s="17"/>
      <c r="D9" s="17"/>
      <c r="E9" s="17"/>
      <c r="F9" s="17"/>
      <c r="G9" s="17"/>
      <c r="H9" s="17"/>
      <c r="I9" s="17"/>
      <c r="J9" s="17"/>
      <c r="K9" s="17"/>
      <c r="L9" s="17" t="str">
        <v>Not authorized</v>
      </c>
      <c r="M9" s="17"/>
    </row>
    <row r="10" ht="34" customHeight="1">
      <c r="A10" s="15" t="str">
        <v>AP-006</v>
      </c>
      <c r="B10" s="17"/>
      <c r="C10" s="17"/>
      <c r="D10" s="17"/>
      <c r="E10" s="17"/>
      <c r="F10" s="17"/>
      <c r="G10" s="17"/>
      <c r="H10" s="17"/>
      <c r="I10" s="17"/>
      <c r="J10" s="17"/>
      <c r="K10" s="17"/>
      <c r="L10" s="17" t="str">
        <v>Not authorized</v>
      </c>
      <c r="M10" s="17"/>
    </row>
    <row r="11" ht="34" customHeight="1">
      <c r="A11" s="16" t="str">
        <v>AP-007</v>
      </c>
      <c r="B11" s="17"/>
      <c r="C11" s="17"/>
      <c r="D11" s="17"/>
      <c r="E11" s="17"/>
      <c r="F11" s="17"/>
      <c r="G11" s="17"/>
      <c r="H11" s="17"/>
      <c r="I11" s="17"/>
      <c r="J11" s="17"/>
      <c r="K11" s="17"/>
      <c r="L11" s="17" t="str">
        <v>Not authorized</v>
      </c>
      <c r="M11" s="17"/>
    </row>
    <row r="12" ht="34" customHeight="1">
      <c r="A12" s="15" t="str">
        <v>AP-008</v>
      </c>
      <c r="B12" s="17"/>
      <c r="C12" s="17"/>
      <c r="D12" s="17"/>
      <c r="E12" s="17"/>
      <c r="F12" s="17"/>
      <c r="G12" s="17"/>
      <c r="H12" s="17"/>
      <c r="I12" s="17"/>
      <c r="J12" s="17"/>
      <c r="K12" s="17"/>
      <c r="L12" s="17" t="str">
        <v>Not authorized</v>
      </c>
      <c r="M12" s="17"/>
    </row>
    <row r="13" ht="34" customHeight="1">
      <c r="A13" s="16" t="str">
        <v>AP-009</v>
      </c>
      <c r="B13" s="17"/>
      <c r="C13" s="17"/>
      <c r="D13" s="17"/>
      <c r="E13" s="17"/>
      <c r="F13" s="17"/>
      <c r="G13" s="17"/>
      <c r="H13" s="17"/>
      <c r="I13" s="17"/>
      <c r="J13" s="17"/>
      <c r="K13" s="17"/>
      <c r="L13" s="17" t="str">
        <v>Not authorized</v>
      </c>
      <c r="M13" s="17"/>
    </row>
    <row r="14" ht="34" customHeight="1">
      <c r="A14" s="15" t="str">
        <v>AP-010</v>
      </c>
      <c r="B14" s="17"/>
      <c r="C14" s="17"/>
      <c r="D14" s="17"/>
      <c r="E14" s="17"/>
      <c r="F14" s="17"/>
      <c r="G14" s="17"/>
      <c r="H14" s="17"/>
      <c r="I14" s="17"/>
      <c r="J14" s="17"/>
      <c r="K14" s="17"/>
      <c r="L14" s="17" t="str">
        <v>Not authorized</v>
      </c>
      <c r="M14" s="17"/>
    </row>
    <row r="15" ht="34" customHeight="1">
      <c r="A15" s="16" t="str">
        <v>AP-011</v>
      </c>
      <c r="B15" s="17"/>
      <c r="C15" s="17"/>
      <c r="D15" s="17"/>
      <c r="E15" s="17"/>
      <c r="F15" s="17"/>
      <c r="G15" s="17"/>
      <c r="H15" s="17"/>
      <c r="I15" s="17"/>
      <c r="J15" s="17"/>
      <c r="K15" s="17"/>
      <c r="L15" s="17" t="str">
        <v>Not authorized</v>
      </c>
      <c r="M15" s="17"/>
    </row>
    <row r="16" ht="34" customHeight="1">
      <c r="A16" s="15" t="str">
        <v>AP-012</v>
      </c>
      <c r="B16" s="17"/>
      <c r="C16" s="17"/>
      <c r="D16" s="17"/>
      <c r="E16" s="17"/>
      <c r="F16" s="17"/>
      <c r="G16" s="17"/>
      <c r="H16" s="17"/>
      <c r="I16" s="17"/>
      <c r="J16" s="17"/>
      <c r="K16" s="17"/>
      <c r="L16" s="17" t="str">
        <v>Not authorized</v>
      </c>
      <c r="M16" s="17"/>
    </row>
    <row r="17" ht="34" customHeight="1">
      <c r="A17" s="16" t="str">
        <v>AP-013</v>
      </c>
      <c r="B17" s="17"/>
      <c r="C17" s="17"/>
      <c r="D17" s="17"/>
      <c r="E17" s="17"/>
      <c r="F17" s="17"/>
      <c r="G17" s="17"/>
      <c r="H17" s="17"/>
      <c r="I17" s="17"/>
      <c r="J17" s="17"/>
      <c r="K17" s="17"/>
      <c r="L17" s="17" t="str">
        <v>Not authorized</v>
      </c>
      <c r="M17" s="17"/>
    </row>
    <row r="18" ht="34" customHeight="1">
      <c r="A18" s="15" t="str">
        <v>AP-014</v>
      </c>
      <c r="B18" s="17"/>
      <c r="C18" s="17"/>
      <c r="D18" s="17"/>
      <c r="E18" s="17"/>
      <c r="F18" s="17"/>
      <c r="G18" s="17"/>
      <c r="H18" s="17"/>
      <c r="I18" s="17"/>
      <c r="J18" s="17"/>
      <c r="K18" s="17"/>
      <c r="L18" s="17" t="str">
        <v>Not authorized</v>
      </c>
      <c r="M18" s="17"/>
    </row>
    <row r="19" ht="34" customHeight="1">
      <c r="A19" s="16" t="str">
        <v>AP-015</v>
      </c>
      <c r="B19" s="17"/>
      <c r="C19" s="17"/>
      <c r="D19" s="17"/>
      <c r="E19" s="17"/>
      <c r="F19" s="17"/>
      <c r="G19" s="17"/>
      <c r="H19" s="17"/>
      <c r="I19" s="17"/>
      <c r="J19" s="17"/>
      <c r="K19" s="17"/>
      <c r="L19" s="17" t="str">
        <v>Not authorized</v>
      </c>
      <c r="M19" s="17"/>
    </row>
  </sheetData>
  <mergeCells>
    <mergeCell ref="A1:F1"/>
    <mergeCell ref="A2:F2"/>
    <mergeCell ref="A3:B3"/>
  </mergeCells>
  <dataValidations count="1">
    <dataValidation type="list" sqref="L5:L19" showErrorMessage="1" errorStyle="stop" errorTitle="Choose a listed value" error="Use an exact listed value. Unresolved decisions remain open.">
      <formula1>"Not authorized,Authorized,In progress,Stopped,Completed with acceptance,Cancelled"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3" min="0" max="1048575" man="1"/>
    <brk id="5" min="0" max="1048575" man="1"/>
    <brk id="7" min="0" max="1048575" man="1"/>
    <brk id="9" min="0" max="1048575" man="1"/>
    <brk id="12" min="0" max="1048575" man="1"/>
  </colBreaks>
  <tableParts count="1">
    <tablePart r:id="Rb88bc722675c4bb6"/>
  </tableParts>
</worksheet>
</file>

<file path=xl/worksheets/sheet8.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40" hidden="0" customWidth="1"/>
    <col min="3" max="3" width="65" hidden="0" customWidth="1"/>
    <col min="4" max="4" width="60" hidden="0" customWidth="1"/>
    <col min="5" max="5" width="30" hidden="0" customWidth="1"/>
    <col min="6" max="6" width="65" hidden="0" customWidth="1"/>
    <col min="7" max="7" width="52" hidden="0" customWidth="1"/>
    <col min="8" max="8" width="65" hidden="0" customWidth="1"/>
    <col min="9" max="9" width="18" hidden="0" customWidth="1"/>
    <col min="10" max="10" width="26" hidden="0" customWidth="1"/>
    <col min="11" max="11" width="55" hidden="0" customWidth="1"/>
    <col min="12" max="12" width="70" hidden="0" customWidth="1"/>
    <col min="13" max="13" width="65" hidden="0" customWidth="1"/>
    <col min="14" max="14" width="18" hidden="0" customWidth="1"/>
    <col min="15" max="15" width="18" hidden="0" customWidth="1"/>
    <col min="16" max="16" width="54" hidden="0" customWidth="1"/>
  </cols>
  <sheetData>
    <row r="1" ht="32" customHeight="1">
      <c r="A1" s="42" t="str">
        <v>Findings</v>
      </c>
      <c r="B1" s="42"/>
      <c r="C1" s="42"/>
      <c r="D1" s="42"/>
      <c r="E1" s="42"/>
      <c r="F1" s="42"/>
      <c r="G1" s="47"/>
      <c r="H1" s="47"/>
      <c r="I1" s="47"/>
      <c r="J1" s="47"/>
      <c r="K1" s="47"/>
      <c r="L1" s="47"/>
      <c r="M1" s="47"/>
      <c r="N1" s="47"/>
      <c r="O1" s="47"/>
      <c r="P1" s="47"/>
    </row>
    <row r="2" ht="42" customHeight="1">
      <c r="A2" s="43" t="inlineStr">
        <is>
          <t xml:space="preserve">Write one evidence supported condition per row. Risk acceptance rests on delegated authority; legal obligations continue. Documentation follow up identifies missing records. Enter actual dates as dates. Use an explicit justified limitation or not applicable basis grounded in evidence.</t>
        </is>
      </c>
      <c r="B2" s="43"/>
      <c r="C2" s="43"/>
      <c r="D2" s="43"/>
      <c r="E2" s="43"/>
      <c r="F2" s="43"/>
      <c r="G2" s="47"/>
      <c r="H2" s="47"/>
      <c r="I2" s="47"/>
      <c r="J2" s="47"/>
      <c r="K2" s="47"/>
      <c r="L2" s="47"/>
      <c r="M2" s="47"/>
      <c r="N2" s="47"/>
      <c r="O2" s="47"/>
      <c r="P2" s="47"/>
    </row>
    <row r="3" ht="24" customHeight="1">
      <c r="A3" s="50" t="str">
        <v>Open source register</v>
      </c>
      <c r="B3" s="50"/>
      <c r="C3" s="47"/>
      <c r="D3" s="47"/>
      <c r="E3" s="47"/>
      <c r="F3" s="47"/>
      <c r="G3" s="47"/>
      <c r="H3" s="47"/>
      <c r="I3" s="47"/>
      <c r="J3" s="47"/>
      <c r="K3" s="47"/>
      <c r="L3" s="47"/>
      <c r="M3" s="47"/>
      <c r="N3" s="47"/>
      <c r="O3" s="47"/>
      <c r="P3" s="47"/>
    </row>
    <row r="4" ht="40" customHeight="1">
      <c r="A4" s="51" t="str">
        <v>Finding ID</v>
      </c>
      <c r="B4" s="51" t="str">
        <v>Facility and assets</v>
      </c>
      <c r="C4" s="51" t="str">
        <v>Observation and date</v>
      </c>
      <c r="D4" s="51" t="str">
        <v>Controlling criterion and version</v>
      </c>
      <c r="E4" s="51" t="str">
        <v>Evidence IDs</v>
      </c>
      <c r="F4" s="51" t="str">
        <v>Consequence and assumptions</v>
      </c>
      <c r="G4" s="51" t="str">
        <v>Priority and rationale</v>
      </c>
      <c r="H4" s="51" t="str">
        <v>Corrective action and owner</v>
      </c>
      <c r="I4" s="51" t="str">
        <v>Target date</v>
      </c>
      <c r="J4" s="51" t="str">
        <v>Action state</v>
      </c>
      <c r="K4" s="51" t="str">
        <v>Implementation evidence</v>
      </c>
      <c r="L4" s="51" t="str">
        <v>Verification method result reviewer date</v>
      </c>
      <c r="M4" s="51" t="str">
        <v>Residual risk decision and authority</v>
      </c>
      <c r="N4" s="51" t="str">
        <v>Retest date</v>
      </c>
      <c r="O4" s="51" t="str">
        <v>Closure approval date</v>
      </c>
      <c r="P4" s="51" t="inlineStr">
        <is>
          <t xml:space="preserve">Documentation follow up</t>
        </is>
      </c>
    </row>
    <row r="5" ht="34" customHeight="1">
      <c r="A5" s="52" t="str">
        <v>F-001</v>
      </c>
      <c r="B5" s="53"/>
      <c r="C5" s="53"/>
      <c r="D5" s="53"/>
      <c r="E5" s="53"/>
      <c r="F5" s="53"/>
      <c r="G5" s="53"/>
      <c r="H5" s="53"/>
      <c r="I5" s="53"/>
      <c r="J5" s="53" t="str">
        <v>Not recorded</v>
      </c>
      <c r="K5" s="53"/>
      <c r="L5" s="53"/>
      <c r="M5" s="53"/>
      <c r="N5" s="54"/>
      <c r="O5" s="54"/>
      <c r="P5" s="55" t="str">
        <f>IF(OR(EXACT(J5,"Not recorded"),EXACT(J5,"Observed"),EXACT(J5,"Recommendation agreed"),EXACT(J5,"Implemented not verified"),EXACT(J5,"Verified closed"),EXACT(J5,"Accepted within authority"),EXACT(J5,"Disputed or unresolved")),IF(J5="Verified closed",IF(LEN(IF(AND(LEN(UPPER(TRIM(CLEAN(SUBSTITUTE(C5,CHAR(160)," ")))))&gt;0,LEFT(UPPER(TRIM(C5)),10)&lt;&gt;"UNRESOLVED",ISERROR(MATCH(UPPER(TRIM(CLEAN(SUBSTITUTE(C5,CHAR(160)," ")))),Start!$H$6:$H$22,0))),"","Observation/date missing; ")&amp;IF(AND(LEN(UPPER(TRIM(CLEAN(SUBSTITUTE(D5,CHAR(160)," ")))))&gt;0,LEFT(UPPER(TRIM(D5)),10)&lt;&gt;"UNRESOLVED",ISERROR(MATCH(UPPER(TRIM(CLEAN(SUBSTITUTE(D5,CHAR(160)," ")))),Start!$H$6:$H$22,0))),"","Criterion/version missing; ")&amp;IF(AND(LEN(UPPER(TRIM(CLEAN(SUBSTITUTE(E5,CHAR(160)," ")))))&gt;0,LEFT(UPPER(TRIM(E5)),10)&lt;&gt;"UNRESOLVED",ISERROR(MATCH(UPPER(TRIM(CLEAN(SUBSTITUTE(E5,CHAR(160)," ")))),Start!$H$6:$H$22,0))),"","Evidence missing; ")&amp;IF(AND(LEN(UPPER(TRIM(CLEAN(SUBSTITUTE(H5,CHAR(160)," ")))))&gt;0,LEFT(UPPER(TRIM(H5)),10)&lt;&gt;"UNRESOLVED",ISERROR(MATCH(UPPER(TRIM(CLEAN(SUBSTITUTE(H5,CHAR(160)," ")))),Start!$H$6:$H$22,0))),"","Corrective action/owner missing; ")&amp;IF(AND(LEN(UPPER(TRIM(CLEAN(SUBSTITUTE(K5,CHAR(160)," ")))))&gt;0,LEFT(UPPER(TRIM(K5)),10)&lt;&gt;"UNRESOLVED",ISERROR(MATCH(UPPER(TRIM(CLEAN(SUBSTITUTE(K5,CHAR(160)," ")))),Start!$H$6:$H$22,0))),"","Implementation evidence missing; ")&amp;IF(AND(LEN(UPPER(TRIM(CLEAN(SUBSTITUTE(L5,CHAR(160)," ")))))&gt;0,LEFT(UPPER(TRIM(L5)),10)&lt;&gt;"UNRESOLVED",ISERROR(MATCH(UPPER(TRIM(CLEAN(SUBSTITUTE(L5,CHAR(160)," ")))),Start!$H$6:$H$22,0))),"","Retest result/reviewer missing; ")&amp;IF(AND(LEN(UPPER(TRIM(CLEAN(SUBSTITUTE(M5,CHAR(160)," ")))))&gt;0,LEFT(UPPER(TRIM(M5)),10)&lt;&gt;"UNRESOLVED",ISERROR(MATCH(UPPER(TRIM(CLEAN(SUBSTITUTE(M5,CHAR(160)," ")))),Start!$H$6:$H$22,0))),"","Closure authority/residual decision missing; ")&amp;IF(AND(ISNUMBER(N5),N5&gt;0,N5&lt;TODAY()+1),"","Retest date missing/invalid/future; ")&amp;IF(AND(ISNUMBER(O5),O5&gt;0,O5&lt;TODAY()+1),"","Closure approval date missing/invalid/future; ")&amp;IF(AND(ISNUMBER(N5),ISNUMBER(O5),O5&lt;N5),"Closure precedes retest; ",""))=0,"Documentation recorded; review required",IF(AND(LEN(UPPER(TRIM(CLEAN(SUBSTITUTE(C5,CHAR(160)," ")))))&gt;0,LEFT(UPPER(TRIM(C5)),10)&lt;&gt;"UNRESOLVED",ISERROR(MATCH(UPPER(TRIM(CLEAN(SUBSTITUTE(C5,CHAR(160)," ")))),Start!$H$6:$H$22,0))),"","Observation/date missing; ")&amp;IF(AND(LEN(UPPER(TRIM(CLEAN(SUBSTITUTE(D5,CHAR(160)," ")))))&gt;0,LEFT(UPPER(TRIM(D5)),10)&lt;&gt;"UNRESOLVED",ISERROR(MATCH(UPPER(TRIM(CLEAN(SUBSTITUTE(D5,CHAR(160)," ")))),Start!$H$6:$H$22,0))),"","Criterion/version missing; ")&amp;IF(AND(LEN(UPPER(TRIM(CLEAN(SUBSTITUTE(E5,CHAR(160)," ")))))&gt;0,LEFT(UPPER(TRIM(E5)),10)&lt;&gt;"UNRESOLVED",ISERROR(MATCH(UPPER(TRIM(CLEAN(SUBSTITUTE(E5,CHAR(160)," ")))),Start!$H$6:$H$22,0))),"","Evidence missing; ")&amp;IF(AND(LEN(UPPER(TRIM(CLEAN(SUBSTITUTE(H5,CHAR(160)," ")))))&gt;0,LEFT(UPPER(TRIM(H5)),10)&lt;&gt;"UNRESOLVED",ISERROR(MATCH(UPPER(TRIM(CLEAN(SUBSTITUTE(H5,CHAR(160)," ")))),Start!$H$6:$H$22,0))),"","Corrective action/owner missing; ")&amp;IF(AND(LEN(UPPER(TRIM(CLEAN(SUBSTITUTE(K5,CHAR(160)," ")))))&gt;0,LEFT(UPPER(TRIM(K5)),10)&lt;&gt;"UNRESOLVED",ISERROR(MATCH(UPPER(TRIM(CLEAN(SUBSTITUTE(K5,CHAR(160)," ")))),Start!$H$6:$H$22,0))),"","Implementation evidence missing; ")&amp;IF(AND(LEN(UPPER(TRIM(CLEAN(SUBSTITUTE(L5,CHAR(160)," ")))))&gt;0,LEFT(UPPER(TRIM(L5)),10)&lt;&gt;"UNRESOLVED",ISERROR(MATCH(UPPER(TRIM(CLEAN(SUBSTITUTE(L5,CHAR(160)," ")))),Start!$H$6:$H$22,0))),"","Retest result/reviewer missing; ")&amp;IF(AND(LEN(UPPER(TRIM(CLEAN(SUBSTITUTE(M5,CHAR(160)," ")))))&gt;0,LEFT(UPPER(TRIM(M5)),10)&lt;&gt;"UNRESOLVED",ISERROR(MATCH(UPPER(TRIM(CLEAN(SUBSTITUTE(M5,CHAR(160)," ")))),Start!$H$6:$H$22,0))),"","Closure authority/residual decision missing; ")&amp;IF(AND(ISNUMBER(N5),N5&gt;0,N5&lt;TODAY()+1),"","Retest date missing/invalid/future; ")&amp;IF(AND(ISNUMBER(O5),O5&gt;0,O5&lt;TODAY()+1),"","Closure approval date missing/invalid/future; ")&amp;IF(AND(ISNUMBER(N5),ISNUMBER(O5),O5&lt;N5),"Closure precedes retest; ","")),IF(OR(J5="Accepted within authority",J5="Risk decision recorded"),IF(LEN(IF(AND(LEN(UPPER(TRIM(CLEAN(SUBSTITUTE(M5,CHAR(160)," ")))))&gt;0,LEFT(UPPER(TRIM(M5)),10)&lt;&gt;"UNRESOLVED",ISERROR(MATCH(UPPER(TRIM(CLEAN(SUBSTITUTE(M5,CHAR(160)," ")))),Start!$H$6:$H$22,0))),"","Risk authority/basis missing; ")&amp;IF(AND(ISNUMBER(O5),O5&gt;0,O5&lt;TODAY()+1),"","Decision date missing/invalid/future; ")&amp;"")=0,"Documentation recorded; review required",IF(AND(LEN(UPPER(TRIM(CLEAN(SUBSTITUTE(M5,CHAR(160)," ")))))&gt;0,LEFT(UPPER(TRIM(M5)),10)&lt;&gt;"UNRESOLVED",ISERROR(MATCH(UPPER(TRIM(CLEAN(SUBSTITUTE(M5,CHAR(160)," ")))),Start!$H$6:$H$22,0))),"","Risk authority/basis missing; ")&amp;IF(AND(ISNUMBER(O5),O5&gt;0,O5&lt;TODAY()+1),"","Decision date missing/invalid/future; ")&amp;""),"Action or review pending")),"Invalid status; use a listed value")</f>
        <v>Action or review pending</v>
      </c>
    </row>
    <row r="6" ht="34" customHeight="1">
      <c r="A6" s="56" t="str">
        <v>F-002</v>
      </c>
      <c r="B6" s="53"/>
      <c r="C6" s="53"/>
      <c r="D6" s="53"/>
      <c r="E6" s="53"/>
      <c r="F6" s="53"/>
      <c r="G6" s="53"/>
      <c r="H6" s="53"/>
      <c r="I6" s="53"/>
      <c r="J6" s="53" t="str">
        <v>Not recorded</v>
      </c>
      <c r="K6" s="53"/>
      <c r="L6" s="53"/>
      <c r="M6" s="53"/>
      <c r="N6" s="54"/>
      <c r="O6" s="54"/>
      <c r="P6" s="55" t="str">
        <f>IF(OR(EXACT(J6,"Not recorded"),EXACT(J6,"Observed"),EXACT(J6,"Recommendation agreed"),EXACT(J6,"Implemented not verified"),EXACT(J6,"Verified closed"),EXACT(J6,"Accepted within authority"),EXACT(J6,"Disputed or unresolved")),IF(J6="Verified closed",IF(LEN(IF(AND(LEN(UPPER(TRIM(CLEAN(SUBSTITUTE(C6,CHAR(160)," ")))))&gt;0,LEFT(UPPER(TRIM(C6)),10)&lt;&gt;"UNRESOLVED",ISERROR(MATCH(UPPER(TRIM(CLEAN(SUBSTITUTE(C6,CHAR(160)," ")))),Start!$H$6:$H$22,0))),"","Observation/date missing; ")&amp;IF(AND(LEN(UPPER(TRIM(CLEAN(SUBSTITUTE(D6,CHAR(160)," ")))))&gt;0,LEFT(UPPER(TRIM(D6)),10)&lt;&gt;"UNRESOLVED",ISERROR(MATCH(UPPER(TRIM(CLEAN(SUBSTITUTE(D6,CHAR(160)," ")))),Start!$H$6:$H$22,0))),"","Criterion/version missing; ")&amp;IF(AND(LEN(UPPER(TRIM(CLEAN(SUBSTITUTE(E6,CHAR(160)," ")))))&gt;0,LEFT(UPPER(TRIM(E6)),10)&lt;&gt;"UNRESOLVED",ISERROR(MATCH(UPPER(TRIM(CLEAN(SUBSTITUTE(E6,CHAR(160)," ")))),Start!$H$6:$H$22,0))),"","Evidence missing; ")&amp;IF(AND(LEN(UPPER(TRIM(CLEAN(SUBSTITUTE(H6,CHAR(160)," ")))))&gt;0,LEFT(UPPER(TRIM(H6)),10)&lt;&gt;"UNRESOLVED",ISERROR(MATCH(UPPER(TRIM(CLEAN(SUBSTITUTE(H6,CHAR(160)," ")))),Start!$H$6:$H$22,0))),"","Corrective action/owner missing; ")&amp;IF(AND(LEN(UPPER(TRIM(CLEAN(SUBSTITUTE(K6,CHAR(160)," ")))))&gt;0,LEFT(UPPER(TRIM(K6)),10)&lt;&gt;"UNRESOLVED",ISERROR(MATCH(UPPER(TRIM(CLEAN(SUBSTITUTE(K6,CHAR(160)," ")))),Start!$H$6:$H$22,0))),"","Implementation evidence missing; ")&amp;IF(AND(LEN(UPPER(TRIM(CLEAN(SUBSTITUTE(L6,CHAR(160)," ")))))&gt;0,LEFT(UPPER(TRIM(L6)),10)&lt;&gt;"UNRESOLVED",ISERROR(MATCH(UPPER(TRIM(CLEAN(SUBSTITUTE(L6,CHAR(160)," ")))),Start!$H$6:$H$22,0))),"","Retest result/reviewer missing; ")&amp;IF(AND(LEN(UPPER(TRIM(CLEAN(SUBSTITUTE(M6,CHAR(160)," ")))))&gt;0,LEFT(UPPER(TRIM(M6)),10)&lt;&gt;"UNRESOLVED",ISERROR(MATCH(UPPER(TRIM(CLEAN(SUBSTITUTE(M6,CHAR(160)," ")))),Start!$H$6:$H$22,0))),"","Closure authority/residual decision missing; ")&amp;IF(AND(ISNUMBER(N6),N6&gt;0,N6&lt;TODAY()+1),"","Retest date missing/invalid/future; ")&amp;IF(AND(ISNUMBER(O6),O6&gt;0,O6&lt;TODAY()+1),"","Closure approval date missing/invalid/future; ")&amp;IF(AND(ISNUMBER(N6),ISNUMBER(O6),O6&lt;N6),"Closure precedes retest; ",""))=0,"Documentation recorded; review required",IF(AND(LEN(UPPER(TRIM(CLEAN(SUBSTITUTE(C6,CHAR(160)," ")))))&gt;0,LEFT(UPPER(TRIM(C6)),10)&lt;&gt;"UNRESOLVED",ISERROR(MATCH(UPPER(TRIM(CLEAN(SUBSTITUTE(C6,CHAR(160)," ")))),Start!$H$6:$H$22,0))),"","Observation/date missing; ")&amp;IF(AND(LEN(UPPER(TRIM(CLEAN(SUBSTITUTE(D6,CHAR(160)," ")))))&gt;0,LEFT(UPPER(TRIM(D6)),10)&lt;&gt;"UNRESOLVED",ISERROR(MATCH(UPPER(TRIM(CLEAN(SUBSTITUTE(D6,CHAR(160)," ")))),Start!$H$6:$H$22,0))),"","Criterion/version missing; ")&amp;IF(AND(LEN(UPPER(TRIM(CLEAN(SUBSTITUTE(E6,CHAR(160)," ")))))&gt;0,LEFT(UPPER(TRIM(E6)),10)&lt;&gt;"UNRESOLVED",ISERROR(MATCH(UPPER(TRIM(CLEAN(SUBSTITUTE(E6,CHAR(160)," ")))),Start!$H$6:$H$22,0))),"","Evidence missing; ")&amp;IF(AND(LEN(UPPER(TRIM(CLEAN(SUBSTITUTE(H6,CHAR(160)," ")))))&gt;0,LEFT(UPPER(TRIM(H6)),10)&lt;&gt;"UNRESOLVED",ISERROR(MATCH(UPPER(TRIM(CLEAN(SUBSTITUTE(H6,CHAR(160)," ")))),Start!$H$6:$H$22,0))),"","Corrective action/owner missing; ")&amp;IF(AND(LEN(UPPER(TRIM(CLEAN(SUBSTITUTE(K6,CHAR(160)," ")))))&gt;0,LEFT(UPPER(TRIM(K6)),10)&lt;&gt;"UNRESOLVED",ISERROR(MATCH(UPPER(TRIM(CLEAN(SUBSTITUTE(K6,CHAR(160)," ")))),Start!$H$6:$H$22,0))),"","Implementation evidence missing; ")&amp;IF(AND(LEN(UPPER(TRIM(CLEAN(SUBSTITUTE(L6,CHAR(160)," ")))))&gt;0,LEFT(UPPER(TRIM(L6)),10)&lt;&gt;"UNRESOLVED",ISERROR(MATCH(UPPER(TRIM(CLEAN(SUBSTITUTE(L6,CHAR(160)," ")))),Start!$H$6:$H$22,0))),"","Retest result/reviewer missing; ")&amp;IF(AND(LEN(UPPER(TRIM(CLEAN(SUBSTITUTE(M6,CHAR(160)," ")))))&gt;0,LEFT(UPPER(TRIM(M6)),10)&lt;&gt;"UNRESOLVED",ISERROR(MATCH(UPPER(TRIM(CLEAN(SUBSTITUTE(M6,CHAR(160)," ")))),Start!$H$6:$H$22,0))),"","Closure authority/residual decision missing; ")&amp;IF(AND(ISNUMBER(N6),N6&gt;0,N6&lt;TODAY()+1),"","Retest date missing/invalid/future; ")&amp;IF(AND(ISNUMBER(O6),O6&gt;0,O6&lt;TODAY()+1),"","Closure approval date missing/invalid/future; ")&amp;IF(AND(ISNUMBER(N6),ISNUMBER(O6),O6&lt;N6),"Closure precedes retest; ","")),IF(OR(J6="Accepted within authority",J6="Risk decision recorded"),IF(LEN(IF(AND(LEN(UPPER(TRIM(CLEAN(SUBSTITUTE(M6,CHAR(160)," ")))))&gt;0,LEFT(UPPER(TRIM(M6)),10)&lt;&gt;"UNRESOLVED",ISERROR(MATCH(UPPER(TRIM(CLEAN(SUBSTITUTE(M6,CHAR(160)," ")))),Start!$H$6:$H$22,0))),"","Risk authority/basis missing; ")&amp;IF(AND(ISNUMBER(O6),O6&gt;0,O6&lt;TODAY()+1),"","Decision date missing/invalid/future; ")&amp;"")=0,"Documentation recorded; review required",IF(AND(LEN(UPPER(TRIM(CLEAN(SUBSTITUTE(M6,CHAR(160)," ")))))&gt;0,LEFT(UPPER(TRIM(M6)),10)&lt;&gt;"UNRESOLVED",ISERROR(MATCH(UPPER(TRIM(CLEAN(SUBSTITUTE(M6,CHAR(160)," ")))),Start!$H$6:$H$22,0))),"","Risk authority/basis missing; ")&amp;IF(AND(ISNUMBER(O6),O6&gt;0,O6&lt;TODAY()+1),"","Decision date missing/invalid/future; ")&amp;""),"Action or review pending")),"Invalid status; use a listed value")</f>
        <v>Action or review pending</v>
      </c>
    </row>
    <row r="7" ht="34" customHeight="1">
      <c r="A7" s="52" t="str">
        <v>F-003</v>
      </c>
      <c r="B7" s="53"/>
      <c r="C7" s="53"/>
      <c r="D7" s="53"/>
      <c r="E7" s="53"/>
      <c r="F7" s="53"/>
      <c r="G7" s="53"/>
      <c r="H7" s="53"/>
      <c r="I7" s="53"/>
      <c r="J7" s="53" t="str">
        <v>Not recorded</v>
      </c>
      <c r="K7" s="53"/>
      <c r="L7" s="53"/>
      <c r="M7" s="53"/>
      <c r="N7" s="54"/>
      <c r="O7" s="54"/>
      <c r="P7" s="55" t="str">
        <f>IF(OR(EXACT(J7,"Not recorded"),EXACT(J7,"Observed"),EXACT(J7,"Recommendation agreed"),EXACT(J7,"Implemented not verified"),EXACT(J7,"Verified closed"),EXACT(J7,"Accepted within authority"),EXACT(J7,"Disputed or unresolved")),IF(J7="Verified closed",IF(LEN(IF(AND(LEN(UPPER(TRIM(CLEAN(SUBSTITUTE(C7,CHAR(160)," ")))))&gt;0,LEFT(UPPER(TRIM(C7)),10)&lt;&gt;"UNRESOLVED",ISERROR(MATCH(UPPER(TRIM(CLEAN(SUBSTITUTE(C7,CHAR(160)," ")))),Start!$H$6:$H$22,0))),"","Observation/date missing; ")&amp;IF(AND(LEN(UPPER(TRIM(CLEAN(SUBSTITUTE(D7,CHAR(160)," ")))))&gt;0,LEFT(UPPER(TRIM(D7)),10)&lt;&gt;"UNRESOLVED",ISERROR(MATCH(UPPER(TRIM(CLEAN(SUBSTITUTE(D7,CHAR(160)," ")))),Start!$H$6:$H$22,0))),"","Criterion/version missing; ")&amp;IF(AND(LEN(UPPER(TRIM(CLEAN(SUBSTITUTE(E7,CHAR(160)," ")))))&gt;0,LEFT(UPPER(TRIM(E7)),10)&lt;&gt;"UNRESOLVED",ISERROR(MATCH(UPPER(TRIM(CLEAN(SUBSTITUTE(E7,CHAR(160)," ")))),Start!$H$6:$H$22,0))),"","Evidence missing; ")&amp;IF(AND(LEN(UPPER(TRIM(CLEAN(SUBSTITUTE(H7,CHAR(160)," ")))))&gt;0,LEFT(UPPER(TRIM(H7)),10)&lt;&gt;"UNRESOLVED",ISERROR(MATCH(UPPER(TRIM(CLEAN(SUBSTITUTE(H7,CHAR(160)," ")))),Start!$H$6:$H$22,0))),"","Corrective action/owner missing; ")&amp;IF(AND(LEN(UPPER(TRIM(CLEAN(SUBSTITUTE(K7,CHAR(160)," ")))))&gt;0,LEFT(UPPER(TRIM(K7)),10)&lt;&gt;"UNRESOLVED",ISERROR(MATCH(UPPER(TRIM(CLEAN(SUBSTITUTE(K7,CHAR(160)," ")))),Start!$H$6:$H$22,0))),"","Implementation evidence missing; ")&amp;IF(AND(LEN(UPPER(TRIM(CLEAN(SUBSTITUTE(L7,CHAR(160)," ")))))&gt;0,LEFT(UPPER(TRIM(L7)),10)&lt;&gt;"UNRESOLVED",ISERROR(MATCH(UPPER(TRIM(CLEAN(SUBSTITUTE(L7,CHAR(160)," ")))),Start!$H$6:$H$22,0))),"","Retest result/reviewer missing; ")&amp;IF(AND(LEN(UPPER(TRIM(CLEAN(SUBSTITUTE(M7,CHAR(160)," ")))))&gt;0,LEFT(UPPER(TRIM(M7)),10)&lt;&gt;"UNRESOLVED",ISERROR(MATCH(UPPER(TRIM(CLEAN(SUBSTITUTE(M7,CHAR(160)," ")))),Start!$H$6:$H$22,0))),"","Closure authority/residual decision missing; ")&amp;IF(AND(ISNUMBER(N7),N7&gt;0,N7&lt;TODAY()+1),"","Retest date missing/invalid/future; ")&amp;IF(AND(ISNUMBER(O7),O7&gt;0,O7&lt;TODAY()+1),"","Closure approval date missing/invalid/future; ")&amp;IF(AND(ISNUMBER(N7),ISNUMBER(O7),O7&lt;N7),"Closure precedes retest; ",""))=0,"Documentation recorded; review required",IF(AND(LEN(UPPER(TRIM(CLEAN(SUBSTITUTE(C7,CHAR(160)," ")))))&gt;0,LEFT(UPPER(TRIM(C7)),10)&lt;&gt;"UNRESOLVED",ISERROR(MATCH(UPPER(TRIM(CLEAN(SUBSTITUTE(C7,CHAR(160)," ")))),Start!$H$6:$H$22,0))),"","Observation/date missing; ")&amp;IF(AND(LEN(UPPER(TRIM(CLEAN(SUBSTITUTE(D7,CHAR(160)," ")))))&gt;0,LEFT(UPPER(TRIM(D7)),10)&lt;&gt;"UNRESOLVED",ISERROR(MATCH(UPPER(TRIM(CLEAN(SUBSTITUTE(D7,CHAR(160)," ")))),Start!$H$6:$H$22,0))),"","Criterion/version missing; ")&amp;IF(AND(LEN(UPPER(TRIM(CLEAN(SUBSTITUTE(E7,CHAR(160)," ")))))&gt;0,LEFT(UPPER(TRIM(E7)),10)&lt;&gt;"UNRESOLVED",ISERROR(MATCH(UPPER(TRIM(CLEAN(SUBSTITUTE(E7,CHAR(160)," ")))),Start!$H$6:$H$22,0))),"","Evidence missing; ")&amp;IF(AND(LEN(UPPER(TRIM(CLEAN(SUBSTITUTE(H7,CHAR(160)," ")))))&gt;0,LEFT(UPPER(TRIM(H7)),10)&lt;&gt;"UNRESOLVED",ISERROR(MATCH(UPPER(TRIM(CLEAN(SUBSTITUTE(H7,CHAR(160)," ")))),Start!$H$6:$H$22,0))),"","Corrective action/owner missing; ")&amp;IF(AND(LEN(UPPER(TRIM(CLEAN(SUBSTITUTE(K7,CHAR(160)," ")))))&gt;0,LEFT(UPPER(TRIM(K7)),10)&lt;&gt;"UNRESOLVED",ISERROR(MATCH(UPPER(TRIM(CLEAN(SUBSTITUTE(K7,CHAR(160)," ")))),Start!$H$6:$H$22,0))),"","Implementation evidence missing; ")&amp;IF(AND(LEN(UPPER(TRIM(CLEAN(SUBSTITUTE(L7,CHAR(160)," ")))))&gt;0,LEFT(UPPER(TRIM(L7)),10)&lt;&gt;"UNRESOLVED",ISERROR(MATCH(UPPER(TRIM(CLEAN(SUBSTITUTE(L7,CHAR(160)," ")))),Start!$H$6:$H$22,0))),"","Retest result/reviewer missing; ")&amp;IF(AND(LEN(UPPER(TRIM(CLEAN(SUBSTITUTE(M7,CHAR(160)," ")))))&gt;0,LEFT(UPPER(TRIM(M7)),10)&lt;&gt;"UNRESOLVED",ISERROR(MATCH(UPPER(TRIM(CLEAN(SUBSTITUTE(M7,CHAR(160)," ")))),Start!$H$6:$H$22,0))),"","Closure authority/residual decision missing; ")&amp;IF(AND(ISNUMBER(N7),N7&gt;0,N7&lt;TODAY()+1),"","Retest date missing/invalid/future; ")&amp;IF(AND(ISNUMBER(O7),O7&gt;0,O7&lt;TODAY()+1),"","Closure approval date missing/invalid/future; ")&amp;IF(AND(ISNUMBER(N7),ISNUMBER(O7),O7&lt;N7),"Closure precedes retest; ","")),IF(OR(J7="Accepted within authority",J7="Risk decision recorded"),IF(LEN(IF(AND(LEN(UPPER(TRIM(CLEAN(SUBSTITUTE(M7,CHAR(160)," ")))))&gt;0,LEFT(UPPER(TRIM(M7)),10)&lt;&gt;"UNRESOLVED",ISERROR(MATCH(UPPER(TRIM(CLEAN(SUBSTITUTE(M7,CHAR(160)," ")))),Start!$H$6:$H$22,0))),"","Risk authority/basis missing; ")&amp;IF(AND(ISNUMBER(O7),O7&gt;0,O7&lt;TODAY()+1),"","Decision date missing/invalid/future; ")&amp;"")=0,"Documentation recorded; review required",IF(AND(LEN(UPPER(TRIM(CLEAN(SUBSTITUTE(M7,CHAR(160)," ")))))&gt;0,LEFT(UPPER(TRIM(M7)),10)&lt;&gt;"UNRESOLVED",ISERROR(MATCH(UPPER(TRIM(CLEAN(SUBSTITUTE(M7,CHAR(160)," ")))),Start!$H$6:$H$22,0))),"","Risk authority/basis missing; ")&amp;IF(AND(ISNUMBER(O7),O7&gt;0,O7&lt;TODAY()+1),"","Decision date missing/invalid/future; ")&amp;""),"Action or review pending")),"Invalid status; use a listed value")</f>
        <v>Action or review pending</v>
      </c>
    </row>
    <row r="8" ht="34" customHeight="1">
      <c r="A8" s="56" t="str">
        <v>F-004</v>
      </c>
      <c r="B8" s="53"/>
      <c r="C8" s="53"/>
      <c r="D8" s="53"/>
      <c r="E8" s="53"/>
      <c r="F8" s="53"/>
      <c r="G8" s="53"/>
      <c r="H8" s="53"/>
      <c r="I8" s="53"/>
      <c r="J8" s="53" t="str">
        <v>Not recorded</v>
      </c>
      <c r="K8" s="53"/>
      <c r="L8" s="53"/>
      <c r="M8" s="53"/>
      <c r="N8" s="54"/>
      <c r="O8" s="54"/>
      <c r="P8" s="55" t="str">
        <f>IF(OR(EXACT(J8,"Not recorded"),EXACT(J8,"Observed"),EXACT(J8,"Recommendation agreed"),EXACT(J8,"Implemented not verified"),EXACT(J8,"Verified closed"),EXACT(J8,"Accepted within authority"),EXACT(J8,"Disputed or unresolved")),IF(J8="Verified closed",IF(LEN(IF(AND(LEN(UPPER(TRIM(CLEAN(SUBSTITUTE(C8,CHAR(160)," ")))))&gt;0,LEFT(UPPER(TRIM(C8)),10)&lt;&gt;"UNRESOLVED",ISERROR(MATCH(UPPER(TRIM(CLEAN(SUBSTITUTE(C8,CHAR(160)," ")))),Start!$H$6:$H$22,0))),"","Observation/date missing; ")&amp;IF(AND(LEN(UPPER(TRIM(CLEAN(SUBSTITUTE(D8,CHAR(160)," ")))))&gt;0,LEFT(UPPER(TRIM(D8)),10)&lt;&gt;"UNRESOLVED",ISERROR(MATCH(UPPER(TRIM(CLEAN(SUBSTITUTE(D8,CHAR(160)," ")))),Start!$H$6:$H$22,0))),"","Criterion/version missing; ")&amp;IF(AND(LEN(UPPER(TRIM(CLEAN(SUBSTITUTE(E8,CHAR(160)," ")))))&gt;0,LEFT(UPPER(TRIM(E8)),10)&lt;&gt;"UNRESOLVED",ISERROR(MATCH(UPPER(TRIM(CLEAN(SUBSTITUTE(E8,CHAR(160)," ")))),Start!$H$6:$H$22,0))),"","Evidence missing; ")&amp;IF(AND(LEN(UPPER(TRIM(CLEAN(SUBSTITUTE(H8,CHAR(160)," ")))))&gt;0,LEFT(UPPER(TRIM(H8)),10)&lt;&gt;"UNRESOLVED",ISERROR(MATCH(UPPER(TRIM(CLEAN(SUBSTITUTE(H8,CHAR(160)," ")))),Start!$H$6:$H$22,0))),"","Corrective action/owner missing; ")&amp;IF(AND(LEN(UPPER(TRIM(CLEAN(SUBSTITUTE(K8,CHAR(160)," ")))))&gt;0,LEFT(UPPER(TRIM(K8)),10)&lt;&gt;"UNRESOLVED",ISERROR(MATCH(UPPER(TRIM(CLEAN(SUBSTITUTE(K8,CHAR(160)," ")))),Start!$H$6:$H$22,0))),"","Implementation evidence missing; ")&amp;IF(AND(LEN(UPPER(TRIM(CLEAN(SUBSTITUTE(L8,CHAR(160)," ")))))&gt;0,LEFT(UPPER(TRIM(L8)),10)&lt;&gt;"UNRESOLVED",ISERROR(MATCH(UPPER(TRIM(CLEAN(SUBSTITUTE(L8,CHAR(160)," ")))),Start!$H$6:$H$22,0))),"","Retest result/reviewer missing; ")&amp;IF(AND(LEN(UPPER(TRIM(CLEAN(SUBSTITUTE(M8,CHAR(160)," ")))))&gt;0,LEFT(UPPER(TRIM(M8)),10)&lt;&gt;"UNRESOLVED",ISERROR(MATCH(UPPER(TRIM(CLEAN(SUBSTITUTE(M8,CHAR(160)," ")))),Start!$H$6:$H$22,0))),"","Closure authority/residual decision missing; ")&amp;IF(AND(ISNUMBER(N8),N8&gt;0,N8&lt;TODAY()+1),"","Retest date missing/invalid/future; ")&amp;IF(AND(ISNUMBER(O8),O8&gt;0,O8&lt;TODAY()+1),"","Closure approval date missing/invalid/future; ")&amp;IF(AND(ISNUMBER(N8),ISNUMBER(O8),O8&lt;N8),"Closure precedes retest; ",""))=0,"Documentation recorded; review required",IF(AND(LEN(UPPER(TRIM(CLEAN(SUBSTITUTE(C8,CHAR(160)," ")))))&gt;0,LEFT(UPPER(TRIM(C8)),10)&lt;&gt;"UNRESOLVED",ISERROR(MATCH(UPPER(TRIM(CLEAN(SUBSTITUTE(C8,CHAR(160)," ")))),Start!$H$6:$H$22,0))),"","Observation/date missing; ")&amp;IF(AND(LEN(UPPER(TRIM(CLEAN(SUBSTITUTE(D8,CHAR(160)," ")))))&gt;0,LEFT(UPPER(TRIM(D8)),10)&lt;&gt;"UNRESOLVED",ISERROR(MATCH(UPPER(TRIM(CLEAN(SUBSTITUTE(D8,CHAR(160)," ")))),Start!$H$6:$H$22,0))),"","Criterion/version missing; ")&amp;IF(AND(LEN(UPPER(TRIM(CLEAN(SUBSTITUTE(E8,CHAR(160)," ")))))&gt;0,LEFT(UPPER(TRIM(E8)),10)&lt;&gt;"UNRESOLVED",ISERROR(MATCH(UPPER(TRIM(CLEAN(SUBSTITUTE(E8,CHAR(160)," ")))),Start!$H$6:$H$22,0))),"","Evidence missing; ")&amp;IF(AND(LEN(UPPER(TRIM(CLEAN(SUBSTITUTE(H8,CHAR(160)," ")))))&gt;0,LEFT(UPPER(TRIM(H8)),10)&lt;&gt;"UNRESOLVED",ISERROR(MATCH(UPPER(TRIM(CLEAN(SUBSTITUTE(H8,CHAR(160)," ")))),Start!$H$6:$H$22,0))),"","Corrective action/owner missing; ")&amp;IF(AND(LEN(UPPER(TRIM(CLEAN(SUBSTITUTE(K8,CHAR(160)," ")))))&gt;0,LEFT(UPPER(TRIM(K8)),10)&lt;&gt;"UNRESOLVED",ISERROR(MATCH(UPPER(TRIM(CLEAN(SUBSTITUTE(K8,CHAR(160)," ")))),Start!$H$6:$H$22,0))),"","Implementation evidence missing; ")&amp;IF(AND(LEN(UPPER(TRIM(CLEAN(SUBSTITUTE(L8,CHAR(160)," ")))))&gt;0,LEFT(UPPER(TRIM(L8)),10)&lt;&gt;"UNRESOLVED",ISERROR(MATCH(UPPER(TRIM(CLEAN(SUBSTITUTE(L8,CHAR(160)," ")))),Start!$H$6:$H$22,0))),"","Retest result/reviewer missing; ")&amp;IF(AND(LEN(UPPER(TRIM(CLEAN(SUBSTITUTE(M8,CHAR(160)," ")))))&gt;0,LEFT(UPPER(TRIM(M8)),10)&lt;&gt;"UNRESOLVED",ISERROR(MATCH(UPPER(TRIM(CLEAN(SUBSTITUTE(M8,CHAR(160)," ")))),Start!$H$6:$H$22,0))),"","Closure authority/residual decision missing; ")&amp;IF(AND(ISNUMBER(N8),N8&gt;0,N8&lt;TODAY()+1),"","Retest date missing/invalid/future; ")&amp;IF(AND(ISNUMBER(O8),O8&gt;0,O8&lt;TODAY()+1),"","Closure approval date missing/invalid/future; ")&amp;IF(AND(ISNUMBER(N8),ISNUMBER(O8),O8&lt;N8),"Closure precedes retest; ","")),IF(OR(J8="Accepted within authority",J8="Risk decision recorded"),IF(LEN(IF(AND(LEN(UPPER(TRIM(CLEAN(SUBSTITUTE(M8,CHAR(160)," ")))))&gt;0,LEFT(UPPER(TRIM(M8)),10)&lt;&gt;"UNRESOLVED",ISERROR(MATCH(UPPER(TRIM(CLEAN(SUBSTITUTE(M8,CHAR(160)," ")))),Start!$H$6:$H$22,0))),"","Risk authority/basis missing; ")&amp;IF(AND(ISNUMBER(O8),O8&gt;0,O8&lt;TODAY()+1),"","Decision date missing/invalid/future; ")&amp;"")=0,"Documentation recorded; review required",IF(AND(LEN(UPPER(TRIM(CLEAN(SUBSTITUTE(M8,CHAR(160)," ")))))&gt;0,LEFT(UPPER(TRIM(M8)),10)&lt;&gt;"UNRESOLVED",ISERROR(MATCH(UPPER(TRIM(CLEAN(SUBSTITUTE(M8,CHAR(160)," ")))),Start!$H$6:$H$22,0))),"","Risk authority/basis missing; ")&amp;IF(AND(ISNUMBER(O8),O8&gt;0,O8&lt;TODAY()+1),"","Decision date missing/invalid/future; ")&amp;""),"Action or review pending")),"Invalid status; use a listed value")</f>
        <v>Action or review pending</v>
      </c>
    </row>
    <row r="9" ht="34" customHeight="1">
      <c r="A9" s="52" t="str">
        <v>F-005</v>
      </c>
      <c r="B9" s="53"/>
      <c r="C9" s="53"/>
      <c r="D9" s="53"/>
      <c r="E9" s="53"/>
      <c r="F9" s="53"/>
      <c r="G9" s="53"/>
      <c r="H9" s="53"/>
      <c r="I9" s="53"/>
      <c r="J9" s="53" t="str">
        <v>Not recorded</v>
      </c>
      <c r="K9" s="53"/>
      <c r="L9" s="53"/>
      <c r="M9" s="53"/>
      <c r="N9" s="54"/>
      <c r="O9" s="54"/>
      <c r="P9" s="55" t="str">
        <f>IF(OR(EXACT(J9,"Not recorded"),EXACT(J9,"Observed"),EXACT(J9,"Recommendation agreed"),EXACT(J9,"Implemented not verified"),EXACT(J9,"Verified closed"),EXACT(J9,"Accepted within authority"),EXACT(J9,"Disputed or unresolved")),IF(J9="Verified closed",IF(LEN(IF(AND(LEN(UPPER(TRIM(CLEAN(SUBSTITUTE(C9,CHAR(160)," ")))))&gt;0,LEFT(UPPER(TRIM(C9)),10)&lt;&gt;"UNRESOLVED",ISERROR(MATCH(UPPER(TRIM(CLEAN(SUBSTITUTE(C9,CHAR(160)," ")))),Start!$H$6:$H$22,0))),"","Observation/date missing; ")&amp;IF(AND(LEN(UPPER(TRIM(CLEAN(SUBSTITUTE(D9,CHAR(160)," ")))))&gt;0,LEFT(UPPER(TRIM(D9)),10)&lt;&gt;"UNRESOLVED",ISERROR(MATCH(UPPER(TRIM(CLEAN(SUBSTITUTE(D9,CHAR(160)," ")))),Start!$H$6:$H$22,0))),"","Criterion/version missing; ")&amp;IF(AND(LEN(UPPER(TRIM(CLEAN(SUBSTITUTE(E9,CHAR(160)," ")))))&gt;0,LEFT(UPPER(TRIM(E9)),10)&lt;&gt;"UNRESOLVED",ISERROR(MATCH(UPPER(TRIM(CLEAN(SUBSTITUTE(E9,CHAR(160)," ")))),Start!$H$6:$H$22,0))),"","Evidence missing; ")&amp;IF(AND(LEN(UPPER(TRIM(CLEAN(SUBSTITUTE(H9,CHAR(160)," ")))))&gt;0,LEFT(UPPER(TRIM(H9)),10)&lt;&gt;"UNRESOLVED",ISERROR(MATCH(UPPER(TRIM(CLEAN(SUBSTITUTE(H9,CHAR(160)," ")))),Start!$H$6:$H$22,0))),"","Corrective action/owner missing; ")&amp;IF(AND(LEN(UPPER(TRIM(CLEAN(SUBSTITUTE(K9,CHAR(160)," ")))))&gt;0,LEFT(UPPER(TRIM(K9)),10)&lt;&gt;"UNRESOLVED",ISERROR(MATCH(UPPER(TRIM(CLEAN(SUBSTITUTE(K9,CHAR(160)," ")))),Start!$H$6:$H$22,0))),"","Implementation evidence missing; ")&amp;IF(AND(LEN(UPPER(TRIM(CLEAN(SUBSTITUTE(L9,CHAR(160)," ")))))&gt;0,LEFT(UPPER(TRIM(L9)),10)&lt;&gt;"UNRESOLVED",ISERROR(MATCH(UPPER(TRIM(CLEAN(SUBSTITUTE(L9,CHAR(160)," ")))),Start!$H$6:$H$22,0))),"","Retest result/reviewer missing; ")&amp;IF(AND(LEN(UPPER(TRIM(CLEAN(SUBSTITUTE(M9,CHAR(160)," ")))))&gt;0,LEFT(UPPER(TRIM(M9)),10)&lt;&gt;"UNRESOLVED",ISERROR(MATCH(UPPER(TRIM(CLEAN(SUBSTITUTE(M9,CHAR(160)," ")))),Start!$H$6:$H$22,0))),"","Closure authority/residual decision missing; ")&amp;IF(AND(ISNUMBER(N9),N9&gt;0,N9&lt;TODAY()+1),"","Retest date missing/invalid/future; ")&amp;IF(AND(ISNUMBER(O9),O9&gt;0,O9&lt;TODAY()+1),"","Closure approval date missing/invalid/future; ")&amp;IF(AND(ISNUMBER(N9),ISNUMBER(O9),O9&lt;N9),"Closure precedes retest; ",""))=0,"Documentation recorded; review required",IF(AND(LEN(UPPER(TRIM(CLEAN(SUBSTITUTE(C9,CHAR(160)," ")))))&gt;0,LEFT(UPPER(TRIM(C9)),10)&lt;&gt;"UNRESOLVED",ISERROR(MATCH(UPPER(TRIM(CLEAN(SUBSTITUTE(C9,CHAR(160)," ")))),Start!$H$6:$H$22,0))),"","Observation/date missing; ")&amp;IF(AND(LEN(UPPER(TRIM(CLEAN(SUBSTITUTE(D9,CHAR(160)," ")))))&gt;0,LEFT(UPPER(TRIM(D9)),10)&lt;&gt;"UNRESOLVED",ISERROR(MATCH(UPPER(TRIM(CLEAN(SUBSTITUTE(D9,CHAR(160)," ")))),Start!$H$6:$H$22,0))),"","Criterion/version missing; ")&amp;IF(AND(LEN(UPPER(TRIM(CLEAN(SUBSTITUTE(E9,CHAR(160)," ")))))&gt;0,LEFT(UPPER(TRIM(E9)),10)&lt;&gt;"UNRESOLVED",ISERROR(MATCH(UPPER(TRIM(CLEAN(SUBSTITUTE(E9,CHAR(160)," ")))),Start!$H$6:$H$22,0))),"","Evidence missing; ")&amp;IF(AND(LEN(UPPER(TRIM(CLEAN(SUBSTITUTE(H9,CHAR(160)," ")))))&gt;0,LEFT(UPPER(TRIM(H9)),10)&lt;&gt;"UNRESOLVED",ISERROR(MATCH(UPPER(TRIM(CLEAN(SUBSTITUTE(H9,CHAR(160)," ")))),Start!$H$6:$H$22,0))),"","Corrective action/owner missing; ")&amp;IF(AND(LEN(UPPER(TRIM(CLEAN(SUBSTITUTE(K9,CHAR(160)," ")))))&gt;0,LEFT(UPPER(TRIM(K9)),10)&lt;&gt;"UNRESOLVED",ISERROR(MATCH(UPPER(TRIM(CLEAN(SUBSTITUTE(K9,CHAR(160)," ")))),Start!$H$6:$H$22,0))),"","Implementation evidence missing; ")&amp;IF(AND(LEN(UPPER(TRIM(CLEAN(SUBSTITUTE(L9,CHAR(160)," ")))))&gt;0,LEFT(UPPER(TRIM(L9)),10)&lt;&gt;"UNRESOLVED",ISERROR(MATCH(UPPER(TRIM(CLEAN(SUBSTITUTE(L9,CHAR(160)," ")))),Start!$H$6:$H$22,0))),"","Retest result/reviewer missing; ")&amp;IF(AND(LEN(UPPER(TRIM(CLEAN(SUBSTITUTE(M9,CHAR(160)," ")))))&gt;0,LEFT(UPPER(TRIM(M9)),10)&lt;&gt;"UNRESOLVED",ISERROR(MATCH(UPPER(TRIM(CLEAN(SUBSTITUTE(M9,CHAR(160)," ")))),Start!$H$6:$H$22,0))),"","Closure authority/residual decision missing; ")&amp;IF(AND(ISNUMBER(N9),N9&gt;0,N9&lt;TODAY()+1),"","Retest date missing/invalid/future; ")&amp;IF(AND(ISNUMBER(O9),O9&gt;0,O9&lt;TODAY()+1),"","Closure approval date missing/invalid/future; ")&amp;IF(AND(ISNUMBER(N9),ISNUMBER(O9),O9&lt;N9),"Closure precedes retest; ","")),IF(OR(J9="Accepted within authority",J9="Risk decision recorded"),IF(LEN(IF(AND(LEN(UPPER(TRIM(CLEAN(SUBSTITUTE(M9,CHAR(160)," ")))))&gt;0,LEFT(UPPER(TRIM(M9)),10)&lt;&gt;"UNRESOLVED",ISERROR(MATCH(UPPER(TRIM(CLEAN(SUBSTITUTE(M9,CHAR(160)," ")))),Start!$H$6:$H$22,0))),"","Risk authority/basis missing; ")&amp;IF(AND(ISNUMBER(O9),O9&gt;0,O9&lt;TODAY()+1),"","Decision date missing/invalid/future; ")&amp;"")=0,"Documentation recorded; review required",IF(AND(LEN(UPPER(TRIM(CLEAN(SUBSTITUTE(M9,CHAR(160)," ")))))&gt;0,LEFT(UPPER(TRIM(M9)),10)&lt;&gt;"UNRESOLVED",ISERROR(MATCH(UPPER(TRIM(CLEAN(SUBSTITUTE(M9,CHAR(160)," ")))),Start!$H$6:$H$22,0))),"","Risk authority/basis missing; ")&amp;IF(AND(ISNUMBER(O9),O9&gt;0,O9&lt;TODAY()+1),"","Decision date missing/invalid/future; ")&amp;""),"Action or review pending")),"Invalid status; use a listed value")</f>
        <v>Action or review pending</v>
      </c>
    </row>
    <row r="10" ht="34" customHeight="1">
      <c r="A10" s="56" t="str">
        <v>F-006</v>
      </c>
      <c r="B10" s="53"/>
      <c r="C10" s="53"/>
      <c r="D10" s="53"/>
      <c r="E10" s="53"/>
      <c r="F10" s="53"/>
      <c r="G10" s="53"/>
      <c r="H10" s="53"/>
      <c r="I10" s="53"/>
      <c r="J10" s="53" t="str">
        <v>Not recorded</v>
      </c>
      <c r="K10" s="53"/>
      <c r="L10" s="53"/>
      <c r="M10" s="53"/>
      <c r="N10" s="54"/>
      <c r="O10" s="54"/>
      <c r="P10" s="55" t="str">
        <f>IF(OR(EXACT(J10,"Not recorded"),EXACT(J10,"Observed"),EXACT(J10,"Recommendation agreed"),EXACT(J10,"Implemented not verified"),EXACT(J10,"Verified closed"),EXACT(J10,"Accepted within authority"),EXACT(J10,"Disputed or unresolved")),IF(J10="Verified closed",IF(LEN(IF(AND(LEN(UPPER(TRIM(CLEAN(SUBSTITUTE(C10,CHAR(160)," ")))))&gt;0,LEFT(UPPER(TRIM(C10)),10)&lt;&gt;"UNRESOLVED",ISERROR(MATCH(UPPER(TRIM(CLEAN(SUBSTITUTE(C10,CHAR(160)," ")))),Start!$H$6:$H$22,0))),"","Observation/date missing; ")&amp;IF(AND(LEN(UPPER(TRIM(CLEAN(SUBSTITUTE(D10,CHAR(160)," ")))))&gt;0,LEFT(UPPER(TRIM(D10)),10)&lt;&gt;"UNRESOLVED",ISERROR(MATCH(UPPER(TRIM(CLEAN(SUBSTITUTE(D10,CHAR(160)," ")))),Start!$H$6:$H$22,0))),"","Criterion/version missing; ")&amp;IF(AND(LEN(UPPER(TRIM(CLEAN(SUBSTITUTE(E10,CHAR(160)," ")))))&gt;0,LEFT(UPPER(TRIM(E10)),10)&lt;&gt;"UNRESOLVED",ISERROR(MATCH(UPPER(TRIM(CLEAN(SUBSTITUTE(E10,CHAR(160)," ")))),Start!$H$6:$H$22,0))),"","Evidence missing; ")&amp;IF(AND(LEN(UPPER(TRIM(CLEAN(SUBSTITUTE(H10,CHAR(160)," ")))))&gt;0,LEFT(UPPER(TRIM(H10)),10)&lt;&gt;"UNRESOLVED",ISERROR(MATCH(UPPER(TRIM(CLEAN(SUBSTITUTE(H10,CHAR(160)," ")))),Start!$H$6:$H$22,0))),"","Corrective action/owner missing; ")&amp;IF(AND(LEN(UPPER(TRIM(CLEAN(SUBSTITUTE(K10,CHAR(160)," ")))))&gt;0,LEFT(UPPER(TRIM(K10)),10)&lt;&gt;"UNRESOLVED",ISERROR(MATCH(UPPER(TRIM(CLEAN(SUBSTITUTE(K10,CHAR(160)," ")))),Start!$H$6:$H$22,0))),"","Implementation evidence missing; ")&amp;IF(AND(LEN(UPPER(TRIM(CLEAN(SUBSTITUTE(L10,CHAR(160)," ")))))&gt;0,LEFT(UPPER(TRIM(L10)),10)&lt;&gt;"UNRESOLVED",ISERROR(MATCH(UPPER(TRIM(CLEAN(SUBSTITUTE(L10,CHAR(160)," ")))),Start!$H$6:$H$22,0))),"","Retest result/reviewer missing; ")&amp;IF(AND(LEN(UPPER(TRIM(CLEAN(SUBSTITUTE(M10,CHAR(160)," ")))))&gt;0,LEFT(UPPER(TRIM(M10)),10)&lt;&gt;"UNRESOLVED",ISERROR(MATCH(UPPER(TRIM(CLEAN(SUBSTITUTE(M10,CHAR(160)," ")))),Start!$H$6:$H$22,0))),"","Closure authority/residual decision missing; ")&amp;IF(AND(ISNUMBER(N10),N10&gt;0,N10&lt;TODAY()+1),"","Retest date missing/invalid/future; ")&amp;IF(AND(ISNUMBER(O10),O10&gt;0,O10&lt;TODAY()+1),"","Closure approval date missing/invalid/future; ")&amp;IF(AND(ISNUMBER(N10),ISNUMBER(O10),O10&lt;N10),"Closure precedes retest; ",""))=0,"Documentation recorded; review required",IF(AND(LEN(UPPER(TRIM(CLEAN(SUBSTITUTE(C10,CHAR(160)," ")))))&gt;0,LEFT(UPPER(TRIM(C10)),10)&lt;&gt;"UNRESOLVED",ISERROR(MATCH(UPPER(TRIM(CLEAN(SUBSTITUTE(C10,CHAR(160)," ")))),Start!$H$6:$H$22,0))),"","Observation/date missing; ")&amp;IF(AND(LEN(UPPER(TRIM(CLEAN(SUBSTITUTE(D10,CHAR(160)," ")))))&gt;0,LEFT(UPPER(TRIM(D10)),10)&lt;&gt;"UNRESOLVED",ISERROR(MATCH(UPPER(TRIM(CLEAN(SUBSTITUTE(D10,CHAR(160)," ")))),Start!$H$6:$H$22,0))),"","Criterion/version missing; ")&amp;IF(AND(LEN(UPPER(TRIM(CLEAN(SUBSTITUTE(E10,CHAR(160)," ")))))&gt;0,LEFT(UPPER(TRIM(E10)),10)&lt;&gt;"UNRESOLVED",ISERROR(MATCH(UPPER(TRIM(CLEAN(SUBSTITUTE(E10,CHAR(160)," ")))),Start!$H$6:$H$22,0))),"","Evidence missing; ")&amp;IF(AND(LEN(UPPER(TRIM(CLEAN(SUBSTITUTE(H10,CHAR(160)," ")))))&gt;0,LEFT(UPPER(TRIM(H10)),10)&lt;&gt;"UNRESOLVED",ISERROR(MATCH(UPPER(TRIM(CLEAN(SUBSTITUTE(H10,CHAR(160)," ")))),Start!$H$6:$H$22,0))),"","Corrective action/owner missing; ")&amp;IF(AND(LEN(UPPER(TRIM(CLEAN(SUBSTITUTE(K10,CHAR(160)," ")))))&gt;0,LEFT(UPPER(TRIM(K10)),10)&lt;&gt;"UNRESOLVED",ISERROR(MATCH(UPPER(TRIM(CLEAN(SUBSTITUTE(K10,CHAR(160)," ")))),Start!$H$6:$H$22,0))),"","Implementation evidence missing; ")&amp;IF(AND(LEN(UPPER(TRIM(CLEAN(SUBSTITUTE(L10,CHAR(160)," ")))))&gt;0,LEFT(UPPER(TRIM(L10)),10)&lt;&gt;"UNRESOLVED",ISERROR(MATCH(UPPER(TRIM(CLEAN(SUBSTITUTE(L10,CHAR(160)," ")))),Start!$H$6:$H$22,0))),"","Retest result/reviewer missing; ")&amp;IF(AND(LEN(UPPER(TRIM(CLEAN(SUBSTITUTE(M10,CHAR(160)," ")))))&gt;0,LEFT(UPPER(TRIM(M10)),10)&lt;&gt;"UNRESOLVED",ISERROR(MATCH(UPPER(TRIM(CLEAN(SUBSTITUTE(M10,CHAR(160)," ")))),Start!$H$6:$H$22,0))),"","Closure authority/residual decision missing; ")&amp;IF(AND(ISNUMBER(N10),N10&gt;0,N10&lt;TODAY()+1),"","Retest date missing/invalid/future; ")&amp;IF(AND(ISNUMBER(O10),O10&gt;0,O10&lt;TODAY()+1),"","Closure approval date missing/invalid/future; ")&amp;IF(AND(ISNUMBER(N10),ISNUMBER(O10),O10&lt;N10),"Closure precedes retest; ","")),IF(OR(J10="Accepted within authority",J10="Risk decision recorded"),IF(LEN(IF(AND(LEN(UPPER(TRIM(CLEAN(SUBSTITUTE(M10,CHAR(160)," ")))))&gt;0,LEFT(UPPER(TRIM(M10)),10)&lt;&gt;"UNRESOLVED",ISERROR(MATCH(UPPER(TRIM(CLEAN(SUBSTITUTE(M10,CHAR(160)," ")))),Start!$H$6:$H$22,0))),"","Risk authority/basis missing; ")&amp;IF(AND(ISNUMBER(O10),O10&gt;0,O10&lt;TODAY()+1),"","Decision date missing/invalid/future; ")&amp;"")=0,"Documentation recorded; review required",IF(AND(LEN(UPPER(TRIM(CLEAN(SUBSTITUTE(M10,CHAR(160)," ")))))&gt;0,LEFT(UPPER(TRIM(M10)),10)&lt;&gt;"UNRESOLVED",ISERROR(MATCH(UPPER(TRIM(CLEAN(SUBSTITUTE(M10,CHAR(160)," ")))),Start!$H$6:$H$22,0))),"","Risk authority/basis missing; ")&amp;IF(AND(ISNUMBER(O10),O10&gt;0,O10&lt;TODAY()+1),"","Decision date missing/invalid/future; ")&amp;""),"Action or review pending")),"Invalid status; use a listed value")</f>
        <v>Action or review pending</v>
      </c>
    </row>
    <row r="11" ht="34" customHeight="1">
      <c r="A11" s="52" t="str">
        <v>F-007</v>
      </c>
      <c r="B11" s="53"/>
      <c r="C11" s="53"/>
      <c r="D11" s="53"/>
      <c r="E11" s="53"/>
      <c r="F11" s="53"/>
      <c r="G11" s="53"/>
      <c r="H11" s="53"/>
      <c r="I11" s="53"/>
      <c r="J11" s="53" t="str">
        <v>Not recorded</v>
      </c>
      <c r="K11" s="53"/>
      <c r="L11" s="53"/>
      <c r="M11" s="53"/>
      <c r="N11" s="54"/>
      <c r="O11" s="54"/>
      <c r="P11" s="55" t="str">
        <f>IF(OR(EXACT(J11,"Not recorded"),EXACT(J11,"Observed"),EXACT(J11,"Recommendation agreed"),EXACT(J11,"Implemented not verified"),EXACT(J11,"Verified closed"),EXACT(J11,"Accepted within authority"),EXACT(J11,"Disputed or unresolved")),IF(J11="Verified closed",IF(LEN(IF(AND(LEN(UPPER(TRIM(CLEAN(SUBSTITUTE(C11,CHAR(160)," ")))))&gt;0,LEFT(UPPER(TRIM(C11)),10)&lt;&gt;"UNRESOLVED",ISERROR(MATCH(UPPER(TRIM(CLEAN(SUBSTITUTE(C11,CHAR(160)," ")))),Start!$H$6:$H$22,0))),"","Observation/date missing; ")&amp;IF(AND(LEN(UPPER(TRIM(CLEAN(SUBSTITUTE(D11,CHAR(160)," ")))))&gt;0,LEFT(UPPER(TRIM(D11)),10)&lt;&gt;"UNRESOLVED",ISERROR(MATCH(UPPER(TRIM(CLEAN(SUBSTITUTE(D11,CHAR(160)," ")))),Start!$H$6:$H$22,0))),"","Criterion/version missing; ")&amp;IF(AND(LEN(UPPER(TRIM(CLEAN(SUBSTITUTE(E11,CHAR(160)," ")))))&gt;0,LEFT(UPPER(TRIM(E11)),10)&lt;&gt;"UNRESOLVED",ISERROR(MATCH(UPPER(TRIM(CLEAN(SUBSTITUTE(E11,CHAR(160)," ")))),Start!$H$6:$H$22,0))),"","Evidence missing; ")&amp;IF(AND(LEN(UPPER(TRIM(CLEAN(SUBSTITUTE(H11,CHAR(160)," ")))))&gt;0,LEFT(UPPER(TRIM(H11)),10)&lt;&gt;"UNRESOLVED",ISERROR(MATCH(UPPER(TRIM(CLEAN(SUBSTITUTE(H11,CHAR(160)," ")))),Start!$H$6:$H$22,0))),"","Corrective action/owner missing; ")&amp;IF(AND(LEN(UPPER(TRIM(CLEAN(SUBSTITUTE(K11,CHAR(160)," ")))))&gt;0,LEFT(UPPER(TRIM(K11)),10)&lt;&gt;"UNRESOLVED",ISERROR(MATCH(UPPER(TRIM(CLEAN(SUBSTITUTE(K11,CHAR(160)," ")))),Start!$H$6:$H$22,0))),"","Implementation evidence missing; ")&amp;IF(AND(LEN(UPPER(TRIM(CLEAN(SUBSTITUTE(L11,CHAR(160)," ")))))&gt;0,LEFT(UPPER(TRIM(L11)),10)&lt;&gt;"UNRESOLVED",ISERROR(MATCH(UPPER(TRIM(CLEAN(SUBSTITUTE(L11,CHAR(160)," ")))),Start!$H$6:$H$22,0))),"","Retest result/reviewer missing; ")&amp;IF(AND(LEN(UPPER(TRIM(CLEAN(SUBSTITUTE(M11,CHAR(160)," ")))))&gt;0,LEFT(UPPER(TRIM(M11)),10)&lt;&gt;"UNRESOLVED",ISERROR(MATCH(UPPER(TRIM(CLEAN(SUBSTITUTE(M11,CHAR(160)," ")))),Start!$H$6:$H$22,0))),"","Closure authority/residual decision missing; ")&amp;IF(AND(ISNUMBER(N11),N11&gt;0,N11&lt;TODAY()+1),"","Retest date missing/invalid/future; ")&amp;IF(AND(ISNUMBER(O11),O11&gt;0,O11&lt;TODAY()+1),"","Closure approval date missing/invalid/future; ")&amp;IF(AND(ISNUMBER(N11),ISNUMBER(O11),O11&lt;N11),"Closure precedes retest; ",""))=0,"Documentation recorded; review required",IF(AND(LEN(UPPER(TRIM(CLEAN(SUBSTITUTE(C11,CHAR(160)," ")))))&gt;0,LEFT(UPPER(TRIM(C11)),10)&lt;&gt;"UNRESOLVED",ISERROR(MATCH(UPPER(TRIM(CLEAN(SUBSTITUTE(C11,CHAR(160)," ")))),Start!$H$6:$H$22,0))),"","Observation/date missing; ")&amp;IF(AND(LEN(UPPER(TRIM(CLEAN(SUBSTITUTE(D11,CHAR(160)," ")))))&gt;0,LEFT(UPPER(TRIM(D11)),10)&lt;&gt;"UNRESOLVED",ISERROR(MATCH(UPPER(TRIM(CLEAN(SUBSTITUTE(D11,CHAR(160)," ")))),Start!$H$6:$H$22,0))),"","Criterion/version missing; ")&amp;IF(AND(LEN(UPPER(TRIM(CLEAN(SUBSTITUTE(E11,CHAR(160)," ")))))&gt;0,LEFT(UPPER(TRIM(E11)),10)&lt;&gt;"UNRESOLVED",ISERROR(MATCH(UPPER(TRIM(CLEAN(SUBSTITUTE(E11,CHAR(160)," ")))),Start!$H$6:$H$22,0))),"","Evidence missing; ")&amp;IF(AND(LEN(UPPER(TRIM(CLEAN(SUBSTITUTE(H11,CHAR(160)," ")))))&gt;0,LEFT(UPPER(TRIM(H11)),10)&lt;&gt;"UNRESOLVED",ISERROR(MATCH(UPPER(TRIM(CLEAN(SUBSTITUTE(H11,CHAR(160)," ")))),Start!$H$6:$H$22,0))),"","Corrective action/owner missing; ")&amp;IF(AND(LEN(UPPER(TRIM(CLEAN(SUBSTITUTE(K11,CHAR(160)," ")))))&gt;0,LEFT(UPPER(TRIM(K11)),10)&lt;&gt;"UNRESOLVED",ISERROR(MATCH(UPPER(TRIM(CLEAN(SUBSTITUTE(K11,CHAR(160)," ")))),Start!$H$6:$H$22,0))),"","Implementation evidence missing; ")&amp;IF(AND(LEN(UPPER(TRIM(CLEAN(SUBSTITUTE(L11,CHAR(160)," ")))))&gt;0,LEFT(UPPER(TRIM(L11)),10)&lt;&gt;"UNRESOLVED",ISERROR(MATCH(UPPER(TRIM(CLEAN(SUBSTITUTE(L11,CHAR(160)," ")))),Start!$H$6:$H$22,0))),"","Retest result/reviewer missing; ")&amp;IF(AND(LEN(UPPER(TRIM(CLEAN(SUBSTITUTE(M11,CHAR(160)," ")))))&gt;0,LEFT(UPPER(TRIM(M11)),10)&lt;&gt;"UNRESOLVED",ISERROR(MATCH(UPPER(TRIM(CLEAN(SUBSTITUTE(M11,CHAR(160)," ")))),Start!$H$6:$H$22,0))),"","Closure authority/residual decision missing; ")&amp;IF(AND(ISNUMBER(N11),N11&gt;0,N11&lt;TODAY()+1),"","Retest date missing/invalid/future; ")&amp;IF(AND(ISNUMBER(O11),O11&gt;0,O11&lt;TODAY()+1),"","Closure approval date missing/invalid/future; ")&amp;IF(AND(ISNUMBER(N11),ISNUMBER(O11),O11&lt;N11),"Closure precedes retest; ","")),IF(OR(J11="Accepted within authority",J11="Risk decision recorded"),IF(LEN(IF(AND(LEN(UPPER(TRIM(CLEAN(SUBSTITUTE(M11,CHAR(160)," ")))))&gt;0,LEFT(UPPER(TRIM(M11)),10)&lt;&gt;"UNRESOLVED",ISERROR(MATCH(UPPER(TRIM(CLEAN(SUBSTITUTE(M11,CHAR(160)," ")))),Start!$H$6:$H$22,0))),"","Risk authority/basis missing; ")&amp;IF(AND(ISNUMBER(O11),O11&gt;0,O11&lt;TODAY()+1),"","Decision date missing/invalid/future; ")&amp;"")=0,"Documentation recorded; review required",IF(AND(LEN(UPPER(TRIM(CLEAN(SUBSTITUTE(M11,CHAR(160)," ")))))&gt;0,LEFT(UPPER(TRIM(M11)),10)&lt;&gt;"UNRESOLVED",ISERROR(MATCH(UPPER(TRIM(CLEAN(SUBSTITUTE(M11,CHAR(160)," ")))),Start!$H$6:$H$22,0))),"","Risk authority/basis missing; ")&amp;IF(AND(ISNUMBER(O11),O11&gt;0,O11&lt;TODAY()+1),"","Decision date missing/invalid/future; ")&amp;""),"Action or review pending")),"Invalid status; use a listed value")</f>
        <v>Action or review pending</v>
      </c>
    </row>
    <row r="12" ht="34" customHeight="1">
      <c r="A12" s="56" t="str">
        <v>F-008</v>
      </c>
      <c r="B12" s="53"/>
      <c r="C12" s="53"/>
      <c r="D12" s="53"/>
      <c r="E12" s="53"/>
      <c r="F12" s="53"/>
      <c r="G12" s="53"/>
      <c r="H12" s="53"/>
      <c r="I12" s="53"/>
      <c r="J12" s="53" t="str">
        <v>Not recorded</v>
      </c>
      <c r="K12" s="53"/>
      <c r="L12" s="53"/>
      <c r="M12" s="53"/>
      <c r="N12" s="54"/>
      <c r="O12" s="54"/>
      <c r="P12" s="55" t="str">
        <f>IF(OR(EXACT(J12,"Not recorded"),EXACT(J12,"Observed"),EXACT(J12,"Recommendation agreed"),EXACT(J12,"Implemented not verified"),EXACT(J12,"Verified closed"),EXACT(J12,"Accepted within authority"),EXACT(J12,"Disputed or unresolved")),IF(J12="Verified closed",IF(LEN(IF(AND(LEN(UPPER(TRIM(CLEAN(SUBSTITUTE(C12,CHAR(160)," ")))))&gt;0,LEFT(UPPER(TRIM(C12)),10)&lt;&gt;"UNRESOLVED",ISERROR(MATCH(UPPER(TRIM(CLEAN(SUBSTITUTE(C12,CHAR(160)," ")))),Start!$H$6:$H$22,0))),"","Observation/date missing; ")&amp;IF(AND(LEN(UPPER(TRIM(CLEAN(SUBSTITUTE(D12,CHAR(160)," ")))))&gt;0,LEFT(UPPER(TRIM(D12)),10)&lt;&gt;"UNRESOLVED",ISERROR(MATCH(UPPER(TRIM(CLEAN(SUBSTITUTE(D12,CHAR(160)," ")))),Start!$H$6:$H$22,0))),"","Criterion/version missing; ")&amp;IF(AND(LEN(UPPER(TRIM(CLEAN(SUBSTITUTE(E12,CHAR(160)," ")))))&gt;0,LEFT(UPPER(TRIM(E12)),10)&lt;&gt;"UNRESOLVED",ISERROR(MATCH(UPPER(TRIM(CLEAN(SUBSTITUTE(E12,CHAR(160)," ")))),Start!$H$6:$H$22,0))),"","Evidence missing; ")&amp;IF(AND(LEN(UPPER(TRIM(CLEAN(SUBSTITUTE(H12,CHAR(160)," ")))))&gt;0,LEFT(UPPER(TRIM(H12)),10)&lt;&gt;"UNRESOLVED",ISERROR(MATCH(UPPER(TRIM(CLEAN(SUBSTITUTE(H12,CHAR(160)," ")))),Start!$H$6:$H$22,0))),"","Corrective action/owner missing; ")&amp;IF(AND(LEN(UPPER(TRIM(CLEAN(SUBSTITUTE(K12,CHAR(160)," ")))))&gt;0,LEFT(UPPER(TRIM(K12)),10)&lt;&gt;"UNRESOLVED",ISERROR(MATCH(UPPER(TRIM(CLEAN(SUBSTITUTE(K12,CHAR(160)," ")))),Start!$H$6:$H$22,0))),"","Implementation evidence missing; ")&amp;IF(AND(LEN(UPPER(TRIM(CLEAN(SUBSTITUTE(L12,CHAR(160)," ")))))&gt;0,LEFT(UPPER(TRIM(L12)),10)&lt;&gt;"UNRESOLVED",ISERROR(MATCH(UPPER(TRIM(CLEAN(SUBSTITUTE(L12,CHAR(160)," ")))),Start!$H$6:$H$22,0))),"","Retest result/reviewer missing; ")&amp;IF(AND(LEN(UPPER(TRIM(CLEAN(SUBSTITUTE(M12,CHAR(160)," ")))))&gt;0,LEFT(UPPER(TRIM(M12)),10)&lt;&gt;"UNRESOLVED",ISERROR(MATCH(UPPER(TRIM(CLEAN(SUBSTITUTE(M12,CHAR(160)," ")))),Start!$H$6:$H$22,0))),"","Closure authority/residual decision missing; ")&amp;IF(AND(ISNUMBER(N12),N12&gt;0,N12&lt;TODAY()+1),"","Retest date missing/invalid/future; ")&amp;IF(AND(ISNUMBER(O12),O12&gt;0,O12&lt;TODAY()+1),"","Closure approval date missing/invalid/future; ")&amp;IF(AND(ISNUMBER(N12),ISNUMBER(O12),O12&lt;N12),"Closure precedes retest; ",""))=0,"Documentation recorded; review required",IF(AND(LEN(UPPER(TRIM(CLEAN(SUBSTITUTE(C12,CHAR(160)," ")))))&gt;0,LEFT(UPPER(TRIM(C12)),10)&lt;&gt;"UNRESOLVED",ISERROR(MATCH(UPPER(TRIM(CLEAN(SUBSTITUTE(C12,CHAR(160)," ")))),Start!$H$6:$H$22,0))),"","Observation/date missing; ")&amp;IF(AND(LEN(UPPER(TRIM(CLEAN(SUBSTITUTE(D12,CHAR(160)," ")))))&gt;0,LEFT(UPPER(TRIM(D12)),10)&lt;&gt;"UNRESOLVED",ISERROR(MATCH(UPPER(TRIM(CLEAN(SUBSTITUTE(D12,CHAR(160)," ")))),Start!$H$6:$H$22,0))),"","Criterion/version missing; ")&amp;IF(AND(LEN(UPPER(TRIM(CLEAN(SUBSTITUTE(E12,CHAR(160)," ")))))&gt;0,LEFT(UPPER(TRIM(E12)),10)&lt;&gt;"UNRESOLVED",ISERROR(MATCH(UPPER(TRIM(CLEAN(SUBSTITUTE(E12,CHAR(160)," ")))),Start!$H$6:$H$22,0))),"","Evidence missing; ")&amp;IF(AND(LEN(UPPER(TRIM(CLEAN(SUBSTITUTE(H12,CHAR(160)," ")))))&gt;0,LEFT(UPPER(TRIM(H12)),10)&lt;&gt;"UNRESOLVED",ISERROR(MATCH(UPPER(TRIM(CLEAN(SUBSTITUTE(H12,CHAR(160)," ")))),Start!$H$6:$H$22,0))),"","Corrective action/owner missing; ")&amp;IF(AND(LEN(UPPER(TRIM(CLEAN(SUBSTITUTE(K12,CHAR(160)," ")))))&gt;0,LEFT(UPPER(TRIM(K12)),10)&lt;&gt;"UNRESOLVED",ISERROR(MATCH(UPPER(TRIM(CLEAN(SUBSTITUTE(K12,CHAR(160)," ")))),Start!$H$6:$H$22,0))),"","Implementation evidence missing; ")&amp;IF(AND(LEN(UPPER(TRIM(CLEAN(SUBSTITUTE(L12,CHAR(160)," ")))))&gt;0,LEFT(UPPER(TRIM(L12)),10)&lt;&gt;"UNRESOLVED",ISERROR(MATCH(UPPER(TRIM(CLEAN(SUBSTITUTE(L12,CHAR(160)," ")))),Start!$H$6:$H$22,0))),"","Retest result/reviewer missing; ")&amp;IF(AND(LEN(UPPER(TRIM(CLEAN(SUBSTITUTE(M12,CHAR(160)," ")))))&gt;0,LEFT(UPPER(TRIM(M12)),10)&lt;&gt;"UNRESOLVED",ISERROR(MATCH(UPPER(TRIM(CLEAN(SUBSTITUTE(M12,CHAR(160)," ")))),Start!$H$6:$H$22,0))),"","Closure authority/residual decision missing; ")&amp;IF(AND(ISNUMBER(N12),N12&gt;0,N12&lt;TODAY()+1),"","Retest date missing/invalid/future; ")&amp;IF(AND(ISNUMBER(O12),O12&gt;0,O12&lt;TODAY()+1),"","Closure approval date missing/invalid/future; ")&amp;IF(AND(ISNUMBER(N12),ISNUMBER(O12),O12&lt;N12),"Closure precedes retest; ","")),IF(OR(J12="Accepted within authority",J12="Risk decision recorded"),IF(LEN(IF(AND(LEN(UPPER(TRIM(CLEAN(SUBSTITUTE(M12,CHAR(160)," ")))))&gt;0,LEFT(UPPER(TRIM(M12)),10)&lt;&gt;"UNRESOLVED",ISERROR(MATCH(UPPER(TRIM(CLEAN(SUBSTITUTE(M12,CHAR(160)," ")))),Start!$H$6:$H$22,0))),"","Risk authority/basis missing; ")&amp;IF(AND(ISNUMBER(O12),O12&gt;0,O12&lt;TODAY()+1),"","Decision date missing/invalid/future; ")&amp;"")=0,"Documentation recorded; review required",IF(AND(LEN(UPPER(TRIM(CLEAN(SUBSTITUTE(M12,CHAR(160)," ")))))&gt;0,LEFT(UPPER(TRIM(M12)),10)&lt;&gt;"UNRESOLVED",ISERROR(MATCH(UPPER(TRIM(CLEAN(SUBSTITUTE(M12,CHAR(160)," ")))),Start!$H$6:$H$22,0))),"","Risk authority/basis missing; ")&amp;IF(AND(ISNUMBER(O12),O12&gt;0,O12&lt;TODAY()+1),"","Decision date missing/invalid/future; ")&amp;""),"Action or review pending")),"Invalid status; use a listed value")</f>
        <v>Action or review pending</v>
      </c>
    </row>
    <row r="13" ht="34" customHeight="1">
      <c r="A13" s="52" t="str">
        <v>F-009</v>
      </c>
      <c r="B13" s="53"/>
      <c r="C13" s="53"/>
      <c r="D13" s="53"/>
      <c r="E13" s="53"/>
      <c r="F13" s="53"/>
      <c r="G13" s="53"/>
      <c r="H13" s="53"/>
      <c r="I13" s="53"/>
      <c r="J13" s="53" t="str">
        <v>Not recorded</v>
      </c>
      <c r="K13" s="53"/>
      <c r="L13" s="53"/>
      <c r="M13" s="53"/>
      <c r="N13" s="54"/>
      <c r="O13" s="54"/>
      <c r="P13" s="55" t="str">
        <f>IF(OR(EXACT(J13,"Not recorded"),EXACT(J13,"Observed"),EXACT(J13,"Recommendation agreed"),EXACT(J13,"Implemented not verified"),EXACT(J13,"Verified closed"),EXACT(J13,"Accepted within authority"),EXACT(J13,"Disputed or unresolved")),IF(J13="Verified closed",IF(LEN(IF(AND(LEN(UPPER(TRIM(CLEAN(SUBSTITUTE(C13,CHAR(160)," ")))))&gt;0,LEFT(UPPER(TRIM(C13)),10)&lt;&gt;"UNRESOLVED",ISERROR(MATCH(UPPER(TRIM(CLEAN(SUBSTITUTE(C13,CHAR(160)," ")))),Start!$H$6:$H$22,0))),"","Observation/date missing; ")&amp;IF(AND(LEN(UPPER(TRIM(CLEAN(SUBSTITUTE(D13,CHAR(160)," ")))))&gt;0,LEFT(UPPER(TRIM(D13)),10)&lt;&gt;"UNRESOLVED",ISERROR(MATCH(UPPER(TRIM(CLEAN(SUBSTITUTE(D13,CHAR(160)," ")))),Start!$H$6:$H$22,0))),"","Criterion/version missing; ")&amp;IF(AND(LEN(UPPER(TRIM(CLEAN(SUBSTITUTE(E13,CHAR(160)," ")))))&gt;0,LEFT(UPPER(TRIM(E13)),10)&lt;&gt;"UNRESOLVED",ISERROR(MATCH(UPPER(TRIM(CLEAN(SUBSTITUTE(E13,CHAR(160)," ")))),Start!$H$6:$H$22,0))),"","Evidence missing; ")&amp;IF(AND(LEN(UPPER(TRIM(CLEAN(SUBSTITUTE(H13,CHAR(160)," ")))))&gt;0,LEFT(UPPER(TRIM(H13)),10)&lt;&gt;"UNRESOLVED",ISERROR(MATCH(UPPER(TRIM(CLEAN(SUBSTITUTE(H13,CHAR(160)," ")))),Start!$H$6:$H$22,0))),"","Corrective action/owner missing; ")&amp;IF(AND(LEN(UPPER(TRIM(CLEAN(SUBSTITUTE(K13,CHAR(160)," ")))))&gt;0,LEFT(UPPER(TRIM(K13)),10)&lt;&gt;"UNRESOLVED",ISERROR(MATCH(UPPER(TRIM(CLEAN(SUBSTITUTE(K13,CHAR(160)," ")))),Start!$H$6:$H$22,0))),"","Implementation evidence missing; ")&amp;IF(AND(LEN(UPPER(TRIM(CLEAN(SUBSTITUTE(L13,CHAR(160)," ")))))&gt;0,LEFT(UPPER(TRIM(L13)),10)&lt;&gt;"UNRESOLVED",ISERROR(MATCH(UPPER(TRIM(CLEAN(SUBSTITUTE(L13,CHAR(160)," ")))),Start!$H$6:$H$22,0))),"","Retest result/reviewer missing; ")&amp;IF(AND(LEN(UPPER(TRIM(CLEAN(SUBSTITUTE(M13,CHAR(160)," ")))))&gt;0,LEFT(UPPER(TRIM(M13)),10)&lt;&gt;"UNRESOLVED",ISERROR(MATCH(UPPER(TRIM(CLEAN(SUBSTITUTE(M13,CHAR(160)," ")))),Start!$H$6:$H$22,0))),"","Closure authority/residual decision missing; ")&amp;IF(AND(ISNUMBER(N13),N13&gt;0,N13&lt;TODAY()+1),"","Retest date missing/invalid/future; ")&amp;IF(AND(ISNUMBER(O13),O13&gt;0,O13&lt;TODAY()+1),"","Closure approval date missing/invalid/future; ")&amp;IF(AND(ISNUMBER(N13),ISNUMBER(O13),O13&lt;N13),"Closure precedes retest; ",""))=0,"Documentation recorded; review required",IF(AND(LEN(UPPER(TRIM(CLEAN(SUBSTITUTE(C13,CHAR(160)," ")))))&gt;0,LEFT(UPPER(TRIM(C13)),10)&lt;&gt;"UNRESOLVED",ISERROR(MATCH(UPPER(TRIM(CLEAN(SUBSTITUTE(C13,CHAR(160)," ")))),Start!$H$6:$H$22,0))),"","Observation/date missing; ")&amp;IF(AND(LEN(UPPER(TRIM(CLEAN(SUBSTITUTE(D13,CHAR(160)," ")))))&gt;0,LEFT(UPPER(TRIM(D13)),10)&lt;&gt;"UNRESOLVED",ISERROR(MATCH(UPPER(TRIM(CLEAN(SUBSTITUTE(D13,CHAR(160)," ")))),Start!$H$6:$H$22,0))),"","Criterion/version missing; ")&amp;IF(AND(LEN(UPPER(TRIM(CLEAN(SUBSTITUTE(E13,CHAR(160)," ")))))&gt;0,LEFT(UPPER(TRIM(E13)),10)&lt;&gt;"UNRESOLVED",ISERROR(MATCH(UPPER(TRIM(CLEAN(SUBSTITUTE(E13,CHAR(160)," ")))),Start!$H$6:$H$22,0))),"","Evidence missing; ")&amp;IF(AND(LEN(UPPER(TRIM(CLEAN(SUBSTITUTE(H13,CHAR(160)," ")))))&gt;0,LEFT(UPPER(TRIM(H13)),10)&lt;&gt;"UNRESOLVED",ISERROR(MATCH(UPPER(TRIM(CLEAN(SUBSTITUTE(H13,CHAR(160)," ")))),Start!$H$6:$H$22,0))),"","Corrective action/owner missing; ")&amp;IF(AND(LEN(UPPER(TRIM(CLEAN(SUBSTITUTE(K13,CHAR(160)," ")))))&gt;0,LEFT(UPPER(TRIM(K13)),10)&lt;&gt;"UNRESOLVED",ISERROR(MATCH(UPPER(TRIM(CLEAN(SUBSTITUTE(K13,CHAR(160)," ")))),Start!$H$6:$H$22,0))),"","Implementation evidence missing; ")&amp;IF(AND(LEN(UPPER(TRIM(CLEAN(SUBSTITUTE(L13,CHAR(160)," ")))))&gt;0,LEFT(UPPER(TRIM(L13)),10)&lt;&gt;"UNRESOLVED",ISERROR(MATCH(UPPER(TRIM(CLEAN(SUBSTITUTE(L13,CHAR(160)," ")))),Start!$H$6:$H$22,0))),"","Retest result/reviewer missing; ")&amp;IF(AND(LEN(UPPER(TRIM(CLEAN(SUBSTITUTE(M13,CHAR(160)," ")))))&gt;0,LEFT(UPPER(TRIM(M13)),10)&lt;&gt;"UNRESOLVED",ISERROR(MATCH(UPPER(TRIM(CLEAN(SUBSTITUTE(M13,CHAR(160)," ")))),Start!$H$6:$H$22,0))),"","Closure authority/residual decision missing; ")&amp;IF(AND(ISNUMBER(N13),N13&gt;0,N13&lt;TODAY()+1),"","Retest date missing/invalid/future; ")&amp;IF(AND(ISNUMBER(O13),O13&gt;0,O13&lt;TODAY()+1),"","Closure approval date missing/invalid/future; ")&amp;IF(AND(ISNUMBER(N13),ISNUMBER(O13),O13&lt;N13),"Closure precedes retest; ","")),IF(OR(J13="Accepted within authority",J13="Risk decision recorded"),IF(LEN(IF(AND(LEN(UPPER(TRIM(CLEAN(SUBSTITUTE(M13,CHAR(160)," ")))))&gt;0,LEFT(UPPER(TRIM(M13)),10)&lt;&gt;"UNRESOLVED",ISERROR(MATCH(UPPER(TRIM(CLEAN(SUBSTITUTE(M13,CHAR(160)," ")))),Start!$H$6:$H$22,0))),"","Risk authority/basis missing; ")&amp;IF(AND(ISNUMBER(O13),O13&gt;0,O13&lt;TODAY()+1),"","Decision date missing/invalid/future; ")&amp;"")=0,"Documentation recorded; review required",IF(AND(LEN(UPPER(TRIM(CLEAN(SUBSTITUTE(M13,CHAR(160)," ")))))&gt;0,LEFT(UPPER(TRIM(M13)),10)&lt;&gt;"UNRESOLVED",ISERROR(MATCH(UPPER(TRIM(CLEAN(SUBSTITUTE(M13,CHAR(160)," ")))),Start!$H$6:$H$22,0))),"","Risk authority/basis missing; ")&amp;IF(AND(ISNUMBER(O13),O13&gt;0,O13&lt;TODAY()+1),"","Decision date missing/invalid/future; ")&amp;""),"Action or review pending")),"Invalid status; use a listed value")</f>
        <v>Action or review pending</v>
      </c>
    </row>
    <row r="14" ht="34" customHeight="1">
      <c r="A14" s="56" t="str">
        <v>F-010</v>
      </c>
      <c r="B14" s="53"/>
      <c r="C14" s="53"/>
      <c r="D14" s="53"/>
      <c r="E14" s="53"/>
      <c r="F14" s="53"/>
      <c r="G14" s="53"/>
      <c r="H14" s="53"/>
      <c r="I14" s="53"/>
      <c r="J14" s="53" t="str">
        <v>Not recorded</v>
      </c>
      <c r="K14" s="53"/>
      <c r="L14" s="53"/>
      <c r="M14" s="53"/>
      <c r="N14" s="54"/>
      <c r="O14" s="54"/>
      <c r="P14" s="55" t="str">
        <f>IF(OR(EXACT(J14,"Not recorded"),EXACT(J14,"Observed"),EXACT(J14,"Recommendation agreed"),EXACT(J14,"Implemented not verified"),EXACT(J14,"Verified closed"),EXACT(J14,"Accepted within authority"),EXACT(J14,"Disputed or unresolved")),IF(J14="Verified closed",IF(LEN(IF(AND(LEN(UPPER(TRIM(CLEAN(SUBSTITUTE(C14,CHAR(160)," ")))))&gt;0,LEFT(UPPER(TRIM(C14)),10)&lt;&gt;"UNRESOLVED",ISERROR(MATCH(UPPER(TRIM(CLEAN(SUBSTITUTE(C14,CHAR(160)," ")))),Start!$H$6:$H$22,0))),"","Observation/date missing; ")&amp;IF(AND(LEN(UPPER(TRIM(CLEAN(SUBSTITUTE(D14,CHAR(160)," ")))))&gt;0,LEFT(UPPER(TRIM(D14)),10)&lt;&gt;"UNRESOLVED",ISERROR(MATCH(UPPER(TRIM(CLEAN(SUBSTITUTE(D14,CHAR(160)," ")))),Start!$H$6:$H$22,0))),"","Criterion/version missing; ")&amp;IF(AND(LEN(UPPER(TRIM(CLEAN(SUBSTITUTE(E14,CHAR(160)," ")))))&gt;0,LEFT(UPPER(TRIM(E14)),10)&lt;&gt;"UNRESOLVED",ISERROR(MATCH(UPPER(TRIM(CLEAN(SUBSTITUTE(E14,CHAR(160)," ")))),Start!$H$6:$H$22,0))),"","Evidence missing; ")&amp;IF(AND(LEN(UPPER(TRIM(CLEAN(SUBSTITUTE(H14,CHAR(160)," ")))))&gt;0,LEFT(UPPER(TRIM(H14)),10)&lt;&gt;"UNRESOLVED",ISERROR(MATCH(UPPER(TRIM(CLEAN(SUBSTITUTE(H14,CHAR(160)," ")))),Start!$H$6:$H$22,0))),"","Corrective action/owner missing; ")&amp;IF(AND(LEN(UPPER(TRIM(CLEAN(SUBSTITUTE(K14,CHAR(160)," ")))))&gt;0,LEFT(UPPER(TRIM(K14)),10)&lt;&gt;"UNRESOLVED",ISERROR(MATCH(UPPER(TRIM(CLEAN(SUBSTITUTE(K14,CHAR(160)," ")))),Start!$H$6:$H$22,0))),"","Implementation evidence missing; ")&amp;IF(AND(LEN(UPPER(TRIM(CLEAN(SUBSTITUTE(L14,CHAR(160)," ")))))&gt;0,LEFT(UPPER(TRIM(L14)),10)&lt;&gt;"UNRESOLVED",ISERROR(MATCH(UPPER(TRIM(CLEAN(SUBSTITUTE(L14,CHAR(160)," ")))),Start!$H$6:$H$22,0))),"","Retest result/reviewer missing; ")&amp;IF(AND(LEN(UPPER(TRIM(CLEAN(SUBSTITUTE(M14,CHAR(160)," ")))))&gt;0,LEFT(UPPER(TRIM(M14)),10)&lt;&gt;"UNRESOLVED",ISERROR(MATCH(UPPER(TRIM(CLEAN(SUBSTITUTE(M14,CHAR(160)," ")))),Start!$H$6:$H$22,0))),"","Closure authority/residual decision missing; ")&amp;IF(AND(ISNUMBER(N14),N14&gt;0,N14&lt;TODAY()+1),"","Retest date missing/invalid/future; ")&amp;IF(AND(ISNUMBER(O14),O14&gt;0,O14&lt;TODAY()+1),"","Closure approval date missing/invalid/future; ")&amp;IF(AND(ISNUMBER(N14),ISNUMBER(O14),O14&lt;N14),"Closure precedes retest; ",""))=0,"Documentation recorded; review required",IF(AND(LEN(UPPER(TRIM(CLEAN(SUBSTITUTE(C14,CHAR(160)," ")))))&gt;0,LEFT(UPPER(TRIM(C14)),10)&lt;&gt;"UNRESOLVED",ISERROR(MATCH(UPPER(TRIM(CLEAN(SUBSTITUTE(C14,CHAR(160)," ")))),Start!$H$6:$H$22,0))),"","Observation/date missing; ")&amp;IF(AND(LEN(UPPER(TRIM(CLEAN(SUBSTITUTE(D14,CHAR(160)," ")))))&gt;0,LEFT(UPPER(TRIM(D14)),10)&lt;&gt;"UNRESOLVED",ISERROR(MATCH(UPPER(TRIM(CLEAN(SUBSTITUTE(D14,CHAR(160)," ")))),Start!$H$6:$H$22,0))),"","Criterion/version missing; ")&amp;IF(AND(LEN(UPPER(TRIM(CLEAN(SUBSTITUTE(E14,CHAR(160)," ")))))&gt;0,LEFT(UPPER(TRIM(E14)),10)&lt;&gt;"UNRESOLVED",ISERROR(MATCH(UPPER(TRIM(CLEAN(SUBSTITUTE(E14,CHAR(160)," ")))),Start!$H$6:$H$22,0))),"","Evidence missing; ")&amp;IF(AND(LEN(UPPER(TRIM(CLEAN(SUBSTITUTE(H14,CHAR(160)," ")))))&gt;0,LEFT(UPPER(TRIM(H14)),10)&lt;&gt;"UNRESOLVED",ISERROR(MATCH(UPPER(TRIM(CLEAN(SUBSTITUTE(H14,CHAR(160)," ")))),Start!$H$6:$H$22,0))),"","Corrective action/owner missing; ")&amp;IF(AND(LEN(UPPER(TRIM(CLEAN(SUBSTITUTE(K14,CHAR(160)," ")))))&gt;0,LEFT(UPPER(TRIM(K14)),10)&lt;&gt;"UNRESOLVED",ISERROR(MATCH(UPPER(TRIM(CLEAN(SUBSTITUTE(K14,CHAR(160)," ")))),Start!$H$6:$H$22,0))),"","Implementation evidence missing; ")&amp;IF(AND(LEN(UPPER(TRIM(CLEAN(SUBSTITUTE(L14,CHAR(160)," ")))))&gt;0,LEFT(UPPER(TRIM(L14)),10)&lt;&gt;"UNRESOLVED",ISERROR(MATCH(UPPER(TRIM(CLEAN(SUBSTITUTE(L14,CHAR(160)," ")))),Start!$H$6:$H$22,0))),"","Retest result/reviewer missing; ")&amp;IF(AND(LEN(UPPER(TRIM(CLEAN(SUBSTITUTE(M14,CHAR(160)," ")))))&gt;0,LEFT(UPPER(TRIM(M14)),10)&lt;&gt;"UNRESOLVED",ISERROR(MATCH(UPPER(TRIM(CLEAN(SUBSTITUTE(M14,CHAR(160)," ")))),Start!$H$6:$H$22,0))),"","Closure authority/residual decision missing; ")&amp;IF(AND(ISNUMBER(N14),N14&gt;0,N14&lt;TODAY()+1),"","Retest date missing/invalid/future; ")&amp;IF(AND(ISNUMBER(O14),O14&gt;0,O14&lt;TODAY()+1),"","Closure approval date missing/invalid/future; ")&amp;IF(AND(ISNUMBER(N14),ISNUMBER(O14),O14&lt;N14),"Closure precedes retest; ","")),IF(OR(J14="Accepted within authority",J14="Risk decision recorded"),IF(LEN(IF(AND(LEN(UPPER(TRIM(CLEAN(SUBSTITUTE(M14,CHAR(160)," ")))))&gt;0,LEFT(UPPER(TRIM(M14)),10)&lt;&gt;"UNRESOLVED",ISERROR(MATCH(UPPER(TRIM(CLEAN(SUBSTITUTE(M14,CHAR(160)," ")))),Start!$H$6:$H$22,0))),"","Risk authority/basis missing; ")&amp;IF(AND(ISNUMBER(O14),O14&gt;0,O14&lt;TODAY()+1),"","Decision date missing/invalid/future; ")&amp;"")=0,"Documentation recorded; review required",IF(AND(LEN(UPPER(TRIM(CLEAN(SUBSTITUTE(M14,CHAR(160)," ")))))&gt;0,LEFT(UPPER(TRIM(M14)),10)&lt;&gt;"UNRESOLVED",ISERROR(MATCH(UPPER(TRIM(CLEAN(SUBSTITUTE(M14,CHAR(160)," ")))),Start!$H$6:$H$22,0))),"","Risk authority/basis missing; ")&amp;IF(AND(ISNUMBER(O14),O14&gt;0,O14&lt;TODAY()+1),"","Decision date missing/invalid/future; ")&amp;""),"Action or review pending")),"Invalid status; use a listed value")</f>
        <v>Action or review pending</v>
      </c>
    </row>
    <row r="15" ht="34" customHeight="1">
      <c r="A15" s="52" t="str">
        <v>F-011</v>
      </c>
      <c r="B15" s="53"/>
      <c r="C15" s="53"/>
      <c r="D15" s="53"/>
      <c r="E15" s="53"/>
      <c r="F15" s="53"/>
      <c r="G15" s="53"/>
      <c r="H15" s="53"/>
      <c r="I15" s="53"/>
      <c r="J15" s="53" t="str">
        <v>Not recorded</v>
      </c>
      <c r="K15" s="53"/>
      <c r="L15" s="53"/>
      <c r="M15" s="53"/>
      <c r="N15" s="54"/>
      <c r="O15" s="54"/>
      <c r="P15" s="55" t="str">
        <f>IF(OR(EXACT(J15,"Not recorded"),EXACT(J15,"Observed"),EXACT(J15,"Recommendation agreed"),EXACT(J15,"Implemented not verified"),EXACT(J15,"Verified closed"),EXACT(J15,"Accepted within authority"),EXACT(J15,"Disputed or unresolved")),IF(J15="Verified closed",IF(LEN(IF(AND(LEN(UPPER(TRIM(CLEAN(SUBSTITUTE(C15,CHAR(160)," ")))))&gt;0,LEFT(UPPER(TRIM(C15)),10)&lt;&gt;"UNRESOLVED",ISERROR(MATCH(UPPER(TRIM(CLEAN(SUBSTITUTE(C15,CHAR(160)," ")))),Start!$H$6:$H$22,0))),"","Observation/date missing; ")&amp;IF(AND(LEN(UPPER(TRIM(CLEAN(SUBSTITUTE(D15,CHAR(160)," ")))))&gt;0,LEFT(UPPER(TRIM(D15)),10)&lt;&gt;"UNRESOLVED",ISERROR(MATCH(UPPER(TRIM(CLEAN(SUBSTITUTE(D15,CHAR(160)," ")))),Start!$H$6:$H$22,0))),"","Criterion/version missing; ")&amp;IF(AND(LEN(UPPER(TRIM(CLEAN(SUBSTITUTE(E15,CHAR(160)," ")))))&gt;0,LEFT(UPPER(TRIM(E15)),10)&lt;&gt;"UNRESOLVED",ISERROR(MATCH(UPPER(TRIM(CLEAN(SUBSTITUTE(E15,CHAR(160)," ")))),Start!$H$6:$H$22,0))),"","Evidence missing; ")&amp;IF(AND(LEN(UPPER(TRIM(CLEAN(SUBSTITUTE(H15,CHAR(160)," ")))))&gt;0,LEFT(UPPER(TRIM(H15)),10)&lt;&gt;"UNRESOLVED",ISERROR(MATCH(UPPER(TRIM(CLEAN(SUBSTITUTE(H15,CHAR(160)," ")))),Start!$H$6:$H$22,0))),"","Corrective action/owner missing; ")&amp;IF(AND(LEN(UPPER(TRIM(CLEAN(SUBSTITUTE(K15,CHAR(160)," ")))))&gt;0,LEFT(UPPER(TRIM(K15)),10)&lt;&gt;"UNRESOLVED",ISERROR(MATCH(UPPER(TRIM(CLEAN(SUBSTITUTE(K15,CHAR(160)," ")))),Start!$H$6:$H$22,0))),"","Implementation evidence missing; ")&amp;IF(AND(LEN(UPPER(TRIM(CLEAN(SUBSTITUTE(L15,CHAR(160)," ")))))&gt;0,LEFT(UPPER(TRIM(L15)),10)&lt;&gt;"UNRESOLVED",ISERROR(MATCH(UPPER(TRIM(CLEAN(SUBSTITUTE(L15,CHAR(160)," ")))),Start!$H$6:$H$22,0))),"","Retest result/reviewer missing; ")&amp;IF(AND(LEN(UPPER(TRIM(CLEAN(SUBSTITUTE(M15,CHAR(160)," ")))))&gt;0,LEFT(UPPER(TRIM(M15)),10)&lt;&gt;"UNRESOLVED",ISERROR(MATCH(UPPER(TRIM(CLEAN(SUBSTITUTE(M15,CHAR(160)," ")))),Start!$H$6:$H$22,0))),"","Closure authority/residual decision missing; ")&amp;IF(AND(ISNUMBER(N15),N15&gt;0,N15&lt;TODAY()+1),"","Retest date missing/invalid/future; ")&amp;IF(AND(ISNUMBER(O15),O15&gt;0,O15&lt;TODAY()+1),"","Closure approval date missing/invalid/future; ")&amp;IF(AND(ISNUMBER(N15),ISNUMBER(O15),O15&lt;N15),"Closure precedes retest; ",""))=0,"Documentation recorded; review required",IF(AND(LEN(UPPER(TRIM(CLEAN(SUBSTITUTE(C15,CHAR(160)," ")))))&gt;0,LEFT(UPPER(TRIM(C15)),10)&lt;&gt;"UNRESOLVED",ISERROR(MATCH(UPPER(TRIM(CLEAN(SUBSTITUTE(C15,CHAR(160)," ")))),Start!$H$6:$H$22,0))),"","Observation/date missing; ")&amp;IF(AND(LEN(UPPER(TRIM(CLEAN(SUBSTITUTE(D15,CHAR(160)," ")))))&gt;0,LEFT(UPPER(TRIM(D15)),10)&lt;&gt;"UNRESOLVED",ISERROR(MATCH(UPPER(TRIM(CLEAN(SUBSTITUTE(D15,CHAR(160)," ")))),Start!$H$6:$H$22,0))),"","Criterion/version missing; ")&amp;IF(AND(LEN(UPPER(TRIM(CLEAN(SUBSTITUTE(E15,CHAR(160)," ")))))&gt;0,LEFT(UPPER(TRIM(E15)),10)&lt;&gt;"UNRESOLVED",ISERROR(MATCH(UPPER(TRIM(CLEAN(SUBSTITUTE(E15,CHAR(160)," ")))),Start!$H$6:$H$22,0))),"","Evidence missing; ")&amp;IF(AND(LEN(UPPER(TRIM(CLEAN(SUBSTITUTE(H15,CHAR(160)," ")))))&gt;0,LEFT(UPPER(TRIM(H15)),10)&lt;&gt;"UNRESOLVED",ISERROR(MATCH(UPPER(TRIM(CLEAN(SUBSTITUTE(H15,CHAR(160)," ")))),Start!$H$6:$H$22,0))),"","Corrective action/owner missing; ")&amp;IF(AND(LEN(UPPER(TRIM(CLEAN(SUBSTITUTE(K15,CHAR(160)," ")))))&gt;0,LEFT(UPPER(TRIM(K15)),10)&lt;&gt;"UNRESOLVED",ISERROR(MATCH(UPPER(TRIM(CLEAN(SUBSTITUTE(K15,CHAR(160)," ")))),Start!$H$6:$H$22,0))),"","Implementation evidence missing; ")&amp;IF(AND(LEN(UPPER(TRIM(CLEAN(SUBSTITUTE(L15,CHAR(160)," ")))))&gt;0,LEFT(UPPER(TRIM(L15)),10)&lt;&gt;"UNRESOLVED",ISERROR(MATCH(UPPER(TRIM(CLEAN(SUBSTITUTE(L15,CHAR(160)," ")))),Start!$H$6:$H$22,0))),"","Retest result/reviewer missing; ")&amp;IF(AND(LEN(UPPER(TRIM(CLEAN(SUBSTITUTE(M15,CHAR(160)," ")))))&gt;0,LEFT(UPPER(TRIM(M15)),10)&lt;&gt;"UNRESOLVED",ISERROR(MATCH(UPPER(TRIM(CLEAN(SUBSTITUTE(M15,CHAR(160)," ")))),Start!$H$6:$H$22,0))),"","Closure authority/residual decision missing; ")&amp;IF(AND(ISNUMBER(N15),N15&gt;0,N15&lt;TODAY()+1),"","Retest date missing/invalid/future; ")&amp;IF(AND(ISNUMBER(O15),O15&gt;0,O15&lt;TODAY()+1),"","Closure approval date missing/invalid/future; ")&amp;IF(AND(ISNUMBER(N15),ISNUMBER(O15),O15&lt;N15),"Closure precedes retest; ","")),IF(OR(J15="Accepted within authority",J15="Risk decision recorded"),IF(LEN(IF(AND(LEN(UPPER(TRIM(CLEAN(SUBSTITUTE(M15,CHAR(160)," ")))))&gt;0,LEFT(UPPER(TRIM(M15)),10)&lt;&gt;"UNRESOLVED",ISERROR(MATCH(UPPER(TRIM(CLEAN(SUBSTITUTE(M15,CHAR(160)," ")))),Start!$H$6:$H$22,0))),"","Risk authority/basis missing; ")&amp;IF(AND(ISNUMBER(O15),O15&gt;0,O15&lt;TODAY()+1),"","Decision date missing/invalid/future; ")&amp;"")=0,"Documentation recorded; review required",IF(AND(LEN(UPPER(TRIM(CLEAN(SUBSTITUTE(M15,CHAR(160)," ")))))&gt;0,LEFT(UPPER(TRIM(M15)),10)&lt;&gt;"UNRESOLVED",ISERROR(MATCH(UPPER(TRIM(CLEAN(SUBSTITUTE(M15,CHAR(160)," ")))),Start!$H$6:$H$22,0))),"","Risk authority/basis missing; ")&amp;IF(AND(ISNUMBER(O15),O15&gt;0,O15&lt;TODAY()+1),"","Decision date missing/invalid/future; ")&amp;""),"Action or review pending")),"Invalid status; use a listed value")</f>
        <v>Action or review pending</v>
      </c>
    </row>
    <row r="16" ht="34" customHeight="1">
      <c r="A16" s="56" t="str">
        <v>F-012</v>
      </c>
      <c r="B16" s="53"/>
      <c r="C16" s="53"/>
      <c r="D16" s="53"/>
      <c r="E16" s="53"/>
      <c r="F16" s="53"/>
      <c r="G16" s="53"/>
      <c r="H16" s="53"/>
      <c r="I16" s="53"/>
      <c r="J16" s="53" t="str">
        <v>Not recorded</v>
      </c>
      <c r="K16" s="53"/>
      <c r="L16" s="53"/>
      <c r="M16" s="53"/>
      <c r="N16" s="54"/>
      <c r="O16" s="54"/>
      <c r="P16" s="55" t="str">
        <f>IF(OR(EXACT(J16,"Not recorded"),EXACT(J16,"Observed"),EXACT(J16,"Recommendation agreed"),EXACT(J16,"Implemented not verified"),EXACT(J16,"Verified closed"),EXACT(J16,"Accepted within authority"),EXACT(J16,"Disputed or unresolved")),IF(J16="Verified closed",IF(LEN(IF(AND(LEN(UPPER(TRIM(CLEAN(SUBSTITUTE(C16,CHAR(160)," ")))))&gt;0,LEFT(UPPER(TRIM(C16)),10)&lt;&gt;"UNRESOLVED",ISERROR(MATCH(UPPER(TRIM(CLEAN(SUBSTITUTE(C16,CHAR(160)," ")))),Start!$H$6:$H$22,0))),"","Observation/date missing; ")&amp;IF(AND(LEN(UPPER(TRIM(CLEAN(SUBSTITUTE(D16,CHAR(160)," ")))))&gt;0,LEFT(UPPER(TRIM(D16)),10)&lt;&gt;"UNRESOLVED",ISERROR(MATCH(UPPER(TRIM(CLEAN(SUBSTITUTE(D16,CHAR(160)," ")))),Start!$H$6:$H$22,0))),"","Criterion/version missing; ")&amp;IF(AND(LEN(UPPER(TRIM(CLEAN(SUBSTITUTE(E16,CHAR(160)," ")))))&gt;0,LEFT(UPPER(TRIM(E16)),10)&lt;&gt;"UNRESOLVED",ISERROR(MATCH(UPPER(TRIM(CLEAN(SUBSTITUTE(E16,CHAR(160)," ")))),Start!$H$6:$H$22,0))),"","Evidence missing; ")&amp;IF(AND(LEN(UPPER(TRIM(CLEAN(SUBSTITUTE(H16,CHAR(160)," ")))))&gt;0,LEFT(UPPER(TRIM(H16)),10)&lt;&gt;"UNRESOLVED",ISERROR(MATCH(UPPER(TRIM(CLEAN(SUBSTITUTE(H16,CHAR(160)," ")))),Start!$H$6:$H$22,0))),"","Corrective action/owner missing; ")&amp;IF(AND(LEN(UPPER(TRIM(CLEAN(SUBSTITUTE(K16,CHAR(160)," ")))))&gt;0,LEFT(UPPER(TRIM(K16)),10)&lt;&gt;"UNRESOLVED",ISERROR(MATCH(UPPER(TRIM(CLEAN(SUBSTITUTE(K16,CHAR(160)," ")))),Start!$H$6:$H$22,0))),"","Implementation evidence missing; ")&amp;IF(AND(LEN(UPPER(TRIM(CLEAN(SUBSTITUTE(L16,CHAR(160)," ")))))&gt;0,LEFT(UPPER(TRIM(L16)),10)&lt;&gt;"UNRESOLVED",ISERROR(MATCH(UPPER(TRIM(CLEAN(SUBSTITUTE(L16,CHAR(160)," ")))),Start!$H$6:$H$22,0))),"","Retest result/reviewer missing; ")&amp;IF(AND(LEN(UPPER(TRIM(CLEAN(SUBSTITUTE(M16,CHAR(160)," ")))))&gt;0,LEFT(UPPER(TRIM(M16)),10)&lt;&gt;"UNRESOLVED",ISERROR(MATCH(UPPER(TRIM(CLEAN(SUBSTITUTE(M16,CHAR(160)," ")))),Start!$H$6:$H$22,0))),"","Closure authority/residual decision missing; ")&amp;IF(AND(ISNUMBER(N16),N16&gt;0,N16&lt;TODAY()+1),"","Retest date missing/invalid/future; ")&amp;IF(AND(ISNUMBER(O16),O16&gt;0,O16&lt;TODAY()+1),"","Closure approval date missing/invalid/future; ")&amp;IF(AND(ISNUMBER(N16),ISNUMBER(O16),O16&lt;N16),"Closure precedes retest; ",""))=0,"Documentation recorded; review required",IF(AND(LEN(UPPER(TRIM(CLEAN(SUBSTITUTE(C16,CHAR(160)," ")))))&gt;0,LEFT(UPPER(TRIM(C16)),10)&lt;&gt;"UNRESOLVED",ISERROR(MATCH(UPPER(TRIM(CLEAN(SUBSTITUTE(C16,CHAR(160)," ")))),Start!$H$6:$H$22,0))),"","Observation/date missing; ")&amp;IF(AND(LEN(UPPER(TRIM(CLEAN(SUBSTITUTE(D16,CHAR(160)," ")))))&gt;0,LEFT(UPPER(TRIM(D16)),10)&lt;&gt;"UNRESOLVED",ISERROR(MATCH(UPPER(TRIM(CLEAN(SUBSTITUTE(D16,CHAR(160)," ")))),Start!$H$6:$H$22,0))),"","Criterion/version missing; ")&amp;IF(AND(LEN(UPPER(TRIM(CLEAN(SUBSTITUTE(E16,CHAR(160)," ")))))&gt;0,LEFT(UPPER(TRIM(E16)),10)&lt;&gt;"UNRESOLVED",ISERROR(MATCH(UPPER(TRIM(CLEAN(SUBSTITUTE(E16,CHAR(160)," ")))),Start!$H$6:$H$22,0))),"","Evidence missing; ")&amp;IF(AND(LEN(UPPER(TRIM(CLEAN(SUBSTITUTE(H16,CHAR(160)," ")))))&gt;0,LEFT(UPPER(TRIM(H16)),10)&lt;&gt;"UNRESOLVED",ISERROR(MATCH(UPPER(TRIM(CLEAN(SUBSTITUTE(H16,CHAR(160)," ")))),Start!$H$6:$H$22,0))),"","Corrective action/owner missing; ")&amp;IF(AND(LEN(UPPER(TRIM(CLEAN(SUBSTITUTE(K16,CHAR(160)," ")))))&gt;0,LEFT(UPPER(TRIM(K16)),10)&lt;&gt;"UNRESOLVED",ISERROR(MATCH(UPPER(TRIM(CLEAN(SUBSTITUTE(K16,CHAR(160)," ")))),Start!$H$6:$H$22,0))),"","Implementation evidence missing; ")&amp;IF(AND(LEN(UPPER(TRIM(CLEAN(SUBSTITUTE(L16,CHAR(160)," ")))))&gt;0,LEFT(UPPER(TRIM(L16)),10)&lt;&gt;"UNRESOLVED",ISERROR(MATCH(UPPER(TRIM(CLEAN(SUBSTITUTE(L16,CHAR(160)," ")))),Start!$H$6:$H$22,0))),"","Retest result/reviewer missing; ")&amp;IF(AND(LEN(UPPER(TRIM(CLEAN(SUBSTITUTE(M16,CHAR(160)," ")))))&gt;0,LEFT(UPPER(TRIM(M16)),10)&lt;&gt;"UNRESOLVED",ISERROR(MATCH(UPPER(TRIM(CLEAN(SUBSTITUTE(M16,CHAR(160)," ")))),Start!$H$6:$H$22,0))),"","Closure authority/residual decision missing; ")&amp;IF(AND(ISNUMBER(N16),N16&gt;0,N16&lt;TODAY()+1),"","Retest date missing/invalid/future; ")&amp;IF(AND(ISNUMBER(O16),O16&gt;0,O16&lt;TODAY()+1),"","Closure approval date missing/invalid/future; ")&amp;IF(AND(ISNUMBER(N16),ISNUMBER(O16),O16&lt;N16),"Closure precedes retest; ","")),IF(OR(J16="Accepted within authority",J16="Risk decision recorded"),IF(LEN(IF(AND(LEN(UPPER(TRIM(CLEAN(SUBSTITUTE(M16,CHAR(160)," ")))))&gt;0,LEFT(UPPER(TRIM(M16)),10)&lt;&gt;"UNRESOLVED",ISERROR(MATCH(UPPER(TRIM(CLEAN(SUBSTITUTE(M16,CHAR(160)," ")))),Start!$H$6:$H$22,0))),"","Risk authority/basis missing; ")&amp;IF(AND(ISNUMBER(O16),O16&gt;0,O16&lt;TODAY()+1),"","Decision date missing/invalid/future; ")&amp;"")=0,"Documentation recorded; review required",IF(AND(LEN(UPPER(TRIM(CLEAN(SUBSTITUTE(M16,CHAR(160)," ")))))&gt;0,LEFT(UPPER(TRIM(M16)),10)&lt;&gt;"UNRESOLVED",ISERROR(MATCH(UPPER(TRIM(CLEAN(SUBSTITUTE(M16,CHAR(160)," ")))),Start!$H$6:$H$22,0))),"","Risk authority/basis missing; ")&amp;IF(AND(ISNUMBER(O16),O16&gt;0,O16&lt;TODAY()+1),"","Decision date missing/invalid/future; ")&amp;""),"Action or review pending")),"Invalid status; use a listed value")</f>
        <v>Action or review pending</v>
      </c>
    </row>
    <row r="17" ht="34" customHeight="1">
      <c r="A17" s="52" t="str">
        <v>F-013</v>
      </c>
      <c r="B17" s="53"/>
      <c r="C17" s="53"/>
      <c r="D17" s="53"/>
      <c r="E17" s="53"/>
      <c r="F17" s="53"/>
      <c r="G17" s="53"/>
      <c r="H17" s="53"/>
      <c r="I17" s="53"/>
      <c r="J17" s="53" t="str">
        <v>Not recorded</v>
      </c>
      <c r="K17" s="53"/>
      <c r="L17" s="53"/>
      <c r="M17" s="53"/>
      <c r="N17" s="54"/>
      <c r="O17" s="54"/>
      <c r="P17" s="55" t="str">
        <f>IF(OR(EXACT(J17,"Not recorded"),EXACT(J17,"Observed"),EXACT(J17,"Recommendation agreed"),EXACT(J17,"Implemented not verified"),EXACT(J17,"Verified closed"),EXACT(J17,"Accepted within authority"),EXACT(J17,"Disputed or unresolved")),IF(J17="Verified closed",IF(LEN(IF(AND(LEN(UPPER(TRIM(CLEAN(SUBSTITUTE(C17,CHAR(160)," ")))))&gt;0,LEFT(UPPER(TRIM(C17)),10)&lt;&gt;"UNRESOLVED",ISERROR(MATCH(UPPER(TRIM(CLEAN(SUBSTITUTE(C17,CHAR(160)," ")))),Start!$H$6:$H$22,0))),"","Observation/date missing; ")&amp;IF(AND(LEN(UPPER(TRIM(CLEAN(SUBSTITUTE(D17,CHAR(160)," ")))))&gt;0,LEFT(UPPER(TRIM(D17)),10)&lt;&gt;"UNRESOLVED",ISERROR(MATCH(UPPER(TRIM(CLEAN(SUBSTITUTE(D17,CHAR(160)," ")))),Start!$H$6:$H$22,0))),"","Criterion/version missing; ")&amp;IF(AND(LEN(UPPER(TRIM(CLEAN(SUBSTITUTE(E17,CHAR(160)," ")))))&gt;0,LEFT(UPPER(TRIM(E17)),10)&lt;&gt;"UNRESOLVED",ISERROR(MATCH(UPPER(TRIM(CLEAN(SUBSTITUTE(E17,CHAR(160)," ")))),Start!$H$6:$H$22,0))),"","Evidence missing; ")&amp;IF(AND(LEN(UPPER(TRIM(CLEAN(SUBSTITUTE(H17,CHAR(160)," ")))))&gt;0,LEFT(UPPER(TRIM(H17)),10)&lt;&gt;"UNRESOLVED",ISERROR(MATCH(UPPER(TRIM(CLEAN(SUBSTITUTE(H17,CHAR(160)," ")))),Start!$H$6:$H$22,0))),"","Corrective action/owner missing; ")&amp;IF(AND(LEN(UPPER(TRIM(CLEAN(SUBSTITUTE(K17,CHAR(160)," ")))))&gt;0,LEFT(UPPER(TRIM(K17)),10)&lt;&gt;"UNRESOLVED",ISERROR(MATCH(UPPER(TRIM(CLEAN(SUBSTITUTE(K17,CHAR(160)," ")))),Start!$H$6:$H$22,0))),"","Implementation evidence missing; ")&amp;IF(AND(LEN(UPPER(TRIM(CLEAN(SUBSTITUTE(L17,CHAR(160)," ")))))&gt;0,LEFT(UPPER(TRIM(L17)),10)&lt;&gt;"UNRESOLVED",ISERROR(MATCH(UPPER(TRIM(CLEAN(SUBSTITUTE(L17,CHAR(160)," ")))),Start!$H$6:$H$22,0))),"","Retest result/reviewer missing; ")&amp;IF(AND(LEN(UPPER(TRIM(CLEAN(SUBSTITUTE(M17,CHAR(160)," ")))))&gt;0,LEFT(UPPER(TRIM(M17)),10)&lt;&gt;"UNRESOLVED",ISERROR(MATCH(UPPER(TRIM(CLEAN(SUBSTITUTE(M17,CHAR(160)," ")))),Start!$H$6:$H$22,0))),"","Closure authority/residual decision missing; ")&amp;IF(AND(ISNUMBER(N17),N17&gt;0,N17&lt;TODAY()+1),"","Retest date missing/invalid/future; ")&amp;IF(AND(ISNUMBER(O17),O17&gt;0,O17&lt;TODAY()+1),"","Closure approval date missing/invalid/future; ")&amp;IF(AND(ISNUMBER(N17),ISNUMBER(O17),O17&lt;N17),"Closure precedes retest; ",""))=0,"Documentation recorded; review required",IF(AND(LEN(UPPER(TRIM(CLEAN(SUBSTITUTE(C17,CHAR(160)," ")))))&gt;0,LEFT(UPPER(TRIM(C17)),10)&lt;&gt;"UNRESOLVED",ISERROR(MATCH(UPPER(TRIM(CLEAN(SUBSTITUTE(C17,CHAR(160)," ")))),Start!$H$6:$H$22,0))),"","Observation/date missing; ")&amp;IF(AND(LEN(UPPER(TRIM(CLEAN(SUBSTITUTE(D17,CHAR(160)," ")))))&gt;0,LEFT(UPPER(TRIM(D17)),10)&lt;&gt;"UNRESOLVED",ISERROR(MATCH(UPPER(TRIM(CLEAN(SUBSTITUTE(D17,CHAR(160)," ")))),Start!$H$6:$H$22,0))),"","Criterion/version missing; ")&amp;IF(AND(LEN(UPPER(TRIM(CLEAN(SUBSTITUTE(E17,CHAR(160)," ")))))&gt;0,LEFT(UPPER(TRIM(E17)),10)&lt;&gt;"UNRESOLVED",ISERROR(MATCH(UPPER(TRIM(CLEAN(SUBSTITUTE(E17,CHAR(160)," ")))),Start!$H$6:$H$22,0))),"","Evidence missing; ")&amp;IF(AND(LEN(UPPER(TRIM(CLEAN(SUBSTITUTE(H17,CHAR(160)," ")))))&gt;0,LEFT(UPPER(TRIM(H17)),10)&lt;&gt;"UNRESOLVED",ISERROR(MATCH(UPPER(TRIM(CLEAN(SUBSTITUTE(H17,CHAR(160)," ")))),Start!$H$6:$H$22,0))),"","Corrective action/owner missing; ")&amp;IF(AND(LEN(UPPER(TRIM(CLEAN(SUBSTITUTE(K17,CHAR(160)," ")))))&gt;0,LEFT(UPPER(TRIM(K17)),10)&lt;&gt;"UNRESOLVED",ISERROR(MATCH(UPPER(TRIM(CLEAN(SUBSTITUTE(K17,CHAR(160)," ")))),Start!$H$6:$H$22,0))),"","Implementation evidence missing; ")&amp;IF(AND(LEN(UPPER(TRIM(CLEAN(SUBSTITUTE(L17,CHAR(160)," ")))))&gt;0,LEFT(UPPER(TRIM(L17)),10)&lt;&gt;"UNRESOLVED",ISERROR(MATCH(UPPER(TRIM(CLEAN(SUBSTITUTE(L17,CHAR(160)," ")))),Start!$H$6:$H$22,0))),"","Retest result/reviewer missing; ")&amp;IF(AND(LEN(UPPER(TRIM(CLEAN(SUBSTITUTE(M17,CHAR(160)," ")))))&gt;0,LEFT(UPPER(TRIM(M17)),10)&lt;&gt;"UNRESOLVED",ISERROR(MATCH(UPPER(TRIM(CLEAN(SUBSTITUTE(M17,CHAR(160)," ")))),Start!$H$6:$H$22,0))),"","Closure authority/residual decision missing; ")&amp;IF(AND(ISNUMBER(N17),N17&gt;0,N17&lt;TODAY()+1),"","Retest date missing/invalid/future; ")&amp;IF(AND(ISNUMBER(O17),O17&gt;0,O17&lt;TODAY()+1),"","Closure approval date missing/invalid/future; ")&amp;IF(AND(ISNUMBER(N17),ISNUMBER(O17),O17&lt;N17),"Closure precedes retest; ","")),IF(OR(J17="Accepted within authority",J17="Risk decision recorded"),IF(LEN(IF(AND(LEN(UPPER(TRIM(CLEAN(SUBSTITUTE(M17,CHAR(160)," ")))))&gt;0,LEFT(UPPER(TRIM(M17)),10)&lt;&gt;"UNRESOLVED",ISERROR(MATCH(UPPER(TRIM(CLEAN(SUBSTITUTE(M17,CHAR(160)," ")))),Start!$H$6:$H$22,0))),"","Risk authority/basis missing; ")&amp;IF(AND(ISNUMBER(O17),O17&gt;0,O17&lt;TODAY()+1),"","Decision date missing/invalid/future; ")&amp;"")=0,"Documentation recorded; review required",IF(AND(LEN(UPPER(TRIM(CLEAN(SUBSTITUTE(M17,CHAR(160)," ")))))&gt;0,LEFT(UPPER(TRIM(M17)),10)&lt;&gt;"UNRESOLVED",ISERROR(MATCH(UPPER(TRIM(CLEAN(SUBSTITUTE(M17,CHAR(160)," ")))),Start!$H$6:$H$22,0))),"","Risk authority/basis missing; ")&amp;IF(AND(ISNUMBER(O17),O17&gt;0,O17&lt;TODAY()+1),"","Decision date missing/invalid/future; ")&amp;""),"Action or review pending")),"Invalid status; use a listed value")</f>
        <v>Action or review pending</v>
      </c>
    </row>
    <row r="18" ht="34" customHeight="1">
      <c r="A18" s="56" t="str">
        <v>F-014</v>
      </c>
      <c r="B18" s="53"/>
      <c r="C18" s="53"/>
      <c r="D18" s="53"/>
      <c r="E18" s="53"/>
      <c r="F18" s="53"/>
      <c r="G18" s="53"/>
      <c r="H18" s="53"/>
      <c r="I18" s="53"/>
      <c r="J18" s="53" t="str">
        <v>Not recorded</v>
      </c>
      <c r="K18" s="53"/>
      <c r="L18" s="53"/>
      <c r="M18" s="53"/>
      <c r="N18" s="54"/>
      <c r="O18" s="54"/>
      <c r="P18" s="55" t="str">
        <f>IF(OR(EXACT(J18,"Not recorded"),EXACT(J18,"Observed"),EXACT(J18,"Recommendation agreed"),EXACT(J18,"Implemented not verified"),EXACT(J18,"Verified closed"),EXACT(J18,"Accepted within authority"),EXACT(J18,"Disputed or unresolved")),IF(J18="Verified closed",IF(LEN(IF(AND(LEN(UPPER(TRIM(CLEAN(SUBSTITUTE(C18,CHAR(160)," ")))))&gt;0,LEFT(UPPER(TRIM(C18)),10)&lt;&gt;"UNRESOLVED",ISERROR(MATCH(UPPER(TRIM(CLEAN(SUBSTITUTE(C18,CHAR(160)," ")))),Start!$H$6:$H$22,0))),"","Observation/date missing; ")&amp;IF(AND(LEN(UPPER(TRIM(CLEAN(SUBSTITUTE(D18,CHAR(160)," ")))))&gt;0,LEFT(UPPER(TRIM(D18)),10)&lt;&gt;"UNRESOLVED",ISERROR(MATCH(UPPER(TRIM(CLEAN(SUBSTITUTE(D18,CHAR(160)," ")))),Start!$H$6:$H$22,0))),"","Criterion/version missing; ")&amp;IF(AND(LEN(UPPER(TRIM(CLEAN(SUBSTITUTE(E18,CHAR(160)," ")))))&gt;0,LEFT(UPPER(TRIM(E18)),10)&lt;&gt;"UNRESOLVED",ISERROR(MATCH(UPPER(TRIM(CLEAN(SUBSTITUTE(E18,CHAR(160)," ")))),Start!$H$6:$H$22,0))),"","Evidence missing; ")&amp;IF(AND(LEN(UPPER(TRIM(CLEAN(SUBSTITUTE(H18,CHAR(160)," ")))))&gt;0,LEFT(UPPER(TRIM(H18)),10)&lt;&gt;"UNRESOLVED",ISERROR(MATCH(UPPER(TRIM(CLEAN(SUBSTITUTE(H18,CHAR(160)," ")))),Start!$H$6:$H$22,0))),"","Corrective action/owner missing; ")&amp;IF(AND(LEN(UPPER(TRIM(CLEAN(SUBSTITUTE(K18,CHAR(160)," ")))))&gt;0,LEFT(UPPER(TRIM(K18)),10)&lt;&gt;"UNRESOLVED",ISERROR(MATCH(UPPER(TRIM(CLEAN(SUBSTITUTE(K18,CHAR(160)," ")))),Start!$H$6:$H$22,0))),"","Implementation evidence missing; ")&amp;IF(AND(LEN(UPPER(TRIM(CLEAN(SUBSTITUTE(L18,CHAR(160)," ")))))&gt;0,LEFT(UPPER(TRIM(L18)),10)&lt;&gt;"UNRESOLVED",ISERROR(MATCH(UPPER(TRIM(CLEAN(SUBSTITUTE(L18,CHAR(160)," ")))),Start!$H$6:$H$22,0))),"","Retest result/reviewer missing; ")&amp;IF(AND(LEN(UPPER(TRIM(CLEAN(SUBSTITUTE(M18,CHAR(160)," ")))))&gt;0,LEFT(UPPER(TRIM(M18)),10)&lt;&gt;"UNRESOLVED",ISERROR(MATCH(UPPER(TRIM(CLEAN(SUBSTITUTE(M18,CHAR(160)," ")))),Start!$H$6:$H$22,0))),"","Closure authority/residual decision missing; ")&amp;IF(AND(ISNUMBER(N18),N18&gt;0,N18&lt;TODAY()+1),"","Retest date missing/invalid/future; ")&amp;IF(AND(ISNUMBER(O18),O18&gt;0,O18&lt;TODAY()+1),"","Closure approval date missing/invalid/future; ")&amp;IF(AND(ISNUMBER(N18),ISNUMBER(O18),O18&lt;N18),"Closure precedes retest; ",""))=0,"Documentation recorded; review required",IF(AND(LEN(UPPER(TRIM(CLEAN(SUBSTITUTE(C18,CHAR(160)," ")))))&gt;0,LEFT(UPPER(TRIM(C18)),10)&lt;&gt;"UNRESOLVED",ISERROR(MATCH(UPPER(TRIM(CLEAN(SUBSTITUTE(C18,CHAR(160)," ")))),Start!$H$6:$H$22,0))),"","Observation/date missing; ")&amp;IF(AND(LEN(UPPER(TRIM(CLEAN(SUBSTITUTE(D18,CHAR(160)," ")))))&gt;0,LEFT(UPPER(TRIM(D18)),10)&lt;&gt;"UNRESOLVED",ISERROR(MATCH(UPPER(TRIM(CLEAN(SUBSTITUTE(D18,CHAR(160)," ")))),Start!$H$6:$H$22,0))),"","Criterion/version missing; ")&amp;IF(AND(LEN(UPPER(TRIM(CLEAN(SUBSTITUTE(E18,CHAR(160)," ")))))&gt;0,LEFT(UPPER(TRIM(E18)),10)&lt;&gt;"UNRESOLVED",ISERROR(MATCH(UPPER(TRIM(CLEAN(SUBSTITUTE(E18,CHAR(160)," ")))),Start!$H$6:$H$22,0))),"","Evidence missing; ")&amp;IF(AND(LEN(UPPER(TRIM(CLEAN(SUBSTITUTE(H18,CHAR(160)," ")))))&gt;0,LEFT(UPPER(TRIM(H18)),10)&lt;&gt;"UNRESOLVED",ISERROR(MATCH(UPPER(TRIM(CLEAN(SUBSTITUTE(H18,CHAR(160)," ")))),Start!$H$6:$H$22,0))),"","Corrective action/owner missing; ")&amp;IF(AND(LEN(UPPER(TRIM(CLEAN(SUBSTITUTE(K18,CHAR(160)," ")))))&gt;0,LEFT(UPPER(TRIM(K18)),10)&lt;&gt;"UNRESOLVED",ISERROR(MATCH(UPPER(TRIM(CLEAN(SUBSTITUTE(K18,CHAR(160)," ")))),Start!$H$6:$H$22,0))),"","Implementation evidence missing; ")&amp;IF(AND(LEN(UPPER(TRIM(CLEAN(SUBSTITUTE(L18,CHAR(160)," ")))))&gt;0,LEFT(UPPER(TRIM(L18)),10)&lt;&gt;"UNRESOLVED",ISERROR(MATCH(UPPER(TRIM(CLEAN(SUBSTITUTE(L18,CHAR(160)," ")))),Start!$H$6:$H$22,0))),"","Retest result/reviewer missing; ")&amp;IF(AND(LEN(UPPER(TRIM(CLEAN(SUBSTITUTE(M18,CHAR(160)," ")))))&gt;0,LEFT(UPPER(TRIM(M18)),10)&lt;&gt;"UNRESOLVED",ISERROR(MATCH(UPPER(TRIM(CLEAN(SUBSTITUTE(M18,CHAR(160)," ")))),Start!$H$6:$H$22,0))),"","Closure authority/residual decision missing; ")&amp;IF(AND(ISNUMBER(N18),N18&gt;0,N18&lt;TODAY()+1),"","Retest date missing/invalid/future; ")&amp;IF(AND(ISNUMBER(O18),O18&gt;0,O18&lt;TODAY()+1),"","Closure approval date missing/invalid/future; ")&amp;IF(AND(ISNUMBER(N18),ISNUMBER(O18),O18&lt;N18),"Closure precedes retest; ","")),IF(OR(J18="Accepted within authority",J18="Risk decision recorded"),IF(LEN(IF(AND(LEN(UPPER(TRIM(CLEAN(SUBSTITUTE(M18,CHAR(160)," ")))))&gt;0,LEFT(UPPER(TRIM(M18)),10)&lt;&gt;"UNRESOLVED",ISERROR(MATCH(UPPER(TRIM(CLEAN(SUBSTITUTE(M18,CHAR(160)," ")))),Start!$H$6:$H$22,0))),"","Risk authority/basis missing; ")&amp;IF(AND(ISNUMBER(O18),O18&gt;0,O18&lt;TODAY()+1),"","Decision date missing/invalid/future; ")&amp;"")=0,"Documentation recorded; review required",IF(AND(LEN(UPPER(TRIM(CLEAN(SUBSTITUTE(M18,CHAR(160)," ")))))&gt;0,LEFT(UPPER(TRIM(M18)),10)&lt;&gt;"UNRESOLVED",ISERROR(MATCH(UPPER(TRIM(CLEAN(SUBSTITUTE(M18,CHAR(160)," ")))),Start!$H$6:$H$22,0))),"","Risk authority/basis missing; ")&amp;IF(AND(ISNUMBER(O18),O18&gt;0,O18&lt;TODAY()+1),"","Decision date missing/invalid/future; ")&amp;""),"Action or review pending")),"Invalid status; use a listed value")</f>
        <v>Action or review pending</v>
      </c>
    </row>
    <row r="19" ht="34" customHeight="1">
      <c r="A19" s="52" t="str">
        <v>F-015</v>
      </c>
      <c r="B19" s="53"/>
      <c r="C19" s="53"/>
      <c r="D19" s="53"/>
      <c r="E19" s="53"/>
      <c r="F19" s="53"/>
      <c r="G19" s="53"/>
      <c r="H19" s="53"/>
      <c r="I19" s="53"/>
      <c r="J19" s="53" t="str">
        <v>Not recorded</v>
      </c>
      <c r="K19" s="53"/>
      <c r="L19" s="53"/>
      <c r="M19" s="53"/>
      <c r="N19" s="54"/>
      <c r="O19" s="54"/>
      <c r="P19" s="55" t="str">
        <f>IF(OR(EXACT(J19,"Not recorded"),EXACT(J19,"Observed"),EXACT(J19,"Recommendation agreed"),EXACT(J19,"Implemented not verified"),EXACT(J19,"Verified closed"),EXACT(J19,"Accepted within authority"),EXACT(J19,"Disputed or unresolved")),IF(J19="Verified closed",IF(LEN(IF(AND(LEN(UPPER(TRIM(CLEAN(SUBSTITUTE(C19,CHAR(160)," ")))))&gt;0,LEFT(UPPER(TRIM(C19)),10)&lt;&gt;"UNRESOLVED",ISERROR(MATCH(UPPER(TRIM(CLEAN(SUBSTITUTE(C19,CHAR(160)," ")))),Start!$H$6:$H$22,0))),"","Observation/date missing; ")&amp;IF(AND(LEN(UPPER(TRIM(CLEAN(SUBSTITUTE(D19,CHAR(160)," ")))))&gt;0,LEFT(UPPER(TRIM(D19)),10)&lt;&gt;"UNRESOLVED",ISERROR(MATCH(UPPER(TRIM(CLEAN(SUBSTITUTE(D19,CHAR(160)," ")))),Start!$H$6:$H$22,0))),"","Criterion/version missing; ")&amp;IF(AND(LEN(UPPER(TRIM(CLEAN(SUBSTITUTE(E19,CHAR(160)," ")))))&gt;0,LEFT(UPPER(TRIM(E19)),10)&lt;&gt;"UNRESOLVED",ISERROR(MATCH(UPPER(TRIM(CLEAN(SUBSTITUTE(E19,CHAR(160)," ")))),Start!$H$6:$H$22,0))),"","Evidence missing; ")&amp;IF(AND(LEN(UPPER(TRIM(CLEAN(SUBSTITUTE(H19,CHAR(160)," ")))))&gt;0,LEFT(UPPER(TRIM(H19)),10)&lt;&gt;"UNRESOLVED",ISERROR(MATCH(UPPER(TRIM(CLEAN(SUBSTITUTE(H19,CHAR(160)," ")))),Start!$H$6:$H$22,0))),"","Corrective action/owner missing; ")&amp;IF(AND(LEN(UPPER(TRIM(CLEAN(SUBSTITUTE(K19,CHAR(160)," ")))))&gt;0,LEFT(UPPER(TRIM(K19)),10)&lt;&gt;"UNRESOLVED",ISERROR(MATCH(UPPER(TRIM(CLEAN(SUBSTITUTE(K19,CHAR(160)," ")))),Start!$H$6:$H$22,0))),"","Implementation evidence missing; ")&amp;IF(AND(LEN(UPPER(TRIM(CLEAN(SUBSTITUTE(L19,CHAR(160)," ")))))&gt;0,LEFT(UPPER(TRIM(L19)),10)&lt;&gt;"UNRESOLVED",ISERROR(MATCH(UPPER(TRIM(CLEAN(SUBSTITUTE(L19,CHAR(160)," ")))),Start!$H$6:$H$22,0))),"","Retest result/reviewer missing; ")&amp;IF(AND(LEN(UPPER(TRIM(CLEAN(SUBSTITUTE(M19,CHAR(160)," ")))))&gt;0,LEFT(UPPER(TRIM(M19)),10)&lt;&gt;"UNRESOLVED",ISERROR(MATCH(UPPER(TRIM(CLEAN(SUBSTITUTE(M19,CHAR(160)," ")))),Start!$H$6:$H$22,0))),"","Closure authority/residual decision missing; ")&amp;IF(AND(ISNUMBER(N19),N19&gt;0,N19&lt;TODAY()+1),"","Retest date missing/invalid/future; ")&amp;IF(AND(ISNUMBER(O19),O19&gt;0,O19&lt;TODAY()+1),"","Closure approval date missing/invalid/future; ")&amp;IF(AND(ISNUMBER(N19),ISNUMBER(O19),O19&lt;N19),"Closure precedes retest; ",""))=0,"Documentation recorded; review required",IF(AND(LEN(UPPER(TRIM(CLEAN(SUBSTITUTE(C19,CHAR(160)," ")))))&gt;0,LEFT(UPPER(TRIM(C19)),10)&lt;&gt;"UNRESOLVED",ISERROR(MATCH(UPPER(TRIM(CLEAN(SUBSTITUTE(C19,CHAR(160)," ")))),Start!$H$6:$H$22,0))),"","Observation/date missing; ")&amp;IF(AND(LEN(UPPER(TRIM(CLEAN(SUBSTITUTE(D19,CHAR(160)," ")))))&gt;0,LEFT(UPPER(TRIM(D19)),10)&lt;&gt;"UNRESOLVED",ISERROR(MATCH(UPPER(TRIM(CLEAN(SUBSTITUTE(D19,CHAR(160)," ")))),Start!$H$6:$H$22,0))),"","Criterion/version missing; ")&amp;IF(AND(LEN(UPPER(TRIM(CLEAN(SUBSTITUTE(E19,CHAR(160)," ")))))&gt;0,LEFT(UPPER(TRIM(E19)),10)&lt;&gt;"UNRESOLVED",ISERROR(MATCH(UPPER(TRIM(CLEAN(SUBSTITUTE(E19,CHAR(160)," ")))),Start!$H$6:$H$22,0))),"","Evidence missing; ")&amp;IF(AND(LEN(UPPER(TRIM(CLEAN(SUBSTITUTE(H19,CHAR(160)," ")))))&gt;0,LEFT(UPPER(TRIM(H19)),10)&lt;&gt;"UNRESOLVED",ISERROR(MATCH(UPPER(TRIM(CLEAN(SUBSTITUTE(H19,CHAR(160)," ")))),Start!$H$6:$H$22,0))),"","Corrective action/owner missing; ")&amp;IF(AND(LEN(UPPER(TRIM(CLEAN(SUBSTITUTE(K19,CHAR(160)," ")))))&gt;0,LEFT(UPPER(TRIM(K19)),10)&lt;&gt;"UNRESOLVED",ISERROR(MATCH(UPPER(TRIM(CLEAN(SUBSTITUTE(K19,CHAR(160)," ")))),Start!$H$6:$H$22,0))),"","Implementation evidence missing; ")&amp;IF(AND(LEN(UPPER(TRIM(CLEAN(SUBSTITUTE(L19,CHAR(160)," ")))))&gt;0,LEFT(UPPER(TRIM(L19)),10)&lt;&gt;"UNRESOLVED",ISERROR(MATCH(UPPER(TRIM(CLEAN(SUBSTITUTE(L19,CHAR(160)," ")))),Start!$H$6:$H$22,0))),"","Retest result/reviewer missing; ")&amp;IF(AND(LEN(UPPER(TRIM(CLEAN(SUBSTITUTE(M19,CHAR(160)," ")))))&gt;0,LEFT(UPPER(TRIM(M19)),10)&lt;&gt;"UNRESOLVED",ISERROR(MATCH(UPPER(TRIM(CLEAN(SUBSTITUTE(M19,CHAR(160)," ")))),Start!$H$6:$H$22,0))),"","Closure authority/residual decision missing; ")&amp;IF(AND(ISNUMBER(N19),N19&gt;0,N19&lt;TODAY()+1),"","Retest date missing/invalid/future; ")&amp;IF(AND(ISNUMBER(O19),O19&gt;0,O19&lt;TODAY()+1),"","Closure approval date missing/invalid/future; ")&amp;IF(AND(ISNUMBER(N19),ISNUMBER(O19),O19&lt;N19),"Closure precedes retest; ","")),IF(OR(J19="Accepted within authority",J19="Risk decision recorded"),IF(LEN(IF(AND(LEN(UPPER(TRIM(CLEAN(SUBSTITUTE(M19,CHAR(160)," ")))))&gt;0,LEFT(UPPER(TRIM(M19)),10)&lt;&gt;"UNRESOLVED",ISERROR(MATCH(UPPER(TRIM(CLEAN(SUBSTITUTE(M19,CHAR(160)," ")))),Start!$H$6:$H$22,0))),"","Risk authority/basis missing; ")&amp;IF(AND(ISNUMBER(O19),O19&gt;0,O19&lt;TODAY()+1),"","Decision date missing/invalid/future; ")&amp;"")=0,"Documentation recorded; review required",IF(AND(LEN(UPPER(TRIM(CLEAN(SUBSTITUTE(M19,CHAR(160)," ")))))&gt;0,LEFT(UPPER(TRIM(M19)),10)&lt;&gt;"UNRESOLVED",ISERROR(MATCH(UPPER(TRIM(CLEAN(SUBSTITUTE(M19,CHAR(160)," ")))),Start!$H$6:$H$22,0))),"","Risk authority/basis missing; ")&amp;IF(AND(ISNUMBER(O19),O19&gt;0,O19&lt;TODAY()+1),"","Decision date missing/invalid/future; ")&amp;""),"Action or review pending")),"Invalid status; use a listed value")</f>
        <v>Action or review pending</v>
      </c>
    </row>
    <row r="20" ht="34" customHeight="1">
      <c r="A20" s="56" t="str">
        <v>F-016</v>
      </c>
      <c r="B20" s="53"/>
      <c r="C20" s="53"/>
      <c r="D20" s="53"/>
      <c r="E20" s="53"/>
      <c r="F20" s="53"/>
      <c r="G20" s="53"/>
      <c r="H20" s="53"/>
      <c r="I20" s="53"/>
      <c r="J20" s="53" t="str">
        <v>Not recorded</v>
      </c>
      <c r="K20" s="53"/>
      <c r="L20" s="53"/>
      <c r="M20" s="53"/>
      <c r="N20" s="54"/>
      <c r="O20" s="54"/>
      <c r="P20" s="55" t="str">
        <f>IF(OR(EXACT(J20,"Not recorded"),EXACT(J20,"Observed"),EXACT(J20,"Recommendation agreed"),EXACT(J20,"Implemented not verified"),EXACT(J20,"Verified closed"),EXACT(J20,"Accepted within authority"),EXACT(J20,"Disputed or unresolved")),IF(J20="Verified closed",IF(LEN(IF(AND(LEN(UPPER(TRIM(CLEAN(SUBSTITUTE(C20,CHAR(160)," ")))))&gt;0,LEFT(UPPER(TRIM(C20)),10)&lt;&gt;"UNRESOLVED",ISERROR(MATCH(UPPER(TRIM(CLEAN(SUBSTITUTE(C20,CHAR(160)," ")))),Start!$H$6:$H$22,0))),"","Observation/date missing; ")&amp;IF(AND(LEN(UPPER(TRIM(CLEAN(SUBSTITUTE(D20,CHAR(160)," ")))))&gt;0,LEFT(UPPER(TRIM(D20)),10)&lt;&gt;"UNRESOLVED",ISERROR(MATCH(UPPER(TRIM(CLEAN(SUBSTITUTE(D20,CHAR(160)," ")))),Start!$H$6:$H$22,0))),"","Criterion/version missing; ")&amp;IF(AND(LEN(UPPER(TRIM(CLEAN(SUBSTITUTE(E20,CHAR(160)," ")))))&gt;0,LEFT(UPPER(TRIM(E20)),10)&lt;&gt;"UNRESOLVED",ISERROR(MATCH(UPPER(TRIM(CLEAN(SUBSTITUTE(E20,CHAR(160)," ")))),Start!$H$6:$H$22,0))),"","Evidence missing; ")&amp;IF(AND(LEN(UPPER(TRIM(CLEAN(SUBSTITUTE(H20,CHAR(160)," ")))))&gt;0,LEFT(UPPER(TRIM(H20)),10)&lt;&gt;"UNRESOLVED",ISERROR(MATCH(UPPER(TRIM(CLEAN(SUBSTITUTE(H20,CHAR(160)," ")))),Start!$H$6:$H$22,0))),"","Corrective action/owner missing; ")&amp;IF(AND(LEN(UPPER(TRIM(CLEAN(SUBSTITUTE(K20,CHAR(160)," ")))))&gt;0,LEFT(UPPER(TRIM(K20)),10)&lt;&gt;"UNRESOLVED",ISERROR(MATCH(UPPER(TRIM(CLEAN(SUBSTITUTE(K20,CHAR(160)," ")))),Start!$H$6:$H$22,0))),"","Implementation evidence missing; ")&amp;IF(AND(LEN(UPPER(TRIM(CLEAN(SUBSTITUTE(L20,CHAR(160)," ")))))&gt;0,LEFT(UPPER(TRIM(L20)),10)&lt;&gt;"UNRESOLVED",ISERROR(MATCH(UPPER(TRIM(CLEAN(SUBSTITUTE(L20,CHAR(160)," ")))),Start!$H$6:$H$22,0))),"","Retest result/reviewer missing; ")&amp;IF(AND(LEN(UPPER(TRIM(CLEAN(SUBSTITUTE(M20,CHAR(160)," ")))))&gt;0,LEFT(UPPER(TRIM(M20)),10)&lt;&gt;"UNRESOLVED",ISERROR(MATCH(UPPER(TRIM(CLEAN(SUBSTITUTE(M20,CHAR(160)," ")))),Start!$H$6:$H$22,0))),"","Closure authority/residual decision missing; ")&amp;IF(AND(ISNUMBER(N20),N20&gt;0,N20&lt;TODAY()+1),"","Retest date missing/invalid/future; ")&amp;IF(AND(ISNUMBER(O20),O20&gt;0,O20&lt;TODAY()+1),"","Closure approval date missing/invalid/future; ")&amp;IF(AND(ISNUMBER(N20),ISNUMBER(O20),O20&lt;N20),"Closure precedes retest; ",""))=0,"Documentation recorded; review required",IF(AND(LEN(UPPER(TRIM(CLEAN(SUBSTITUTE(C20,CHAR(160)," ")))))&gt;0,LEFT(UPPER(TRIM(C20)),10)&lt;&gt;"UNRESOLVED",ISERROR(MATCH(UPPER(TRIM(CLEAN(SUBSTITUTE(C20,CHAR(160)," ")))),Start!$H$6:$H$22,0))),"","Observation/date missing; ")&amp;IF(AND(LEN(UPPER(TRIM(CLEAN(SUBSTITUTE(D20,CHAR(160)," ")))))&gt;0,LEFT(UPPER(TRIM(D20)),10)&lt;&gt;"UNRESOLVED",ISERROR(MATCH(UPPER(TRIM(CLEAN(SUBSTITUTE(D20,CHAR(160)," ")))),Start!$H$6:$H$22,0))),"","Criterion/version missing; ")&amp;IF(AND(LEN(UPPER(TRIM(CLEAN(SUBSTITUTE(E20,CHAR(160)," ")))))&gt;0,LEFT(UPPER(TRIM(E20)),10)&lt;&gt;"UNRESOLVED",ISERROR(MATCH(UPPER(TRIM(CLEAN(SUBSTITUTE(E20,CHAR(160)," ")))),Start!$H$6:$H$22,0))),"","Evidence missing; ")&amp;IF(AND(LEN(UPPER(TRIM(CLEAN(SUBSTITUTE(H20,CHAR(160)," ")))))&gt;0,LEFT(UPPER(TRIM(H20)),10)&lt;&gt;"UNRESOLVED",ISERROR(MATCH(UPPER(TRIM(CLEAN(SUBSTITUTE(H20,CHAR(160)," ")))),Start!$H$6:$H$22,0))),"","Corrective action/owner missing; ")&amp;IF(AND(LEN(UPPER(TRIM(CLEAN(SUBSTITUTE(K20,CHAR(160)," ")))))&gt;0,LEFT(UPPER(TRIM(K20)),10)&lt;&gt;"UNRESOLVED",ISERROR(MATCH(UPPER(TRIM(CLEAN(SUBSTITUTE(K20,CHAR(160)," ")))),Start!$H$6:$H$22,0))),"","Implementation evidence missing; ")&amp;IF(AND(LEN(UPPER(TRIM(CLEAN(SUBSTITUTE(L20,CHAR(160)," ")))))&gt;0,LEFT(UPPER(TRIM(L20)),10)&lt;&gt;"UNRESOLVED",ISERROR(MATCH(UPPER(TRIM(CLEAN(SUBSTITUTE(L20,CHAR(160)," ")))),Start!$H$6:$H$22,0))),"","Retest result/reviewer missing; ")&amp;IF(AND(LEN(UPPER(TRIM(CLEAN(SUBSTITUTE(M20,CHAR(160)," ")))))&gt;0,LEFT(UPPER(TRIM(M20)),10)&lt;&gt;"UNRESOLVED",ISERROR(MATCH(UPPER(TRIM(CLEAN(SUBSTITUTE(M20,CHAR(160)," ")))),Start!$H$6:$H$22,0))),"","Closure authority/residual decision missing; ")&amp;IF(AND(ISNUMBER(N20),N20&gt;0,N20&lt;TODAY()+1),"","Retest date missing/invalid/future; ")&amp;IF(AND(ISNUMBER(O20),O20&gt;0,O20&lt;TODAY()+1),"","Closure approval date missing/invalid/future; ")&amp;IF(AND(ISNUMBER(N20),ISNUMBER(O20),O20&lt;N20),"Closure precedes retest; ","")),IF(OR(J20="Accepted within authority",J20="Risk decision recorded"),IF(LEN(IF(AND(LEN(UPPER(TRIM(CLEAN(SUBSTITUTE(M20,CHAR(160)," ")))))&gt;0,LEFT(UPPER(TRIM(M20)),10)&lt;&gt;"UNRESOLVED",ISERROR(MATCH(UPPER(TRIM(CLEAN(SUBSTITUTE(M20,CHAR(160)," ")))),Start!$H$6:$H$22,0))),"","Risk authority/basis missing; ")&amp;IF(AND(ISNUMBER(O20),O20&gt;0,O20&lt;TODAY()+1),"","Decision date missing/invalid/future; ")&amp;"")=0,"Documentation recorded; review required",IF(AND(LEN(UPPER(TRIM(CLEAN(SUBSTITUTE(M20,CHAR(160)," ")))))&gt;0,LEFT(UPPER(TRIM(M20)),10)&lt;&gt;"UNRESOLVED",ISERROR(MATCH(UPPER(TRIM(CLEAN(SUBSTITUTE(M20,CHAR(160)," ")))),Start!$H$6:$H$22,0))),"","Risk authority/basis missing; ")&amp;IF(AND(ISNUMBER(O20),O20&gt;0,O20&lt;TODAY()+1),"","Decision date missing/invalid/future; ")&amp;""),"Action or review pending")),"Invalid status; use a listed value")</f>
        <v>Action or review pending</v>
      </c>
    </row>
    <row r="21" ht="34" customHeight="1">
      <c r="A21" s="52" t="str">
        <v>F-017</v>
      </c>
      <c r="B21" s="53"/>
      <c r="C21" s="53"/>
      <c r="D21" s="53"/>
      <c r="E21" s="53"/>
      <c r="F21" s="53"/>
      <c r="G21" s="53"/>
      <c r="H21" s="53"/>
      <c r="I21" s="53"/>
      <c r="J21" s="53" t="str">
        <v>Not recorded</v>
      </c>
      <c r="K21" s="53"/>
      <c r="L21" s="53"/>
      <c r="M21" s="53"/>
      <c r="N21" s="54"/>
      <c r="O21" s="54"/>
      <c r="P21" s="55" t="str">
        <f>IF(OR(EXACT(J21,"Not recorded"),EXACT(J21,"Observed"),EXACT(J21,"Recommendation agreed"),EXACT(J21,"Implemented not verified"),EXACT(J21,"Verified closed"),EXACT(J21,"Accepted within authority"),EXACT(J21,"Disputed or unresolved")),IF(J21="Verified closed",IF(LEN(IF(AND(LEN(UPPER(TRIM(CLEAN(SUBSTITUTE(C21,CHAR(160)," ")))))&gt;0,LEFT(UPPER(TRIM(C21)),10)&lt;&gt;"UNRESOLVED",ISERROR(MATCH(UPPER(TRIM(CLEAN(SUBSTITUTE(C21,CHAR(160)," ")))),Start!$H$6:$H$22,0))),"","Observation/date missing; ")&amp;IF(AND(LEN(UPPER(TRIM(CLEAN(SUBSTITUTE(D21,CHAR(160)," ")))))&gt;0,LEFT(UPPER(TRIM(D21)),10)&lt;&gt;"UNRESOLVED",ISERROR(MATCH(UPPER(TRIM(CLEAN(SUBSTITUTE(D21,CHAR(160)," ")))),Start!$H$6:$H$22,0))),"","Criterion/version missing; ")&amp;IF(AND(LEN(UPPER(TRIM(CLEAN(SUBSTITUTE(E21,CHAR(160)," ")))))&gt;0,LEFT(UPPER(TRIM(E21)),10)&lt;&gt;"UNRESOLVED",ISERROR(MATCH(UPPER(TRIM(CLEAN(SUBSTITUTE(E21,CHAR(160)," ")))),Start!$H$6:$H$22,0))),"","Evidence missing; ")&amp;IF(AND(LEN(UPPER(TRIM(CLEAN(SUBSTITUTE(H21,CHAR(160)," ")))))&gt;0,LEFT(UPPER(TRIM(H21)),10)&lt;&gt;"UNRESOLVED",ISERROR(MATCH(UPPER(TRIM(CLEAN(SUBSTITUTE(H21,CHAR(160)," ")))),Start!$H$6:$H$22,0))),"","Corrective action/owner missing; ")&amp;IF(AND(LEN(UPPER(TRIM(CLEAN(SUBSTITUTE(K21,CHAR(160)," ")))))&gt;0,LEFT(UPPER(TRIM(K21)),10)&lt;&gt;"UNRESOLVED",ISERROR(MATCH(UPPER(TRIM(CLEAN(SUBSTITUTE(K21,CHAR(160)," ")))),Start!$H$6:$H$22,0))),"","Implementation evidence missing; ")&amp;IF(AND(LEN(UPPER(TRIM(CLEAN(SUBSTITUTE(L21,CHAR(160)," ")))))&gt;0,LEFT(UPPER(TRIM(L21)),10)&lt;&gt;"UNRESOLVED",ISERROR(MATCH(UPPER(TRIM(CLEAN(SUBSTITUTE(L21,CHAR(160)," ")))),Start!$H$6:$H$22,0))),"","Retest result/reviewer missing; ")&amp;IF(AND(LEN(UPPER(TRIM(CLEAN(SUBSTITUTE(M21,CHAR(160)," ")))))&gt;0,LEFT(UPPER(TRIM(M21)),10)&lt;&gt;"UNRESOLVED",ISERROR(MATCH(UPPER(TRIM(CLEAN(SUBSTITUTE(M21,CHAR(160)," ")))),Start!$H$6:$H$22,0))),"","Closure authority/residual decision missing; ")&amp;IF(AND(ISNUMBER(N21),N21&gt;0,N21&lt;TODAY()+1),"","Retest date missing/invalid/future; ")&amp;IF(AND(ISNUMBER(O21),O21&gt;0,O21&lt;TODAY()+1),"","Closure approval date missing/invalid/future; ")&amp;IF(AND(ISNUMBER(N21),ISNUMBER(O21),O21&lt;N21),"Closure precedes retest; ",""))=0,"Documentation recorded; review required",IF(AND(LEN(UPPER(TRIM(CLEAN(SUBSTITUTE(C21,CHAR(160)," ")))))&gt;0,LEFT(UPPER(TRIM(C21)),10)&lt;&gt;"UNRESOLVED",ISERROR(MATCH(UPPER(TRIM(CLEAN(SUBSTITUTE(C21,CHAR(160)," ")))),Start!$H$6:$H$22,0))),"","Observation/date missing; ")&amp;IF(AND(LEN(UPPER(TRIM(CLEAN(SUBSTITUTE(D21,CHAR(160)," ")))))&gt;0,LEFT(UPPER(TRIM(D21)),10)&lt;&gt;"UNRESOLVED",ISERROR(MATCH(UPPER(TRIM(CLEAN(SUBSTITUTE(D21,CHAR(160)," ")))),Start!$H$6:$H$22,0))),"","Criterion/version missing; ")&amp;IF(AND(LEN(UPPER(TRIM(CLEAN(SUBSTITUTE(E21,CHAR(160)," ")))))&gt;0,LEFT(UPPER(TRIM(E21)),10)&lt;&gt;"UNRESOLVED",ISERROR(MATCH(UPPER(TRIM(CLEAN(SUBSTITUTE(E21,CHAR(160)," ")))),Start!$H$6:$H$22,0))),"","Evidence missing; ")&amp;IF(AND(LEN(UPPER(TRIM(CLEAN(SUBSTITUTE(H21,CHAR(160)," ")))))&gt;0,LEFT(UPPER(TRIM(H21)),10)&lt;&gt;"UNRESOLVED",ISERROR(MATCH(UPPER(TRIM(CLEAN(SUBSTITUTE(H21,CHAR(160)," ")))),Start!$H$6:$H$22,0))),"","Corrective action/owner missing; ")&amp;IF(AND(LEN(UPPER(TRIM(CLEAN(SUBSTITUTE(K21,CHAR(160)," ")))))&gt;0,LEFT(UPPER(TRIM(K21)),10)&lt;&gt;"UNRESOLVED",ISERROR(MATCH(UPPER(TRIM(CLEAN(SUBSTITUTE(K21,CHAR(160)," ")))),Start!$H$6:$H$22,0))),"","Implementation evidence missing; ")&amp;IF(AND(LEN(UPPER(TRIM(CLEAN(SUBSTITUTE(L21,CHAR(160)," ")))))&gt;0,LEFT(UPPER(TRIM(L21)),10)&lt;&gt;"UNRESOLVED",ISERROR(MATCH(UPPER(TRIM(CLEAN(SUBSTITUTE(L21,CHAR(160)," ")))),Start!$H$6:$H$22,0))),"","Retest result/reviewer missing; ")&amp;IF(AND(LEN(UPPER(TRIM(CLEAN(SUBSTITUTE(M21,CHAR(160)," ")))))&gt;0,LEFT(UPPER(TRIM(M21)),10)&lt;&gt;"UNRESOLVED",ISERROR(MATCH(UPPER(TRIM(CLEAN(SUBSTITUTE(M21,CHAR(160)," ")))),Start!$H$6:$H$22,0))),"","Closure authority/residual decision missing; ")&amp;IF(AND(ISNUMBER(N21),N21&gt;0,N21&lt;TODAY()+1),"","Retest date missing/invalid/future; ")&amp;IF(AND(ISNUMBER(O21),O21&gt;0,O21&lt;TODAY()+1),"","Closure approval date missing/invalid/future; ")&amp;IF(AND(ISNUMBER(N21),ISNUMBER(O21),O21&lt;N21),"Closure precedes retest; ","")),IF(OR(J21="Accepted within authority",J21="Risk decision recorded"),IF(LEN(IF(AND(LEN(UPPER(TRIM(CLEAN(SUBSTITUTE(M21,CHAR(160)," ")))))&gt;0,LEFT(UPPER(TRIM(M21)),10)&lt;&gt;"UNRESOLVED",ISERROR(MATCH(UPPER(TRIM(CLEAN(SUBSTITUTE(M21,CHAR(160)," ")))),Start!$H$6:$H$22,0))),"","Risk authority/basis missing; ")&amp;IF(AND(ISNUMBER(O21),O21&gt;0,O21&lt;TODAY()+1),"","Decision date missing/invalid/future; ")&amp;"")=0,"Documentation recorded; review required",IF(AND(LEN(UPPER(TRIM(CLEAN(SUBSTITUTE(M21,CHAR(160)," ")))))&gt;0,LEFT(UPPER(TRIM(M21)),10)&lt;&gt;"UNRESOLVED",ISERROR(MATCH(UPPER(TRIM(CLEAN(SUBSTITUTE(M21,CHAR(160)," ")))),Start!$H$6:$H$22,0))),"","Risk authority/basis missing; ")&amp;IF(AND(ISNUMBER(O21),O21&gt;0,O21&lt;TODAY()+1),"","Decision date missing/invalid/future; ")&amp;""),"Action or review pending")),"Invalid status; use a listed value")</f>
        <v>Action or review pending</v>
      </c>
    </row>
    <row r="22" ht="34" customHeight="1">
      <c r="A22" s="56" t="str">
        <v>F-018</v>
      </c>
      <c r="B22" s="53"/>
      <c r="C22" s="53"/>
      <c r="D22" s="53"/>
      <c r="E22" s="53"/>
      <c r="F22" s="53"/>
      <c r="G22" s="53"/>
      <c r="H22" s="53"/>
      <c r="I22" s="53"/>
      <c r="J22" s="53" t="str">
        <v>Not recorded</v>
      </c>
      <c r="K22" s="53"/>
      <c r="L22" s="53"/>
      <c r="M22" s="53"/>
      <c r="N22" s="54"/>
      <c r="O22" s="54"/>
      <c r="P22" s="55" t="str">
        <f>IF(OR(EXACT(J22,"Not recorded"),EXACT(J22,"Observed"),EXACT(J22,"Recommendation agreed"),EXACT(J22,"Implemented not verified"),EXACT(J22,"Verified closed"),EXACT(J22,"Accepted within authority"),EXACT(J22,"Disputed or unresolved")),IF(J22="Verified closed",IF(LEN(IF(AND(LEN(UPPER(TRIM(CLEAN(SUBSTITUTE(C22,CHAR(160)," ")))))&gt;0,LEFT(UPPER(TRIM(C22)),10)&lt;&gt;"UNRESOLVED",ISERROR(MATCH(UPPER(TRIM(CLEAN(SUBSTITUTE(C22,CHAR(160)," ")))),Start!$H$6:$H$22,0))),"","Observation/date missing; ")&amp;IF(AND(LEN(UPPER(TRIM(CLEAN(SUBSTITUTE(D22,CHAR(160)," ")))))&gt;0,LEFT(UPPER(TRIM(D22)),10)&lt;&gt;"UNRESOLVED",ISERROR(MATCH(UPPER(TRIM(CLEAN(SUBSTITUTE(D22,CHAR(160)," ")))),Start!$H$6:$H$22,0))),"","Criterion/version missing; ")&amp;IF(AND(LEN(UPPER(TRIM(CLEAN(SUBSTITUTE(E22,CHAR(160)," ")))))&gt;0,LEFT(UPPER(TRIM(E22)),10)&lt;&gt;"UNRESOLVED",ISERROR(MATCH(UPPER(TRIM(CLEAN(SUBSTITUTE(E22,CHAR(160)," ")))),Start!$H$6:$H$22,0))),"","Evidence missing; ")&amp;IF(AND(LEN(UPPER(TRIM(CLEAN(SUBSTITUTE(H22,CHAR(160)," ")))))&gt;0,LEFT(UPPER(TRIM(H22)),10)&lt;&gt;"UNRESOLVED",ISERROR(MATCH(UPPER(TRIM(CLEAN(SUBSTITUTE(H22,CHAR(160)," ")))),Start!$H$6:$H$22,0))),"","Corrective action/owner missing; ")&amp;IF(AND(LEN(UPPER(TRIM(CLEAN(SUBSTITUTE(K22,CHAR(160)," ")))))&gt;0,LEFT(UPPER(TRIM(K22)),10)&lt;&gt;"UNRESOLVED",ISERROR(MATCH(UPPER(TRIM(CLEAN(SUBSTITUTE(K22,CHAR(160)," ")))),Start!$H$6:$H$22,0))),"","Implementation evidence missing; ")&amp;IF(AND(LEN(UPPER(TRIM(CLEAN(SUBSTITUTE(L22,CHAR(160)," ")))))&gt;0,LEFT(UPPER(TRIM(L22)),10)&lt;&gt;"UNRESOLVED",ISERROR(MATCH(UPPER(TRIM(CLEAN(SUBSTITUTE(L22,CHAR(160)," ")))),Start!$H$6:$H$22,0))),"","Retest result/reviewer missing; ")&amp;IF(AND(LEN(UPPER(TRIM(CLEAN(SUBSTITUTE(M22,CHAR(160)," ")))))&gt;0,LEFT(UPPER(TRIM(M22)),10)&lt;&gt;"UNRESOLVED",ISERROR(MATCH(UPPER(TRIM(CLEAN(SUBSTITUTE(M22,CHAR(160)," ")))),Start!$H$6:$H$22,0))),"","Closure authority/residual decision missing; ")&amp;IF(AND(ISNUMBER(N22),N22&gt;0,N22&lt;TODAY()+1),"","Retest date missing/invalid/future; ")&amp;IF(AND(ISNUMBER(O22),O22&gt;0,O22&lt;TODAY()+1),"","Closure approval date missing/invalid/future; ")&amp;IF(AND(ISNUMBER(N22),ISNUMBER(O22),O22&lt;N22),"Closure precedes retest; ",""))=0,"Documentation recorded; review required",IF(AND(LEN(UPPER(TRIM(CLEAN(SUBSTITUTE(C22,CHAR(160)," ")))))&gt;0,LEFT(UPPER(TRIM(C22)),10)&lt;&gt;"UNRESOLVED",ISERROR(MATCH(UPPER(TRIM(CLEAN(SUBSTITUTE(C22,CHAR(160)," ")))),Start!$H$6:$H$22,0))),"","Observation/date missing; ")&amp;IF(AND(LEN(UPPER(TRIM(CLEAN(SUBSTITUTE(D22,CHAR(160)," ")))))&gt;0,LEFT(UPPER(TRIM(D22)),10)&lt;&gt;"UNRESOLVED",ISERROR(MATCH(UPPER(TRIM(CLEAN(SUBSTITUTE(D22,CHAR(160)," ")))),Start!$H$6:$H$22,0))),"","Criterion/version missing; ")&amp;IF(AND(LEN(UPPER(TRIM(CLEAN(SUBSTITUTE(E22,CHAR(160)," ")))))&gt;0,LEFT(UPPER(TRIM(E22)),10)&lt;&gt;"UNRESOLVED",ISERROR(MATCH(UPPER(TRIM(CLEAN(SUBSTITUTE(E22,CHAR(160)," ")))),Start!$H$6:$H$22,0))),"","Evidence missing; ")&amp;IF(AND(LEN(UPPER(TRIM(CLEAN(SUBSTITUTE(H22,CHAR(160)," ")))))&gt;0,LEFT(UPPER(TRIM(H22)),10)&lt;&gt;"UNRESOLVED",ISERROR(MATCH(UPPER(TRIM(CLEAN(SUBSTITUTE(H22,CHAR(160)," ")))),Start!$H$6:$H$22,0))),"","Corrective action/owner missing; ")&amp;IF(AND(LEN(UPPER(TRIM(CLEAN(SUBSTITUTE(K22,CHAR(160)," ")))))&gt;0,LEFT(UPPER(TRIM(K22)),10)&lt;&gt;"UNRESOLVED",ISERROR(MATCH(UPPER(TRIM(CLEAN(SUBSTITUTE(K22,CHAR(160)," ")))),Start!$H$6:$H$22,0))),"","Implementation evidence missing; ")&amp;IF(AND(LEN(UPPER(TRIM(CLEAN(SUBSTITUTE(L22,CHAR(160)," ")))))&gt;0,LEFT(UPPER(TRIM(L22)),10)&lt;&gt;"UNRESOLVED",ISERROR(MATCH(UPPER(TRIM(CLEAN(SUBSTITUTE(L22,CHAR(160)," ")))),Start!$H$6:$H$22,0))),"","Retest result/reviewer missing; ")&amp;IF(AND(LEN(UPPER(TRIM(CLEAN(SUBSTITUTE(M22,CHAR(160)," ")))))&gt;0,LEFT(UPPER(TRIM(M22)),10)&lt;&gt;"UNRESOLVED",ISERROR(MATCH(UPPER(TRIM(CLEAN(SUBSTITUTE(M22,CHAR(160)," ")))),Start!$H$6:$H$22,0))),"","Closure authority/residual decision missing; ")&amp;IF(AND(ISNUMBER(N22),N22&gt;0,N22&lt;TODAY()+1),"","Retest date missing/invalid/future; ")&amp;IF(AND(ISNUMBER(O22),O22&gt;0,O22&lt;TODAY()+1),"","Closure approval date missing/invalid/future; ")&amp;IF(AND(ISNUMBER(N22),ISNUMBER(O22),O22&lt;N22),"Closure precedes retest; ","")),IF(OR(J22="Accepted within authority",J22="Risk decision recorded"),IF(LEN(IF(AND(LEN(UPPER(TRIM(CLEAN(SUBSTITUTE(M22,CHAR(160)," ")))))&gt;0,LEFT(UPPER(TRIM(M22)),10)&lt;&gt;"UNRESOLVED",ISERROR(MATCH(UPPER(TRIM(CLEAN(SUBSTITUTE(M22,CHAR(160)," ")))),Start!$H$6:$H$22,0))),"","Risk authority/basis missing; ")&amp;IF(AND(ISNUMBER(O22),O22&gt;0,O22&lt;TODAY()+1),"","Decision date missing/invalid/future; ")&amp;"")=0,"Documentation recorded; review required",IF(AND(LEN(UPPER(TRIM(CLEAN(SUBSTITUTE(M22,CHAR(160)," ")))))&gt;0,LEFT(UPPER(TRIM(M22)),10)&lt;&gt;"UNRESOLVED",ISERROR(MATCH(UPPER(TRIM(CLEAN(SUBSTITUTE(M22,CHAR(160)," ")))),Start!$H$6:$H$22,0))),"","Risk authority/basis missing; ")&amp;IF(AND(ISNUMBER(O22),O22&gt;0,O22&lt;TODAY()+1),"","Decision date missing/invalid/future; ")&amp;""),"Action or review pending")),"Invalid status; use a listed value")</f>
        <v>Action or review pending</v>
      </c>
    </row>
    <row r="23" ht="34" customHeight="1">
      <c r="A23" s="52" t="str">
        <v>F-019</v>
      </c>
      <c r="B23" s="53"/>
      <c r="C23" s="53"/>
      <c r="D23" s="53"/>
      <c r="E23" s="53"/>
      <c r="F23" s="53"/>
      <c r="G23" s="53"/>
      <c r="H23" s="53"/>
      <c r="I23" s="53"/>
      <c r="J23" s="53" t="str">
        <v>Not recorded</v>
      </c>
      <c r="K23" s="53"/>
      <c r="L23" s="53"/>
      <c r="M23" s="53"/>
      <c r="N23" s="54"/>
      <c r="O23" s="54"/>
      <c r="P23" s="55" t="str">
        <f>IF(OR(EXACT(J23,"Not recorded"),EXACT(J23,"Observed"),EXACT(J23,"Recommendation agreed"),EXACT(J23,"Implemented not verified"),EXACT(J23,"Verified closed"),EXACT(J23,"Accepted within authority"),EXACT(J23,"Disputed or unresolved")),IF(J23="Verified closed",IF(LEN(IF(AND(LEN(UPPER(TRIM(CLEAN(SUBSTITUTE(C23,CHAR(160)," ")))))&gt;0,LEFT(UPPER(TRIM(C23)),10)&lt;&gt;"UNRESOLVED",ISERROR(MATCH(UPPER(TRIM(CLEAN(SUBSTITUTE(C23,CHAR(160)," ")))),Start!$H$6:$H$22,0))),"","Observation/date missing; ")&amp;IF(AND(LEN(UPPER(TRIM(CLEAN(SUBSTITUTE(D23,CHAR(160)," ")))))&gt;0,LEFT(UPPER(TRIM(D23)),10)&lt;&gt;"UNRESOLVED",ISERROR(MATCH(UPPER(TRIM(CLEAN(SUBSTITUTE(D23,CHAR(160)," ")))),Start!$H$6:$H$22,0))),"","Criterion/version missing; ")&amp;IF(AND(LEN(UPPER(TRIM(CLEAN(SUBSTITUTE(E23,CHAR(160)," ")))))&gt;0,LEFT(UPPER(TRIM(E23)),10)&lt;&gt;"UNRESOLVED",ISERROR(MATCH(UPPER(TRIM(CLEAN(SUBSTITUTE(E23,CHAR(160)," ")))),Start!$H$6:$H$22,0))),"","Evidence missing; ")&amp;IF(AND(LEN(UPPER(TRIM(CLEAN(SUBSTITUTE(H23,CHAR(160)," ")))))&gt;0,LEFT(UPPER(TRIM(H23)),10)&lt;&gt;"UNRESOLVED",ISERROR(MATCH(UPPER(TRIM(CLEAN(SUBSTITUTE(H23,CHAR(160)," ")))),Start!$H$6:$H$22,0))),"","Corrective action/owner missing; ")&amp;IF(AND(LEN(UPPER(TRIM(CLEAN(SUBSTITUTE(K23,CHAR(160)," ")))))&gt;0,LEFT(UPPER(TRIM(K23)),10)&lt;&gt;"UNRESOLVED",ISERROR(MATCH(UPPER(TRIM(CLEAN(SUBSTITUTE(K23,CHAR(160)," ")))),Start!$H$6:$H$22,0))),"","Implementation evidence missing; ")&amp;IF(AND(LEN(UPPER(TRIM(CLEAN(SUBSTITUTE(L23,CHAR(160)," ")))))&gt;0,LEFT(UPPER(TRIM(L23)),10)&lt;&gt;"UNRESOLVED",ISERROR(MATCH(UPPER(TRIM(CLEAN(SUBSTITUTE(L23,CHAR(160)," ")))),Start!$H$6:$H$22,0))),"","Retest result/reviewer missing; ")&amp;IF(AND(LEN(UPPER(TRIM(CLEAN(SUBSTITUTE(M23,CHAR(160)," ")))))&gt;0,LEFT(UPPER(TRIM(M23)),10)&lt;&gt;"UNRESOLVED",ISERROR(MATCH(UPPER(TRIM(CLEAN(SUBSTITUTE(M23,CHAR(160)," ")))),Start!$H$6:$H$22,0))),"","Closure authority/residual decision missing; ")&amp;IF(AND(ISNUMBER(N23),N23&gt;0,N23&lt;TODAY()+1),"","Retest date missing/invalid/future; ")&amp;IF(AND(ISNUMBER(O23),O23&gt;0,O23&lt;TODAY()+1),"","Closure approval date missing/invalid/future; ")&amp;IF(AND(ISNUMBER(N23),ISNUMBER(O23),O23&lt;N23),"Closure precedes retest; ",""))=0,"Documentation recorded; review required",IF(AND(LEN(UPPER(TRIM(CLEAN(SUBSTITUTE(C23,CHAR(160)," ")))))&gt;0,LEFT(UPPER(TRIM(C23)),10)&lt;&gt;"UNRESOLVED",ISERROR(MATCH(UPPER(TRIM(CLEAN(SUBSTITUTE(C23,CHAR(160)," ")))),Start!$H$6:$H$22,0))),"","Observation/date missing; ")&amp;IF(AND(LEN(UPPER(TRIM(CLEAN(SUBSTITUTE(D23,CHAR(160)," ")))))&gt;0,LEFT(UPPER(TRIM(D23)),10)&lt;&gt;"UNRESOLVED",ISERROR(MATCH(UPPER(TRIM(CLEAN(SUBSTITUTE(D23,CHAR(160)," ")))),Start!$H$6:$H$22,0))),"","Criterion/version missing; ")&amp;IF(AND(LEN(UPPER(TRIM(CLEAN(SUBSTITUTE(E23,CHAR(160)," ")))))&gt;0,LEFT(UPPER(TRIM(E23)),10)&lt;&gt;"UNRESOLVED",ISERROR(MATCH(UPPER(TRIM(CLEAN(SUBSTITUTE(E23,CHAR(160)," ")))),Start!$H$6:$H$22,0))),"","Evidence missing; ")&amp;IF(AND(LEN(UPPER(TRIM(CLEAN(SUBSTITUTE(H23,CHAR(160)," ")))))&gt;0,LEFT(UPPER(TRIM(H23)),10)&lt;&gt;"UNRESOLVED",ISERROR(MATCH(UPPER(TRIM(CLEAN(SUBSTITUTE(H23,CHAR(160)," ")))),Start!$H$6:$H$22,0))),"","Corrective action/owner missing; ")&amp;IF(AND(LEN(UPPER(TRIM(CLEAN(SUBSTITUTE(K23,CHAR(160)," ")))))&gt;0,LEFT(UPPER(TRIM(K23)),10)&lt;&gt;"UNRESOLVED",ISERROR(MATCH(UPPER(TRIM(CLEAN(SUBSTITUTE(K23,CHAR(160)," ")))),Start!$H$6:$H$22,0))),"","Implementation evidence missing; ")&amp;IF(AND(LEN(UPPER(TRIM(CLEAN(SUBSTITUTE(L23,CHAR(160)," ")))))&gt;0,LEFT(UPPER(TRIM(L23)),10)&lt;&gt;"UNRESOLVED",ISERROR(MATCH(UPPER(TRIM(CLEAN(SUBSTITUTE(L23,CHAR(160)," ")))),Start!$H$6:$H$22,0))),"","Retest result/reviewer missing; ")&amp;IF(AND(LEN(UPPER(TRIM(CLEAN(SUBSTITUTE(M23,CHAR(160)," ")))))&gt;0,LEFT(UPPER(TRIM(M23)),10)&lt;&gt;"UNRESOLVED",ISERROR(MATCH(UPPER(TRIM(CLEAN(SUBSTITUTE(M23,CHAR(160)," ")))),Start!$H$6:$H$22,0))),"","Closure authority/residual decision missing; ")&amp;IF(AND(ISNUMBER(N23),N23&gt;0,N23&lt;TODAY()+1),"","Retest date missing/invalid/future; ")&amp;IF(AND(ISNUMBER(O23),O23&gt;0,O23&lt;TODAY()+1),"","Closure approval date missing/invalid/future; ")&amp;IF(AND(ISNUMBER(N23),ISNUMBER(O23),O23&lt;N23),"Closure precedes retest; ","")),IF(OR(J23="Accepted within authority",J23="Risk decision recorded"),IF(LEN(IF(AND(LEN(UPPER(TRIM(CLEAN(SUBSTITUTE(M23,CHAR(160)," ")))))&gt;0,LEFT(UPPER(TRIM(M23)),10)&lt;&gt;"UNRESOLVED",ISERROR(MATCH(UPPER(TRIM(CLEAN(SUBSTITUTE(M23,CHAR(160)," ")))),Start!$H$6:$H$22,0))),"","Risk authority/basis missing; ")&amp;IF(AND(ISNUMBER(O23),O23&gt;0,O23&lt;TODAY()+1),"","Decision date missing/invalid/future; ")&amp;"")=0,"Documentation recorded; review required",IF(AND(LEN(UPPER(TRIM(CLEAN(SUBSTITUTE(M23,CHAR(160)," ")))))&gt;0,LEFT(UPPER(TRIM(M23)),10)&lt;&gt;"UNRESOLVED",ISERROR(MATCH(UPPER(TRIM(CLEAN(SUBSTITUTE(M23,CHAR(160)," ")))),Start!$H$6:$H$22,0))),"","Risk authority/basis missing; ")&amp;IF(AND(ISNUMBER(O23),O23&gt;0,O23&lt;TODAY()+1),"","Decision date missing/invalid/future; ")&amp;""),"Action or review pending")),"Invalid status; use a listed value")</f>
        <v>Action or review pending</v>
      </c>
    </row>
    <row r="24" ht="34" customHeight="1">
      <c r="A24" s="56" t="str">
        <v>F-020</v>
      </c>
      <c r="B24" s="53"/>
      <c r="C24" s="53"/>
      <c r="D24" s="53"/>
      <c r="E24" s="53"/>
      <c r="F24" s="53"/>
      <c r="G24" s="53"/>
      <c r="H24" s="53"/>
      <c r="I24" s="53"/>
      <c r="J24" s="53" t="str">
        <v>Not recorded</v>
      </c>
      <c r="K24" s="53"/>
      <c r="L24" s="53"/>
      <c r="M24" s="53"/>
      <c r="N24" s="54"/>
      <c r="O24" s="54"/>
      <c r="P24" s="55" t="str">
        <f>IF(OR(EXACT(J24,"Not recorded"),EXACT(J24,"Observed"),EXACT(J24,"Recommendation agreed"),EXACT(J24,"Implemented not verified"),EXACT(J24,"Verified closed"),EXACT(J24,"Accepted within authority"),EXACT(J24,"Disputed or unresolved")),IF(J24="Verified closed",IF(LEN(IF(AND(LEN(UPPER(TRIM(CLEAN(SUBSTITUTE(C24,CHAR(160)," ")))))&gt;0,LEFT(UPPER(TRIM(C24)),10)&lt;&gt;"UNRESOLVED",ISERROR(MATCH(UPPER(TRIM(CLEAN(SUBSTITUTE(C24,CHAR(160)," ")))),Start!$H$6:$H$22,0))),"","Observation/date missing; ")&amp;IF(AND(LEN(UPPER(TRIM(CLEAN(SUBSTITUTE(D24,CHAR(160)," ")))))&gt;0,LEFT(UPPER(TRIM(D24)),10)&lt;&gt;"UNRESOLVED",ISERROR(MATCH(UPPER(TRIM(CLEAN(SUBSTITUTE(D24,CHAR(160)," ")))),Start!$H$6:$H$22,0))),"","Criterion/version missing; ")&amp;IF(AND(LEN(UPPER(TRIM(CLEAN(SUBSTITUTE(E24,CHAR(160)," ")))))&gt;0,LEFT(UPPER(TRIM(E24)),10)&lt;&gt;"UNRESOLVED",ISERROR(MATCH(UPPER(TRIM(CLEAN(SUBSTITUTE(E24,CHAR(160)," ")))),Start!$H$6:$H$22,0))),"","Evidence missing; ")&amp;IF(AND(LEN(UPPER(TRIM(CLEAN(SUBSTITUTE(H24,CHAR(160)," ")))))&gt;0,LEFT(UPPER(TRIM(H24)),10)&lt;&gt;"UNRESOLVED",ISERROR(MATCH(UPPER(TRIM(CLEAN(SUBSTITUTE(H24,CHAR(160)," ")))),Start!$H$6:$H$22,0))),"","Corrective action/owner missing; ")&amp;IF(AND(LEN(UPPER(TRIM(CLEAN(SUBSTITUTE(K24,CHAR(160)," ")))))&gt;0,LEFT(UPPER(TRIM(K24)),10)&lt;&gt;"UNRESOLVED",ISERROR(MATCH(UPPER(TRIM(CLEAN(SUBSTITUTE(K24,CHAR(160)," ")))),Start!$H$6:$H$22,0))),"","Implementation evidence missing; ")&amp;IF(AND(LEN(UPPER(TRIM(CLEAN(SUBSTITUTE(L24,CHAR(160)," ")))))&gt;0,LEFT(UPPER(TRIM(L24)),10)&lt;&gt;"UNRESOLVED",ISERROR(MATCH(UPPER(TRIM(CLEAN(SUBSTITUTE(L24,CHAR(160)," ")))),Start!$H$6:$H$22,0))),"","Retest result/reviewer missing; ")&amp;IF(AND(LEN(UPPER(TRIM(CLEAN(SUBSTITUTE(M24,CHAR(160)," ")))))&gt;0,LEFT(UPPER(TRIM(M24)),10)&lt;&gt;"UNRESOLVED",ISERROR(MATCH(UPPER(TRIM(CLEAN(SUBSTITUTE(M24,CHAR(160)," ")))),Start!$H$6:$H$22,0))),"","Closure authority/residual decision missing; ")&amp;IF(AND(ISNUMBER(N24),N24&gt;0,N24&lt;TODAY()+1),"","Retest date missing/invalid/future; ")&amp;IF(AND(ISNUMBER(O24),O24&gt;0,O24&lt;TODAY()+1),"","Closure approval date missing/invalid/future; ")&amp;IF(AND(ISNUMBER(N24),ISNUMBER(O24),O24&lt;N24),"Closure precedes retest; ",""))=0,"Documentation recorded; review required",IF(AND(LEN(UPPER(TRIM(CLEAN(SUBSTITUTE(C24,CHAR(160)," ")))))&gt;0,LEFT(UPPER(TRIM(C24)),10)&lt;&gt;"UNRESOLVED",ISERROR(MATCH(UPPER(TRIM(CLEAN(SUBSTITUTE(C24,CHAR(160)," ")))),Start!$H$6:$H$22,0))),"","Observation/date missing; ")&amp;IF(AND(LEN(UPPER(TRIM(CLEAN(SUBSTITUTE(D24,CHAR(160)," ")))))&gt;0,LEFT(UPPER(TRIM(D24)),10)&lt;&gt;"UNRESOLVED",ISERROR(MATCH(UPPER(TRIM(CLEAN(SUBSTITUTE(D24,CHAR(160)," ")))),Start!$H$6:$H$22,0))),"","Criterion/version missing; ")&amp;IF(AND(LEN(UPPER(TRIM(CLEAN(SUBSTITUTE(E24,CHAR(160)," ")))))&gt;0,LEFT(UPPER(TRIM(E24)),10)&lt;&gt;"UNRESOLVED",ISERROR(MATCH(UPPER(TRIM(CLEAN(SUBSTITUTE(E24,CHAR(160)," ")))),Start!$H$6:$H$22,0))),"","Evidence missing; ")&amp;IF(AND(LEN(UPPER(TRIM(CLEAN(SUBSTITUTE(H24,CHAR(160)," ")))))&gt;0,LEFT(UPPER(TRIM(H24)),10)&lt;&gt;"UNRESOLVED",ISERROR(MATCH(UPPER(TRIM(CLEAN(SUBSTITUTE(H24,CHAR(160)," ")))),Start!$H$6:$H$22,0))),"","Corrective action/owner missing; ")&amp;IF(AND(LEN(UPPER(TRIM(CLEAN(SUBSTITUTE(K24,CHAR(160)," ")))))&gt;0,LEFT(UPPER(TRIM(K24)),10)&lt;&gt;"UNRESOLVED",ISERROR(MATCH(UPPER(TRIM(CLEAN(SUBSTITUTE(K24,CHAR(160)," ")))),Start!$H$6:$H$22,0))),"","Implementation evidence missing; ")&amp;IF(AND(LEN(UPPER(TRIM(CLEAN(SUBSTITUTE(L24,CHAR(160)," ")))))&gt;0,LEFT(UPPER(TRIM(L24)),10)&lt;&gt;"UNRESOLVED",ISERROR(MATCH(UPPER(TRIM(CLEAN(SUBSTITUTE(L24,CHAR(160)," ")))),Start!$H$6:$H$22,0))),"","Retest result/reviewer missing; ")&amp;IF(AND(LEN(UPPER(TRIM(CLEAN(SUBSTITUTE(M24,CHAR(160)," ")))))&gt;0,LEFT(UPPER(TRIM(M24)),10)&lt;&gt;"UNRESOLVED",ISERROR(MATCH(UPPER(TRIM(CLEAN(SUBSTITUTE(M24,CHAR(160)," ")))),Start!$H$6:$H$22,0))),"","Closure authority/residual decision missing; ")&amp;IF(AND(ISNUMBER(N24),N24&gt;0,N24&lt;TODAY()+1),"","Retest date missing/invalid/future; ")&amp;IF(AND(ISNUMBER(O24),O24&gt;0,O24&lt;TODAY()+1),"","Closure approval date missing/invalid/future; ")&amp;IF(AND(ISNUMBER(N24),ISNUMBER(O24),O24&lt;N24),"Closure precedes retest; ","")),IF(OR(J24="Accepted within authority",J24="Risk decision recorded"),IF(LEN(IF(AND(LEN(UPPER(TRIM(CLEAN(SUBSTITUTE(M24,CHAR(160)," ")))))&gt;0,LEFT(UPPER(TRIM(M24)),10)&lt;&gt;"UNRESOLVED",ISERROR(MATCH(UPPER(TRIM(CLEAN(SUBSTITUTE(M24,CHAR(160)," ")))),Start!$H$6:$H$22,0))),"","Risk authority/basis missing; ")&amp;IF(AND(ISNUMBER(O24),O24&gt;0,O24&lt;TODAY()+1),"","Decision date missing/invalid/future; ")&amp;"")=0,"Documentation recorded; review required",IF(AND(LEN(UPPER(TRIM(CLEAN(SUBSTITUTE(M24,CHAR(160)," ")))))&gt;0,LEFT(UPPER(TRIM(M24)),10)&lt;&gt;"UNRESOLVED",ISERROR(MATCH(UPPER(TRIM(CLEAN(SUBSTITUTE(M24,CHAR(160)," ")))),Start!$H$6:$H$22,0))),"","Risk authority/basis missing; ")&amp;IF(AND(ISNUMBER(O24),O24&gt;0,O24&lt;TODAY()+1),"","Decision date missing/invalid/future; ")&amp;""),"Action or review pending")),"Invalid status; use a listed value")</f>
        <v>Action or review pending</v>
      </c>
    </row>
    <row r="25" ht="34" customHeight="1">
      <c r="A25" s="52" t="str">
        <v>F-021</v>
      </c>
      <c r="B25" s="53"/>
      <c r="C25" s="53"/>
      <c r="D25" s="53"/>
      <c r="E25" s="53"/>
      <c r="F25" s="53"/>
      <c r="G25" s="53"/>
      <c r="H25" s="53"/>
      <c r="I25" s="53"/>
      <c r="J25" s="53" t="str">
        <v>Not recorded</v>
      </c>
      <c r="K25" s="53"/>
      <c r="L25" s="53"/>
      <c r="M25" s="53"/>
      <c r="N25" s="54"/>
      <c r="O25" s="54"/>
      <c r="P25" s="55" t="str">
        <f>IF(OR(EXACT(J25,"Not recorded"),EXACT(J25,"Observed"),EXACT(J25,"Recommendation agreed"),EXACT(J25,"Implemented not verified"),EXACT(J25,"Verified closed"),EXACT(J25,"Accepted within authority"),EXACT(J25,"Disputed or unresolved")),IF(J25="Verified closed",IF(LEN(IF(AND(LEN(UPPER(TRIM(CLEAN(SUBSTITUTE(C25,CHAR(160)," ")))))&gt;0,LEFT(UPPER(TRIM(C25)),10)&lt;&gt;"UNRESOLVED",ISERROR(MATCH(UPPER(TRIM(CLEAN(SUBSTITUTE(C25,CHAR(160)," ")))),Start!$H$6:$H$22,0))),"","Observation/date missing; ")&amp;IF(AND(LEN(UPPER(TRIM(CLEAN(SUBSTITUTE(D25,CHAR(160)," ")))))&gt;0,LEFT(UPPER(TRIM(D25)),10)&lt;&gt;"UNRESOLVED",ISERROR(MATCH(UPPER(TRIM(CLEAN(SUBSTITUTE(D25,CHAR(160)," ")))),Start!$H$6:$H$22,0))),"","Criterion/version missing; ")&amp;IF(AND(LEN(UPPER(TRIM(CLEAN(SUBSTITUTE(E25,CHAR(160)," ")))))&gt;0,LEFT(UPPER(TRIM(E25)),10)&lt;&gt;"UNRESOLVED",ISERROR(MATCH(UPPER(TRIM(CLEAN(SUBSTITUTE(E25,CHAR(160)," ")))),Start!$H$6:$H$22,0))),"","Evidence missing; ")&amp;IF(AND(LEN(UPPER(TRIM(CLEAN(SUBSTITUTE(H25,CHAR(160)," ")))))&gt;0,LEFT(UPPER(TRIM(H25)),10)&lt;&gt;"UNRESOLVED",ISERROR(MATCH(UPPER(TRIM(CLEAN(SUBSTITUTE(H25,CHAR(160)," ")))),Start!$H$6:$H$22,0))),"","Corrective action/owner missing; ")&amp;IF(AND(LEN(UPPER(TRIM(CLEAN(SUBSTITUTE(K25,CHAR(160)," ")))))&gt;0,LEFT(UPPER(TRIM(K25)),10)&lt;&gt;"UNRESOLVED",ISERROR(MATCH(UPPER(TRIM(CLEAN(SUBSTITUTE(K25,CHAR(160)," ")))),Start!$H$6:$H$22,0))),"","Implementation evidence missing; ")&amp;IF(AND(LEN(UPPER(TRIM(CLEAN(SUBSTITUTE(L25,CHAR(160)," ")))))&gt;0,LEFT(UPPER(TRIM(L25)),10)&lt;&gt;"UNRESOLVED",ISERROR(MATCH(UPPER(TRIM(CLEAN(SUBSTITUTE(L25,CHAR(160)," ")))),Start!$H$6:$H$22,0))),"","Retest result/reviewer missing; ")&amp;IF(AND(LEN(UPPER(TRIM(CLEAN(SUBSTITUTE(M25,CHAR(160)," ")))))&gt;0,LEFT(UPPER(TRIM(M25)),10)&lt;&gt;"UNRESOLVED",ISERROR(MATCH(UPPER(TRIM(CLEAN(SUBSTITUTE(M25,CHAR(160)," ")))),Start!$H$6:$H$22,0))),"","Closure authority/residual decision missing; ")&amp;IF(AND(ISNUMBER(N25),N25&gt;0,N25&lt;TODAY()+1),"","Retest date missing/invalid/future; ")&amp;IF(AND(ISNUMBER(O25),O25&gt;0,O25&lt;TODAY()+1),"","Closure approval date missing/invalid/future; ")&amp;IF(AND(ISNUMBER(N25),ISNUMBER(O25),O25&lt;N25),"Closure precedes retest; ",""))=0,"Documentation recorded; review required",IF(AND(LEN(UPPER(TRIM(CLEAN(SUBSTITUTE(C25,CHAR(160)," ")))))&gt;0,LEFT(UPPER(TRIM(C25)),10)&lt;&gt;"UNRESOLVED",ISERROR(MATCH(UPPER(TRIM(CLEAN(SUBSTITUTE(C25,CHAR(160)," ")))),Start!$H$6:$H$22,0))),"","Observation/date missing; ")&amp;IF(AND(LEN(UPPER(TRIM(CLEAN(SUBSTITUTE(D25,CHAR(160)," ")))))&gt;0,LEFT(UPPER(TRIM(D25)),10)&lt;&gt;"UNRESOLVED",ISERROR(MATCH(UPPER(TRIM(CLEAN(SUBSTITUTE(D25,CHAR(160)," ")))),Start!$H$6:$H$22,0))),"","Criterion/version missing; ")&amp;IF(AND(LEN(UPPER(TRIM(CLEAN(SUBSTITUTE(E25,CHAR(160)," ")))))&gt;0,LEFT(UPPER(TRIM(E25)),10)&lt;&gt;"UNRESOLVED",ISERROR(MATCH(UPPER(TRIM(CLEAN(SUBSTITUTE(E25,CHAR(160)," ")))),Start!$H$6:$H$22,0))),"","Evidence missing; ")&amp;IF(AND(LEN(UPPER(TRIM(CLEAN(SUBSTITUTE(H25,CHAR(160)," ")))))&gt;0,LEFT(UPPER(TRIM(H25)),10)&lt;&gt;"UNRESOLVED",ISERROR(MATCH(UPPER(TRIM(CLEAN(SUBSTITUTE(H25,CHAR(160)," ")))),Start!$H$6:$H$22,0))),"","Corrective action/owner missing; ")&amp;IF(AND(LEN(UPPER(TRIM(CLEAN(SUBSTITUTE(K25,CHAR(160)," ")))))&gt;0,LEFT(UPPER(TRIM(K25)),10)&lt;&gt;"UNRESOLVED",ISERROR(MATCH(UPPER(TRIM(CLEAN(SUBSTITUTE(K25,CHAR(160)," ")))),Start!$H$6:$H$22,0))),"","Implementation evidence missing; ")&amp;IF(AND(LEN(UPPER(TRIM(CLEAN(SUBSTITUTE(L25,CHAR(160)," ")))))&gt;0,LEFT(UPPER(TRIM(L25)),10)&lt;&gt;"UNRESOLVED",ISERROR(MATCH(UPPER(TRIM(CLEAN(SUBSTITUTE(L25,CHAR(160)," ")))),Start!$H$6:$H$22,0))),"","Retest result/reviewer missing; ")&amp;IF(AND(LEN(UPPER(TRIM(CLEAN(SUBSTITUTE(M25,CHAR(160)," ")))))&gt;0,LEFT(UPPER(TRIM(M25)),10)&lt;&gt;"UNRESOLVED",ISERROR(MATCH(UPPER(TRIM(CLEAN(SUBSTITUTE(M25,CHAR(160)," ")))),Start!$H$6:$H$22,0))),"","Closure authority/residual decision missing; ")&amp;IF(AND(ISNUMBER(N25),N25&gt;0,N25&lt;TODAY()+1),"","Retest date missing/invalid/future; ")&amp;IF(AND(ISNUMBER(O25),O25&gt;0,O25&lt;TODAY()+1),"","Closure approval date missing/invalid/future; ")&amp;IF(AND(ISNUMBER(N25),ISNUMBER(O25),O25&lt;N25),"Closure precedes retest; ","")),IF(OR(J25="Accepted within authority",J25="Risk decision recorded"),IF(LEN(IF(AND(LEN(UPPER(TRIM(CLEAN(SUBSTITUTE(M25,CHAR(160)," ")))))&gt;0,LEFT(UPPER(TRIM(M25)),10)&lt;&gt;"UNRESOLVED",ISERROR(MATCH(UPPER(TRIM(CLEAN(SUBSTITUTE(M25,CHAR(160)," ")))),Start!$H$6:$H$22,0))),"","Risk authority/basis missing; ")&amp;IF(AND(ISNUMBER(O25),O25&gt;0,O25&lt;TODAY()+1),"","Decision date missing/invalid/future; ")&amp;"")=0,"Documentation recorded; review required",IF(AND(LEN(UPPER(TRIM(CLEAN(SUBSTITUTE(M25,CHAR(160)," ")))))&gt;0,LEFT(UPPER(TRIM(M25)),10)&lt;&gt;"UNRESOLVED",ISERROR(MATCH(UPPER(TRIM(CLEAN(SUBSTITUTE(M25,CHAR(160)," ")))),Start!$H$6:$H$22,0))),"","Risk authority/basis missing; ")&amp;IF(AND(ISNUMBER(O25),O25&gt;0,O25&lt;TODAY()+1),"","Decision date missing/invalid/future; ")&amp;""),"Action or review pending")),"Invalid status; use a listed value")</f>
        <v>Action or review pending</v>
      </c>
    </row>
    <row r="26" ht="34" customHeight="1">
      <c r="A26" s="56" t="str">
        <v>F-022</v>
      </c>
      <c r="B26" s="53"/>
      <c r="C26" s="53"/>
      <c r="D26" s="53"/>
      <c r="E26" s="53"/>
      <c r="F26" s="53"/>
      <c r="G26" s="53"/>
      <c r="H26" s="53"/>
      <c r="I26" s="53"/>
      <c r="J26" s="53" t="str">
        <v>Not recorded</v>
      </c>
      <c r="K26" s="53"/>
      <c r="L26" s="53"/>
      <c r="M26" s="53"/>
      <c r="N26" s="54"/>
      <c r="O26" s="54"/>
      <c r="P26" s="55" t="str">
        <f>IF(OR(EXACT(J26,"Not recorded"),EXACT(J26,"Observed"),EXACT(J26,"Recommendation agreed"),EXACT(J26,"Implemented not verified"),EXACT(J26,"Verified closed"),EXACT(J26,"Accepted within authority"),EXACT(J26,"Disputed or unresolved")),IF(J26="Verified closed",IF(LEN(IF(AND(LEN(UPPER(TRIM(CLEAN(SUBSTITUTE(C26,CHAR(160)," ")))))&gt;0,LEFT(UPPER(TRIM(C26)),10)&lt;&gt;"UNRESOLVED",ISERROR(MATCH(UPPER(TRIM(CLEAN(SUBSTITUTE(C26,CHAR(160)," ")))),Start!$H$6:$H$22,0))),"","Observation/date missing; ")&amp;IF(AND(LEN(UPPER(TRIM(CLEAN(SUBSTITUTE(D26,CHAR(160)," ")))))&gt;0,LEFT(UPPER(TRIM(D26)),10)&lt;&gt;"UNRESOLVED",ISERROR(MATCH(UPPER(TRIM(CLEAN(SUBSTITUTE(D26,CHAR(160)," ")))),Start!$H$6:$H$22,0))),"","Criterion/version missing; ")&amp;IF(AND(LEN(UPPER(TRIM(CLEAN(SUBSTITUTE(E26,CHAR(160)," ")))))&gt;0,LEFT(UPPER(TRIM(E26)),10)&lt;&gt;"UNRESOLVED",ISERROR(MATCH(UPPER(TRIM(CLEAN(SUBSTITUTE(E26,CHAR(160)," ")))),Start!$H$6:$H$22,0))),"","Evidence missing; ")&amp;IF(AND(LEN(UPPER(TRIM(CLEAN(SUBSTITUTE(H26,CHAR(160)," ")))))&gt;0,LEFT(UPPER(TRIM(H26)),10)&lt;&gt;"UNRESOLVED",ISERROR(MATCH(UPPER(TRIM(CLEAN(SUBSTITUTE(H26,CHAR(160)," ")))),Start!$H$6:$H$22,0))),"","Corrective action/owner missing; ")&amp;IF(AND(LEN(UPPER(TRIM(CLEAN(SUBSTITUTE(K26,CHAR(160)," ")))))&gt;0,LEFT(UPPER(TRIM(K26)),10)&lt;&gt;"UNRESOLVED",ISERROR(MATCH(UPPER(TRIM(CLEAN(SUBSTITUTE(K26,CHAR(160)," ")))),Start!$H$6:$H$22,0))),"","Implementation evidence missing; ")&amp;IF(AND(LEN(UPPER(TRIM(CLEAN(SUBSTITUTE(L26,CHAR(160)," ")))))&gt;0,LEFT(UPPER(TRIM(L26)),10)&lt;&gt;"UNRESOLVED",ISERROR(MATCH(UPPER(TRIM(CLEAN(SUBSTITUTE(L26,CHAR(160)," ")))),Start!$H$6:$H$22,0))),"","Retest result/reviewer missing; ")&amp;IF(AND(LEN(UPPER(TRIM(CLEAN(SUBSTITUTE(M26,CHAR(160)," ")))))&gt;0,LEFT(UPPER(TRIM(M26)),10)&lt;&gt;"UNRESOLVED",ISERROR(MATCH(UPPER(TRIM(CLEAN(SUBSTITUTE(M26,CHAR(160)," ")))),Start!$H$6:$H$22,0))),"","Closure authority/residual decision missing; ")&amp;IF(AND(ISNUMBER(N26),N26&gt;0,N26&lt;TODAY()+1),"","Retest date missing/invalid/future; ")&amp;IF(AND(ISNUMBER(O26),O26&gt;0,O26&lt;TODAY()+1),"","Closure approval date missing/invalid/future; ")&amp;IF(AND(ISNUMBER(N26),ISNUMBER(O26),O26&lt;N26),"Closure precedes retest; ",""))=0,"Documentation recorded; review required",IF(AND(LEN(UPPER(TRIM(CLEAN(SUBSTITUTE(C26,CHAR(160)," ")))))&gt;0,LEFT(UPPER(TRIM(C26)),10)&lt;&gt;"UNRESOLVED",ISERROR(MATCH(UPPER(TRIM(CLEAN(SUBSTITUTE(C26,CHAR(160)," ")))),Start!$H$6:$H$22,0))),"","Observation/date missing; ")&amp;IF(AND(LEN(UPPER(TRIM(CLEAN(SUBSTITUTE(D26,CHAR(160)," ")))))&gt;0,LEFT(UPPER(TRIM(D26)),10)&lt;&gt;"UNRESOLVED",ISERROR(MATCH(UPPER(TRIM(CLEAN(SUBSTITUTE(D26,CHAR(160)," ")))),Start!$H$6:$H$22,0))),"","Criterion/version missing; ")&amp;IF(AND(LEN(UPPER(TRIM(CLEAN(SUBSTITUTE(E26,CHAR(160)," ")))))&gt;0,LEFT(UPPER(TRIM(E26)),10)&lt;&gt;"UNRESOLVED",ISERROR(MATCH(UPPER(TRIM(CLEAN(SUBSTITUTE(E26,CHAR(160)," ")))),Start!$H$6:$H$22,0))),"","Evidence missing; ")&amp;IF(AND(LEN(UPPER(TRIM(CLEAN(SUBSTITUTE(H26,CHAR(160)," ")))))&gt;0,LEFT(UPPER(TRIM(H26)),10)&lt;&gt;"UNRESOLVED",ISERROR(MATCH(UPPER(TRIM(CLEAN(SUBSTITUTE(H26,CHAR(160)," ")))),Start!$H$6:$H$22,0))),"","Corrective action/owner missing; ")&amp;IF(AND(LEN(UPPER(TRIM(CLEAN(SUBSTITUTE(K26,CHAR(160)," ")))))&gt;0,LEFT(UPPER(TRIM(K26)),10)&lt;&gt;"UNRESOLVED",ISERROR(MATCH(UPPER(TRIM(CLEAN(SUBSTITUTE(K26,CHAR(160)," ")))),Start!$H$6:$H$22,0))),"","Implementation evidence missing; ")&amp;IF(AND(LEN(UPPER(TRIM(CLEAN(SUBSTITUTE(L26,CHAR(160)," ")))))&gt;0,LEFT(UPPER(TRIM(L26)),10)&lt;&gt;"UNRESOLVED",ISERROR(MATCH(UPPER(TRIM(CLEAN(SUBSTITUTE(L26,CHAR(160)," ")))),Start!$H$6:$H$22,0))),"","Retest result/reviewer missing; ")&amp;IF(AND(LEN(UPPER(TRIM(CLEAN(SUBSTITUTE(M26,CHAR(160)," ")))))&gt;0,LEFT(UPPER(TRIM(M26)),10)&lt;&gt;"UNRESOLVED",ISERROR(MATCH(UPPER(TRIM(CLEAN(SUBSTITUTE(M26,CHAR(160)," ")))),Start!$H$6:$H$22,0))),"","Closure authority/residual decision missing; ")&amp;IF(AND(ISNUMBER(N26),N26&gt;0,N26&lt;TODAY()+1),"","Retest date missing/invalid/future; ")&amp;IF(AND(ISNUMBER(O26),O26&gt;0,O26&lt;TODAY()+1),"","Closure approval date missing/invalid/future; ")&amp;IF(AND(ISNUMBER(N26),ISNUMBER(O26),O26&lt;N26),"Closure precedes retest; ","")),IF(OR(J26="Accepted within authority",J26="Risk decision recorded"),IF(LEN(IF(AND(LEN(UPPER(TRIM(CLEAN(SUBSTITUTE(M26,CHAR(160)," ")))))&gt;0,LEFT(UPPER(TRIM(M26)),10)&lt;&gt;"UNRESOLVED",ISERROR(MATCH(UPPER(TRIM(CLEAN(SUBSTITUTE(M26,CHAR(160)," ")))),Start!$H$6:$H$22,0))),"","Risk authority/basis missing; ")&amp;IF(AND(ISNUMBER(O26),O26&gt;0,O26&lt;TODAY()+1),"","Decision date missing/invalid/future; ")&amp;"")=0,"Documentation recorded; review required",IF(AND(LEN(UPPER(TRIM(CLEAN(SUBSTITUTE(M26,CHAR(160)," ")))))&gt;0,LEFT(UPPER(TRIM(M26)),10)&lt;&gt;"UNRESOLVED",ISERROR(MATCH(UPPER(TRIM(CLEAN(SUBSTITUTE(M26,CHAR(160)," ")))),Start!$H$6:$H$22,0))),"","Risk authority/basis missing; ")&amp;IF(AND(ISNUMBER(O26),O26&gt;0,O26&lt;TODAY()+1),"","Decision date missing/invalid/future; ")&amp;""),"Action or review pending")),"Invalid status; use a listed value")</f>
        <v>Action or review pending</v>
      </c>
    </row>
    <row r="27" ht="34" customHeight="1">
      <c r="A27" s="52" t="str">
        <v>F-023</v>
      </c>
      <c r="B27" s="53"/>
      <c r="C27" s="53"/>
      <c r="D27" s="53"/>
      <c r="E27" s="53"/>
      <c r="F27" s="53"/>
      <c r="G27" s="53"/>
      <c r="H27" s="53"/>
      <c r="I27" s="53"/>
      <c r="J27" s="53" t="str">
        <v>Not recorded</v>
      </c>
      <c r="K27" s="53"/>
      <c r="L27" s="53"/>
      <c r="M27" s="53"/>
      <c r="N27" s="54"/>
      <c r="O27" s="54"/>
      <c r="P27" s="55" t="str">
        <f>IF(OR(EXACT(J27,"Not recorded"),EXACT(J27,"Observed"),EXACT(J27,"Recommendation agreed"),EXACT(J27,"Implemented not verified"),EXACT(J27,"Verified closed"),EXACT(J27,"Accepted within authority"),EXACT(J27,"Disputed or unresolved")),IF(J27="Verified closed",IF(LEN(IF(AND(LEN(UPPER(TRIM(CLEAN(SUBSTITUTE(C27,CHAR(160)," ")))))&gt;0,LEFT(UPPER(TRIM(C27)),10)&lt;&gt;"UNRESOLVED",ISERROR(MATCH(UPPER(TRIM(CLEAN(SUBSTITUTE(C27,CHAR(160)," ")))),Start!$H$6:$H$22,0))),"","Observation/date missing; ")&amp;IF(AND(LEN(UPPER(TRIM(CLEAN(SUBSTITUTE(D27,CHAR(160)," ")))))&gt;0,LEFT(UPPER(TRIM(D27)),10)&lt;&gt;"UNRESOLVED",ISERROR(MATCH(UPPER(TRIM(CLEAN(SUBSTITUTE(D27,CHAR(160)," ")))),Start!$H$6:$H$22,0))),"","Criterion/version missing; ")&amp;IF(AND(LEN(UPPER(TRIM(CLEAN(SUBSTITUTE(E27,CHAR(160)," ")))))&gt;0,LEFT(UPPER(TRIM(E27)),10)&lt;&gt;"UNRESOLVED",ISERROR(MATCH(UPPER(TRIM(CLEAN(SUBSTITUTE(E27,CHAR(160)," ")))),Start!$H$6:$H$22,0))),"","Evidence missing; ")&amp;IF(AND(LEN(UPPER(TRIM(CLEAN(SUBSTITUTE(H27,CHAR(160)," ")))))&gt;0,LEFT(UPPER(TRIM(H27)),10)&lt;&gt;"UNRESOLVED",ISERROR(MATCH(UPPER(TRIM(CLEAN(SUBSTITUTE(H27,CHAR(160)," ")))),Start!$H$6:$H$22,0))),"","Corrective action/owner missing; ")&amp;IF(AND(LEN(UPPER(TRIM(CLEAN(SUBSTITUTE(K27,CHAR(160)," ")))))&gt;0,LEFT(UPPER(TRIM(K27)),10)&lt;&gt;"UNRESOLVED",ISERROR(MATCH(UPPER(TRIM(CLEAN(SUBSTITUTE(K27,CHAR(160)," ")))),Start!$H$6:$H$22,0))),"","Implementation evidence missing; ")&amp;IF(AND(LEN(UPPER(TRIM(CLEAN(SUBSTITUTE(L27,CHAR(160)," ")))))&gt;0,LEFT(UPPER(TRIM(L27)),10)&lt;&gt;"UNRESOLVED",ISERROR(MATCH(UPPER(TRIM(CLEAN(SUBSTITUTE(L27,CHAR(160)," ")))),Start!$H$6:$H$22,0))),"","Retest result/reviewer missing; ")&amp;IF(AND(LEN(UPPER(TRIM(CLEAN(SUBSTITUTE(M27,CHAR(160)," ")))))&gt;0,LEFT(UPPER(TRIM(M27)),10)&lt;&gt;"UNRESOLVED",ISERROR(MATCH(UPPER(TRIM(CLEAN(SUBSTITUTE(M27,CHAR(160)," ")))),Start!$H$6:$H$22,0))),"","Closure authority/residual decision missing; ")&amp;IF(AND(ISNUMBER(N27),N27&gt;0,N27&lt;TODAY()+1),"","Retest date missing/invalid/future; ")&amp;IF(AND(ISNUMBER(O27),O27&gt;0,O27&lt;TODAY()+1),"","Closure approval date missing/invalid/future; ")&amp;IF(AND(ISNUMBER(N27),ISNUMBER(O27),O27&lt;N27),"Closure precedes retest; ",""))=0,"Documentation recorded; review required",IF(AND(LEN(UPPER(TRIM(CLEAN(SUBSTITUTE(C27,CHAR(160)," ")))))&gt;0,LEFT(UPPER(TRIM(C27)),10)&lt;&gt;"UNRESOLVED",ISERROR(MATCH(UPPER(TRIM(CLEAN(SUBSTITUTE(C27,CHAR(160)," ")))),Start!$H$6:$H$22,0))),"","Observation/date missing; ")&amp;IF(AND(LEN(UPPER(TRIM(CLEAN(SUBSTITUTE(D27,CHAR(160)," ")))))&gt;0,LEFT(UPPER(TRIM(D27)),10)&lt;&gt;"UNRESOLVED",ISERROR(MATCH(UPPER(TRIM(CLEAN(SUBSTITUTE(D27,CHAR(160)," ")))),Start!$H$6:$H$22,0))),"","Criterion/version missing; ")&amp;IF(AND(LEN(UPPER(TRIM(CLEAN(SUBSTITUTE(E27,CHAR(160)," ")))))&gt;0,LEFT(UPPER(TRIM(E27)),10)&lt;&gt;"UNRESOLVED",ISERROR(MATCH(UPPER(TRIM(CLEAN(SUBSTITUTE(E27,CHAR(160)," ")))),Start!$H$6:$H$22,0))),"","Evidence missing; ")&amp;IF(AND(LEN(UPPER(TRIM(CLEAN(SUBSTITUTE(H27,CHAR(160)," ")))))&gt;0,LEFT(UPPER(TRIM(H27)),10)&lt;&gt;"UNRESOLVED",ISERROR(MATCH(UPPER(TRIM(CLEAN(SUBSTITUTE(H27,CHAR(160)," ")))),Start!$H$6:$H$22,0))),"","Corrective action/owner missing; ")&amp;IF(AND(LEN(UPPER(TRIM(CLEAN(SUBSTITUTE(K27,CHAR(160)," ")))))&gt;0,LEFT(UPPER(TRIM(K27)),10)&lt;&gt;"UNRESOLVED",ISERROR(MATCH(UPPER(TRIM(CLEAN(SUBSTITUTE(K27,CHAR(160)," ")))),Start!$H$6:$H$22,0))),"","Implementation evidence missing; ")&amp;IF(AND(LEN(UPPER(TRIM(CLEAN(SUBSTITUTE(L27,CHAR(160)," ")))))&gt;0,LEFT(UPPER(TRIM(L27)),10)&lt;&gt;"UNRESOLVED",ISERROR(MATCH(UPPER(TRIM(CLEAN(SUBSTITUTE(L27,CHAR(160)," ")))),Start!$H$6:$H$22,0))),"","Retest result/reviewer missing; ")&amp;IF(AND(LEN(UPPER(TRIM(CLEAN(SUBSTITUTE(M27,CHAR(160)," ")))))&gt;0,LEFT(UPPER(TRIM(M27)),10)&lt;&gt;"UNRESOLVED",ISERROR(MATCH(UPPER(TRIM(CLEAN(SUBSTITUTE(M27,CHAR(160)," ")))),Start!$H$6:$H$22,0))),"","Closure authority/residual decision missing; ")&amp;IF(AND(ISNUMBER(N27),N27&gt;0,N27&lt;TODAY()+1),"","Retest date missing/invalid/future; ")&amp;IF(AND(ISNUMBER(O27),O27&gt;0,O27&lt;TODAY()+1),"","Closure approval date missing/invalid/future; ")&amp;IF(AND(ISNUMBER(N27),ISNUMBER(O27),O27&lt;N27),"Closure precedes retest; ","")),IF(OR(J27="Accepted within authority",J27="Risk decision recorded"),IF(LEN(IF(AND(LEN(UPPER(TRIM(CLEAN(SUBSTITUTE(M27,CHAR(160)," ")))))&gt;0,LEFT(UPPER(TRIM(M27)),10)&lt;&gt;"UNRESOLVED",ISERROR(MATCH(UPPER(TRIM(CLEAN(SUBSTITUTE(M27,CHAR(160)," ")))),Start!$H$6:$H$22,0))),"","Risk authority/basis missing; ")&amp;IF(AND(ISNUMBER(O27),O27&gt;0,O27&lt;TODAY()+1),"","Decision date missing/invalid/future; ")&amp;"")=0,"Documentation recorded; review required",IF(AND(LEN(UPPER(TRIM(CLEAN(SUBSTITUTE(M27,CHAR(160)," ")))))&gt;0,LEFT(UPPER(TRIM(M27)),10)&lt;&gt;"UNRESOLVED",ISERROR(MATCH(UPPER(TRIM(CLEAN(SUBSTITUTE(M27,CHAR(160)," ")))),Start!$H$6:$H$22,0))),"","Risk authority/basis missing; ")&amp;IF(AND(ISNUMBER(O27),O27&gt;0,O27&lt;TODAY()+1),"","Decision date missing/invalid/future; ")&amp;""),"Action or review pending")),"Invalid status; use a listed value")</f>
        <v>Action or review pending</v>
      </c>
    </row>
    <row r="28" ht="34" customHeight="1">
      <c r="A28" s="56" t="str">
        <v>F-024</v>
      </c>
      <c r="B28" s="53"/>
      <c r="C28" s="53"/>
      <c r="D28" s="53"/>
      <c r="E28" s="53"/>
      <c r="F28" s="53"/>
      <c r="G28" s="53"/>
      <c r="H28" s="53"/>
      <c r="I28" s="53"/>
      <c r="J28" s="53" t="str">
        <v>Not recorded</v>
      </c>
      <c r="K28" s="53"/>
      <c r="L28" s="53"/>
      <c r="M28" s="53"/>
      <c r="N28" s="54"/>
      <c r="O28" s="54"/>
      <c r="P28" s="55" t="str">
        <f>IF(OR(EXACT(J28,"Not recorded"),EXACT(J28,"Observed"),EXACT(J28,"Recommendation agreed"),EXACT(J28,"Implemented not verified"),EXACT(J28,"Verified closed"),EXACT(J28,"Accepted within authority"),EXACT(J28,"Disputed or unresolved")),IF(J28="Verified closed",IF(LEN(IF(AND(LEN(UPPER(TRIM(CLEAN(SUBSTITUTE(C28,CHAR(160)," ")))))&gt;0,LEFT(UPPER(TRIM(C28)),10)&lt;&gt;"UNRESOLVED",ISERROR(MATCH(UPPER(TRIM(CLEAN(SUBSTITUTE(C28,CHAR(160)," ")))),Start!$H$6:$H$22,0))),"","Observation/date missing; ")&amp;IF(AND(LEN(UPPER(TRIM(CLEAN(SUBSTITUTE(D28,CHAR(160)," ")))))&gt;0,LEFT(UPPER(TRIM(D28)),10)&lt;&gt;"UNRESOLVED",ISERROR(MATCH(UPPER(TRIM(CLEAN(SUBSTITUTE(D28,CHAR(160)," ")))),Start!$H$6:$H$22,0))),"","Criterion/version missing; ")&amp;IF(AND(LEN(UPPER(TRIM(CLEAN(SUBSTITUTE(E28,CHAR(160)," ")))))&gt;0,LEFT(UPPER(TRIM(E28)),10)&lt;&gt;"UNRESOLVED",ISERROR(MATCH(UPPER(TRIM(CLEAN(SUBSTITUTE(E28,CHAR(160)," ")))),Start!$H$6:$H$22,0))),"","Evidence missing; ")&amp;IF(AND(LEN(UPPER(TRIM(CLEAN(SUBSTITUTE(H28,CHAR(160)," ")))))&gt;0,LEFT(UPPER(TRIM(H28)),10)&lt;&gt;"UNRESOLVED",ISERROR(MATCH(UPPER(TRIM(CLEAN(SUBSTITUTE(H28,CHAR(160)," ")))),Start!$H$6:$H$22,0))),"","Corrective action/owner missing; ")&amp;IF(AND(LEN(UPPER(TRIM(CLEAN(SUBSTITUTE(K28,CHAR(160)," ")))))&gt;0,LEFT(UPPER(TRIM(K28)),10)&lt;&gt;"UNRESOLVED",ISERROR(MATCH(UPPER(TRIM(CLEAN(SUBSTITUTE(K28,CHAR(160)," ")))),Start!$H$6:$H$22,0))),"","Implementation evidence missing; ")&amp;IF(AND(LEN(UPPER(TRIM(CLEAN(SUBSTITUTE(L28,CHAR(160)," ")))))&gt;0,LEFT(UPPER(TRIM(L28)),10)&lt;&gt;"UNRESOLVED",ISERROR(MATCH(UPPER(TRIM(CLEAN(SUBSTITUTE(L28,CHAR(160)," ")))),Start!$H$6:$H$22,0))),"","Retest result/reviewer missing; ")&amp;IF(AND(LEN(UPPER(TRIM(CLEAN(SUBSTITUTE(M28,CHAR(160)," ")))))&gt;0,LEFT(UPPER(TRIM(M28)),10)&lt;&gt;"UNRESOLVED",ISERROR(MATCH(UPPER(TRIM(CLEAN(SUBSTITUTE(M28,CHAR(160)," ")))),Start!$H$6:$H$22,0))),"","Closure authority/residual decision missing; ")&amp;IF(AND(ISNUMBER(N28),N28&gt;0,N28&lt;TODAY()+1),"","Retest date missing/invalid/future; ")&amp;IF(AND(ISNUMBER(O28),O28&gt;0,O28&lt;TODAY()+1),"","Closure approval date missing/invalid/future; ")&amp;IF(AND(ISNUMBER(N28),ISNUMBER(O28),O28&lt;N28),"Closure precedes retest; ",""))=0,"Documentation recorded; review required",IF(AND(LEN(UPPER(TRIM(CLEAN(SUBSTITUTE(C28,CHAR(160)," ")))))&gt;0,LEFT(UPPER(TRIM(C28)),10)&lt;&gt;"UNRESOLVED",ISERROR(MATCH(UPPER(TRIM(CLEAN(SUBSTITUTE(C28,CHAR(160)," ")))),Start!$H$6:$H$22,0))),"","Observation/date missing; ")&amp;IF(AND(LEN(UPPER(TRIM(CLEAN(SUBSTITUTE(D28,CHAR(160)," ")))))&gt;0,LEFT(UPPER(TRIM(D28)),10)&lt;&gt;"UNRESOLVED",ISERROR(MATCH(UPPER(TRIM(CLEAN(SUBSTITUTE(D28,CHAR(160)," ")))),Start!$H$6:$H$22,0))),"","Criterion/version missing; ")&amp;IF(AND(LEN(UPPER(TRIM(CLEAN(SUBSTITUTE(E28,CHAR(160)," ")))))&gt;0,LEFT(UPPER(TRIM(E28)),10)&lt;&gt;"UNRESOLVED",ISERROR(MATCH(UPPER(TRIM(CLEAN(SUBSTITUTE(E28,CHAR(160)," ")))),Start!$H$6:$H$22,0))),"","Evidence missing; ")&amp;IF(AND(LEN(UPPER(TRIM(CLEAN(SUBSTITUTE(H28,CHAR(160)," ")))))&gt;0,LEFT(UPPER(TRIM(H28)),10)&lt;&gt;"UNRESOLVED",ISERROR(MATCH(UPPER(TRIM(CLEAN(SUBSTITUTE(H28,CHAR(160)," ")))),Start!$H$6:$H$22,0))),"","Corrective action/owner missing; ")&amp;IF(AND(LEN(UPPER(TRIM(CLEAN(SUBSTITUTE(K28,CHAR(160)," ")))))&gt;0,LEFT(UPPER(TRIM(K28)),10)&lt;&gt;"UNRESOLVED",ISERROR(MATCH(UPPER(TRIM(CLEAN(SUBSTITUTE(K28,CHAR(160)," ")))),Start!$H$6:$H$22,0))),"","Implementation evidence missing; ")&amp;IF(AND(LEN(UPPER(TRIM(CLEAN(SUBSTITUTE(L28,CHAR(160)," ")))))&gt;0,LEFT(UPPER(TRIM(L28)),10)&lt;&gt;"UNRESOLVED",ISERROR(MATCH(UPPER(TRIM(CLEAN(SUBSTITUTE(L28,CHAR(160)," ")))),Start!$H$6:$H$22,0))),"","Retest result/reviewer missing; ")&amp;IF(AND(LEN(UPPER(TRIM(CLEAN(SUBSTITUTE(M28,CHAR(160)," ")))))&gt;0,LEFT(UPPER(TRIM(M28)),10)&lt;&gt;"UNRESOLVED",ISERROR(MATCH(UPPER(TRIM(CLEAN(SUBSTITUTE(M28,CHAR(160)," ")))),Start!$H$6:$H$22,0))),"","Closure authority/residual decision missing; ")&amp;IF(AND(ISNUMBER(N28),N28&gt;0,N28&lt;TODAY()+1),"","Retest date missing/invalid/future; ")&amp;IF(AND(ISNUMBER(O28),O28&gt;0,O28&lt;TODAY()+1),"","Closure approval date missing/invalid/future; ")&amp;IF(AND(ISNUMBER(N28),ISNUMBER(O28),O28&lt;N28),"Closure precedes retest; ","")),IF(OR(J28="Accepted within authority",J28="Risk decision recorded"),IF(LEN(IF(AND(LEN(UPPER(TRIM(CLEAN(SUBSTITUTE(M28,CHAR(160)," ")))))&gt;0,LEFT(UPPER(TRIM(M28)),10)&lt;&gt;"UNRESOLVED",ISERROR(MATCH(UPPER(TRIM(CLEAN(SUBSTITUTE(M28,CHAR(160)," ")))),Start!$H$6:$H$22,0))),"","Risk authority/basis missing; ")&amp;IF(AND(ISNUMBER(O28),O28&gt;0,O28&lt;TODAY()+1),"","Decision date missing/invalid/future; ")&amp;"")=0,"Documentation recorded; review required",IF(AND(LEN(UPPER(TRIM(CLEAN(SUBSTITUTE(M28,CHAR(160)," ")))))&gt;0,LEFT(UPPER(TRIM(M28)),10)&lt;&gt;"UNRESOLVED",ISERROR(MATCH(UPPER(TRIM(CLEAN(SUBSTITUTE(M28,CHAR(160)," ")))),Start!$H$6:$H$22,0))),"","Risk authority/basis missing; ")&amp;IF(AND(ISNUMBER(O28),O28&gt;0,O28&lt;TODAY()+1),"","Decision date missing/invalid/future; ")&amp;""),"Action or review pending")),"Invalid status; use a listed value")</f>
        <v>Action or review pending</v>
      </c>
    </row>
    <row r="29" ht="34" customHeight="1">
      <c r="A29" s="52" t="str">
        <v>F-025</v>
      </c>
      <c r="B29" s="53"/>
      <c r="C29" s="53"/>
      <c r="D29" s="53"/>
      <c r="E29" s="53"/>
      <c r="F29" s="53"/>
      <c r="G29" s="53"/>
      <c r="H29" s="53"/>
      <c r="I29" s="53"/>
      <c r="J29" s="53" t="str">
        <v>Not recorded</v>
      </c>
      <c r="K29" s="53"/>
      <c r="L29" s="53"/>
      <c r="M29" s="53"/>
      <c r="N29" s="54"/>
      <c r="O29" s="54"/>
      <c r="P29" s="55" t="str">
        <f>IF(OR(EXACT(J29,"Not recorded"),EXACT(J29,"Observed"),EXACT(J29,"Recommendation agreed"),EXACT(J29,"Implemented not verified"),EXACT(J29,"Verified closed"),EXACT(J29,"Accepted within authority"),EXACT(J29,"Disputed or unresolved")),IF(J29="Verified closed",IF(LEN(IF(AND(LEN(UPPER(TRIM(CLEAN(SUBSTITUTE(C29,CHAR(160)," ")))))&gt;0,LEFT(UPPER(TRIM(C29)),10)&lt;&gt;"UNRESOLVED",ISERROR(MATCH(UPPER(TRIM(CLEAN(SUBSTITUTE(C29,CHAR(160)," ")))),Start!$H$6:$H$22,0))),"","Observation/date missing; ")&amp;IF(AND(LEN(UPPER(TRIM(CLEAN(SUBSTITUTE(D29,CHAR(160)," ")))))&gt;0,LEFT(UPPER(TRIM(D29)),10)&lt;&gt;"UNRESOLVED",ISERROR(MATCH(UPPER(TRIM(CLEAN(SUBSTITUTE(D29,CHAR(160)," ")))),Start!$H$6:$H$22,0))),"","Criterion/version missing; ")&amp;IF(AND(LEN(UPPER(TRIM(CLEAN(SUBSTITUTE(E29,CHAR(160)," ")))))&gt;0,LEFT(UPPER(TRIM(E29)),10)&lt;&gt;"UNRESOLVED",ISERROR(MATCH(UPPER(TRIM(CLEAN(SUBSTITUTE(E29,CHAR(160)," ")))),Start!$H$6:$H$22,0))),"","Evidence missing; ")&amp;IF(AND(LEN(UPPER(TRIM(CLEAN(SUBSTITUTE(H29,CHAR(160)," ")))))&gt;0,LEFT(UPPER(TRIM(H29)),10)&lt;&gt;"UNRESOLVED",ISERROR(MATCH(UPPER(TRIM(CLEAN(SUBSTITUTE(H29,CHAR(160)," ")))),Start!$H$6:$H$22,0))),"","Corrective action/owner missing; ")&amp;IF(AND(LEN(UPPER(TRIM(CLEAN(SUBSTITUTE(K29,CHAR(160)," ")))))&gt;0,LEFT(UPPER(TRIM(K29)),10)&lt;&gt;"UNRESOLVED",ISERROR(MATCH(UPPER(TRIM(CLEAN(SUBSTITUTE(K29,CHAR(160)," ")))),Start!$H$6:$H$22,0))),"","Implementation evidence missing; ")&amp;IF(AND(LEN(UPPER(TRIM(CLEAN(SUBSTITUTE(L29,CHAR(160)," ")))))&gt;0,LEFT(UPPER(TRIM(L29)),10)&lt;&gt;"UNRESOLVED",ISERROR(MATCH(UPPER(TRIM(CLEAN(SUBSTITUTE(L29,CHAR(160)," ")))),Start!$H$6:$H$22,0))),"","Retest result/reviewer missing; ")&amp;IF(AND(LEN(UPPER(TRIM(CLEAN(SUBSTITUTE(M29,CHAR(160)," ")))))&gt;0,LEFT(UPPER(TRIM(M29)),10)&lt;&gt;"UNRESOLVED",ISERROR(MATCH(UPPER(TRIM(CLEAN(SUBSTITUTE(M29,CHAR(160)," ")))),Start!$H$6:$H$22,0))),"","Closure authority/residual decision missing; ")&amp;IF(AND(ISNUMBER(N29),N29&gt;0,N29&lt;TODAY()+1),"","Retest date missing/invalid/future; ")&amp;IF(AND(ISNUMBER(O29),O29&gt;0,O29&lt;TODAY()+1),"","Closure approval date missing/invalid/future; ")&amp;IF(AND(ISNUMBER(N29),ISNUMBER(O29),O29&lt;N29),"Closure precedes retest; ",""))=0,"Documentation recorded; review required",IF(AND(LEN(UPPER(TRIM(CLEAN(SUBSTITUTE(C29,CHAR(160)," ")))))&gt;0,LEFT(UPPER(TRIM(C29)),10)&lt;&gt;"UNRESOLVED",ISERROR(MATCH(UPPER(TRIM(CLEAN(SUBSTITUTE(C29,CHAR(160)," ")))),Start!$H$6:$H$22,0))),"","Observation/date missing; ")&amp;IF(AND(LEN(UPPER(TRIM(CLEAN(SUBSTITUTE(D29,CHAR(160)," ")))))&gt;0,LEFT(UPPER(TRIM(D29)),10)&lt;&gt;"UNRESOLVED",ISERROR(MATCH(UPPER(TRIM(CLEAN(SUBSTITUTE(D29,CHAR(160)," ")))),Start!$H$6:$H$22,0))),"","Criterion/version missing; ")&amp;IF(AND(LEN(UPPER(TRIM(CLEAN(SUBSTITUTE(E29,CHAR(160)," ")))))&gt;0,LEFT(UPPER(TRIM(E29)),10)&lt;&gt;"UNRESOLVED",ISERROR(MATCH(UPPER(TRIM(CLEAN(SUBSTITUTE(E29,CHAR(160)," ")))),Start!$H$6:$H$22,0))),"","Evidence missing; ")&amp;IF(AND(LEN(UPPER(TRIM(CLEAN(SUBSTITUTE(H29,CHAR(160)," ")))))&gt;0,LEFT(UPPER(TRIM(H29)),10)&lt;&gt;"UNRESOLVED",ISERROR(MATCH(UPPER(TRIM(CLEAN(SUBSTITUTE(H29,CHAR(160)," ")))),Start!$H$6:$H$22,0))),"","Corrective action/owner missing; ")&amp;IF(AND(LEN(UPPER(TRIM(CLEAN(SUBSTITUTE(K29,CHAR(160)," ")))))&gt;0,LEFT(UPPER(TRIM(K29)),10)&lt;&gt;"UNRESOLVED",ISERROR(MATCH(UPPER(TRIM(CLEAN(SUBSTITUTE(K29,CHAR(160)," ")))),Start!$H$6:$H$22,0))),"","Implementation evidence missing; ")&amp;IF(AND(LEN(UPPER(TRIM(CLEAN(SUBSTITUTE(L29,CHAR(160)," ")))))&gt;0,LEFT(UPPER(TRIM(L29)),10)&lt;&gt;"UNRESOLVED",ISERROR(MATCH(UPPER(TRIM(CLEAN(SUBSTITUTE(L29,CHAR(160)," ")))),Start!$H$6:$H$22,0))),"","Retest result/reviewer missing; ")&amp;IF(AND(LEN(UPPER(TRIM(CLEAN(SUBSTITUTE(M29,CHAR(160)," ")))))&gt;0,LEFT(UPPER(TRIM(M29)),10)&lt;&gt;"UNRESOLVED",ISERROR(MATCH(UPPER(TRIM(CLEAN(SUBSTITUTE(M29,CHAR(160)," ")))),Start!$H$6:$H$22,0))),"","Closure authority/residual decision missing; ")&amp;IF(AND(ISNUMBER(N29),N29&gt;0,N29&lt;TODAY()+1),"","Retest date missing/invalid/future; ")&amp;IF(AND(ISNUMBER(O29),O29&gt;0,O29&lt;TODAY()+1),"","Closure approval date missing/invalid/future; ")&amp;IF(AND(ISNUMBER(N29),ISNUMBER(O29),O29&lt;N29),"Closure precedes retest; ","")),IF(OR(J29="Accepted within authority",J29="Risk decision recorded"),IF(LEN(IF(AND(LEN(UPPER(TRIM(CLEAN(SUBSTITUTE(M29,CHAR(160)," ")))))&gt;0,LEFT(UPPER(TRIM(M29)),10)&lt;&gt;"UNRESOLVED",ISERROR(MATCH(UPPER(TRIM(CLEAN(SUBSTITUTE(M29,CHAR(160)," ")))),Start!$H$6:$H$22,0))),"","Risk authority/basis missing; ")&amp;IF(AND(ISNUMBER(O29),O29&gt;0,O29&lt;TODAY()+1),"","Decision date missing/invalid/future; ")&amp;"")=0,"Documentation recorded; review required",IF(AND(LEN(UPPER(TRIM(CLEAN(SUBSTITUTE(M29,CHAR(160)," ")))))&gt;0,LEFT(UPPER(TRIM(M29)),10)&lt;&gt;"UNRESOLVED",ISERROR(MATCH(UPPER(TRIM(CLEAN(SUBSTITUTE(M29,CHAR(160)," ")))),Start!$H$6:$H$22,0))),"","Risk authority/basis missing; ")&amp;IF(AND(ISNUMBER(O29),O29&gt;0,O29&lt;TODAY()+1),"","Decision date missing/invalid/future; ")&amp;""),"Action or review pending")),"Invalid status; use a listed value")</f>
        <v>Action or review pending</v>
      </c>
    </row>
  </sheetData>
  <sheetProtection sheet="1" objects="1" scenarios="1" autoFilter="0" selectLockedCells="0" selectUnlockedCells="0" formatRows="0"/>
  <mergeCells>
    <mergeCell ref="A1:F1"/>
    <mergeCell ref="A2:F2"/>
    <mergeCell ref="A3:B3"/>
  </mergeCells>
  <dataValidations count="1">
    <dataValidation type="list" sqref="J5:J29" showErrorMessage="1" errorStyle="stop" errorTitle="Choose a listed value" error="Use an exact listed value. Unresolved decisions remain open.">
      <formula1>"Not recorded,Observed,Recommendation agreed,Implemented not verified,Verified closed,Accepted within authority,Disputed or unresolved"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6" manualBreakCount="6">
    <brk id="3" min="0" max="1048575" man="1"/>
    <brk id="5" min="0" max="1048575" man="1"/>
    <brk id="7" min="0" max="1048575" man="1"/>
    <brk id="10" min="0" max="1048575" man="1"/>
    <brk id="12" min="0" max="1048575" man="1"/>
    <brk id="15" min="0" max="1048575" man="1"/>
  </colBreaks>
  <tableParts count="1">
    <tablePart r:id="Rc182aca320264edb"/>
  </tableParts>
</worksheet>
</file>

<file path=xl/worksheets/sheet9.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7" hidden="0" customWidth="1"/>
    <col min="2" max="2" width="30" hidden="0" customWidth="1"/>
    <col min="3" max="3" width="62" hidden="0" customWidth="1"/>
    <col min="4" max="4" width="90" hidden="0" customWidth="1"/>
    <col min="5" max="5" width="24" hidden="0" customWidth="1"/>
    <col min="6" max="6" width="67" hidden="0" customWidth="1"/>
    <col min="7" max="7" width="24" hidden="0" customWidth="1"/>
    <col min="8" max="8" width="45" hidden="0" customWidth="1"/>
    <col min="9" max="9" width="60" hidden="0" customWidth="1"/>
    <col min="10" max="10" width="40" hidden="0" customWidth="1"/>
    <col min="11" max="11" width="55" hidden="0" customWidth="1"/>
    <col min="12" max="12" width="48" hidden="0" customWidth="1"/>
    <col min="13" max="13" width="60" hidden="0" customWidth="1"/>
  </cols>
  <sheetData>
    <row r="1" ht="32" customHeight="1">
      <c r="A1" s="6" t="str">
        <v>Notifications</v>
      </c>
      <c r="B1" s="6"/>
      <c r="C1" s="6"/>
      <c r="D1" s="6"/>
      <c r="E1" s="6"/>
      <c r="F1" s="6"/>
      <c r="G1" s="3"/>
      <c r="H1" s="3"/>
      <c r="I1" s="3"/>
      <c r="J1" s="3"/>
      <c r="K1" s="3"/>
      <c r="L1" s="3"/>
      <c r="M1" s="3"/>
    </row>
    <row r="2" ht="42" customHeight="1">
      <c r="A2" s="7" t="inlineStr">
        <is>
          <t xml:space="preserve">These are conditional planning prompts. No recipient, filing or site applicability is verified. In an incident, escalate promptly under current instruments, whatever stage the workbook is at.</t>
        </is>
      </c>
      <c r="B2" s="7"/>
      <c r="C2" s="7"/>
      <c r="D2" s="7"/>
      <c r="E2" s="7"/>
      <c r="F2" s="7"/>
      <c r="G2" s="3"/>
      <c r="H2" s="3"/>
      <c r="I2" s="3"/>
      <c r="J2" s="3"/>
      <c r="K2" s="3"/>
      <c r="L2" s="3"/>
      <c r="M2" s="3"/>
    </row>
    <row r="3" ht="24" customHeight="1">
      <c r="A3" s="10" t="str">
        <v>Open source register</v>
      </c>
      <c r="B3" s="10"/>
      <c r="C3" s="3"/>
      <c r="D3" s="3"/>
      <c r="E3" s="3"/>
      <c r="F3" s="3"/>
      <c r="G3" s="3"/>
      <c r="H3" s="3"/>
      <c r="I3" s="3"/>
      <c r="J3" s="3"/>
      <c r="K3" s="3"/>
      <c r="L3" s="3"/>
      <c r="M3" s="3"/>
    </row>
    <row r="4" ht="34" customHeight="1">
      <c r="A4" s="14" t="str">
        <v>Duty ID</v>
      </c>
      <c r="B4" s="14" t="str">
        <v>Potential scope</v>
      </c>
      <c r="C4" s="14" t="str">
        <v>Candidate trigger</v>
      </c>
      <c r="D4" s="14" t="str">
        <v>Clock rule or unresolved condition</v>
      </c>
      <c r="E4" s="14" t="str">
        <v>Source IDs</v>
      </c>
      <c r="F4" s="14" t="str">
        <v>Facts to resolve</v>
      </c>
      <c r="G4" s="14" t="str">
        <v>Site decision</v>
      </c>
      <c r="H4" s="14" t="str">
        <v>Responsible official and alternate</v>
      </c>
      <c r="I4" s="14" t="str">
        <v>Verified recipient and channel</v>
      </c>
      <c r="J4" s="14" t="str">
        <v>Trigger timestamp and timezone</v>
      </c>
      <c r="K4" s="14" t="str">
        <v>Calculated deadline and basis</v>
      </c>
      <c r="L4" s="14" t="str">
        <v>Submitted time and receipt</v>
      </c>
      <c r="M4" s="14" t="inlineStr">
        <is>
          <t xml:space="preserve">Follow up requirement and owner</t>
        </is>
      </c>
    </row>
    <row r="5" ht="40" customHeight="1">
      <c r="A5" s="16" t="str">
        <v>N-01</v>
      </c>
      <c r="B5" s="16" t="str">
        <v>Defense contract</v>
      </c>
      <c r="C5" s="16" t="str">
        <v>Covered incident under incorporated DFARS 252.204-7012</v>
      </c>
      <c r="D5" s="16" t="str">
        <v>Within 72 hours of discovery; preserve specified images and monitoring data at least 90 days from submission.</v>
      </c>
      <c r="E5" s="16" t="str">
        <v>M02</v>
      </c>
      <c r="F5" s="16" t="str">
        <v>Contract revision and covered system boundary</v>
      </c>
      <c r="G5" s="17" t="str">
        <v>Unresolved</v>
      </c>
      <c r="H5" s="16"/>
      <c r="I5" s="16"/>
      <c r="J5" s="16"/>
      <c r="K5" s="16"/>
      <c r="L5" s="16"/>
      <c r="M5" s="16"/>
    </row>
    <row r="6" ht="40" customHeight="1">
      <c r="A6" s="15" t="str">
        <v>N-02</v>
      </c>
      <c r="B6" s="15" t="str">
        <v>Indiana covered water/wastewater</v>
      </c>
      <c r="C6" s="15" t="str">
        <v>Actual or reasonably suspected cybersecurity breach under IC 13-18-16.5</v>
      </c>
      <c r="D6" s="15" t="str">
        <v>24 hours after discovery if operations impacted; two business days after discovery if not.</v>
      </c>
      <c r="E6" s="15" t="str">
        <v>W04</v>
      </c>
      <c r="F6" s="15" t="str">
        <v>Covered facility and statutory event definition</v>
      </c>
      <c r="G6" s="17" t="str">
        <v>Unresolved</v>
      </c>
      <c r="H6" s="15"/>
      <c r="I6" s="15"/>
      <c r="J6" s="15"/>
      <c r="K6" s="15"/>
      <c r="L6" s="15"/>
      <c r="M6" s="15"/>
    </row>
    <row r="7" ht="40" customHeight="1">
      <c r="A7" s="16" t="str">
        <v>N-03</v>
      </c>
      <c r="B7" s="16" t="str">
        <v>New York SPDES</v>
      </c>
      <c r="C7" s="16" t="str">
        <v>Cybersecurity incident under applicable SPDES rule</v>
      </c>
      <c r="D7" s="16" t="inlineStr">
        <is>
          <t xml:space="preserve">Initial report as soon as possible and no later than 24 hours after awareness; follow up within 30 days.</t>
        </is>
      </c>
      <c r="E7" s="16" t="str">
        <v>W10 / W11</v>
      </c>
      <c r="F7" s="16" t="str">
        <v>Current rule definition permittee and reporting instructions</v>
      </c>
      <c r="G7" s="17" t="str">
        <v>Unresolved</v>
      </c>
      <c r="H7" s="16"/>
      <c r="I7" s="16"/>
      <c r="J7" s="16"/>
      <c r="K7" s="16"/>
      <c r="L7" s="16"/>
      <c r="M7" s="16"/>
    </row>
    <row r="8" ht="40" customHeight="1">
      <c r="A8" s="15" t="str">
        <v>N-04</v>
      </c>
      <c r="B8" s="15" t="str">
        <v>Power and energy</v>
      </c>
      <c r="C8" s="15" t="str">
        <v>Applicable DOE-417 event category</v>
      </c>
      <c r="D8" s="15" t="inlineStr">
        <is>
          <t xml:space="preserve">Use the category specific current form clock and follow up instructions.</t>
        </is>
      </c>
      <c r="E8" s="15" t="str">
        <v>P04</v>
      </c>
      <c r="F8" s="15" t="str">
        <v>Entity event facts and current form category</v>
      </c>
      <c r="G8" s="17" t="str">
        <v>Unresolved</v>
      </c>
      <c r="H8" s="15"/>
      <c r="I8" s="15"/>
      <c r="J8" s="15"/>
      <c r="K8" s="15"/>
      <c r="L8" s="15"/>
      <c r="M8" s="15"/>
    </row>
    <row r="9" ht="40" customHeight="1">
      <c r="A9" s="16" t="str">
        <v>N-05</v>
      </c>
      <c r="B9" s="16" t="str">
        <v>Maritime</v>
      </c>
      <c r="C9" s="16" t="str">
        <v>Reportable incident or other applicable maritime reporting trigger</v>
      </c>
      <c r="D9" s="16" t="str">
        <v>Use current 33 CFR 101.305 and 101 Subpart F and approved plan; verify exact trigger channel and timing.</v>
      </c>
      <c r="E9" s="16" t="str">
        <v>T01</v>
      </c>
      <c r="F9" s="16" t="str">
        <v>Covered owner operator system and event definition</v>
      </c>
      <c r="G9" s="17" t="str">
        <v>Unresolved</v>
      </c>
      <c r="H9" s="16"/>
      <c r="I9" s="16"/>
      <c r="J9" s="16"/>
      <c r="K9" s="16"/>
      <c r="L9" s="16"/>
      <c r="M9" s="16"/>
    </row>
    <row r="10" ht="40" customHeight="1">
      <c r="A10" s="15" t="str">
        <v>N-06</v>
      </c>
      <c r="B10" s="15" t="str">
        <v>TSA rail pipeline aviation</v>
      </c>
      <c r="C10" s="15" t="str">
        <v>Trigger under current issued directive or security program</v>
      </c>
      <c r="D10" s="15" t="inlineStr">
        <is>
          <t xml:space="preserve">SD Pipeline-2021-01G and SD 1580-21-01E or 1582-21-01E (posted January 15, 2026) carry the reporting duty; use the window in the issued directive.</t>
        </is>
      </c>
      <c r="E10" s="15" t="str">
        <v>T03 / T04 / T09</v>
      </c>
      <c r="F10" s="15" t="str">
        <v>Current notice directive amendment and approved plan</v>
      </c>
      <c r="G10" s="17" t="str">
        <v>Unresolved</v>
      </c>
      <c r="H10" s="15"/>
      <c r="I10" s="15"/>
      <c r="J10" s="15"/>
      <c r="K10" s="15"/>
      <c r="L10" s="15"/>
      <c r="M10" s="15"/>
    </row>
    <row r="11" ht="40" customHeight="1">
      <c r="A11" s="16" t="str">
        <v>N-07</v>
      </c>
      <c r="B11" s="16" t="str">
        <v>All sectors</v>
      </c>
      <c r="C11" s="16" t="str">
        <v>Potential CIRCIA coverage</v>
      </c>
      <c r="D11" s="16" t="inlineStr">
        <is>
          <t xml:space="preserve">CIRCIA reporting clocks start when the final rule takes effect; the final rule has been under White House review since October 1, 2026.</t>
        </is>
      </c>
      <c r="E11" s="16" t="str">
        <v>F05</v>
      </c>
      <c r="F11" s="16" t="str">
        <v>Current final rule effective date and entity coverage</v>
      </c>
      <c r="G11" s="17" t="str">
        <v>Unresolved</v>
      </c>
      <c r="H11" s="16"/>
      <c r="I11" s="16"/>
      <c r="J11" s="16"/>
      <c r="K11" s="16"/>
      <c r="L11" s="16"/>
      <c r="M11" s="16"/>
    </row>
    <row r="12" ht="40" customHeight="1">
      <c r="A12" s="15" t="str">
        <v>N-08</v>
      </c>
      <c r="B12" s="15" t="str">
        <v>Chemical or environmental event</v>
      </c>
      <c r="C12" s="15" t="str">
        <v>Applicable EPCRA CERCLA discharge or permit event</v>
      </c>
      <c r="D12" s="15" t="inlineStr">
        <is>
          <t xml:space="preserve">EHS and counsel set the release threshold, the event start, the recipients and the immediate notice required.</t>
        </is>
      </c>
      <c r="E12" s="15" t="str">
        <v>F07</v>
      </c>
      <c r="F12" s="15" t="str">
        <v>Substance quantity release facts permits and governing instrument</v>
      </c>
      <c r="G12" s="17" t="str">
        <v>Unresolved</v>
      </c>
      <c r="H12" s="15"/>
      <c r="I12" s="15"/>
      <c r="J12" s="15"/>
      <c r="K12" s="15"/>
      <c r="L12" s="15"/>
      <c r="M12" s="15"/>
    </row>
    <row r="13" ht="40" customHeight="1">
      <c r="A13" s="16" t="str">
        <v>N-09</v>
      </c>
      <c r="B13" s="16" t="str">
        <v>State local public or private entity</v>
      </c>
      <c r="C13" s="16" t="str">
        <v>State incident breach utility emergency or contractual definition</v>
      </c>
      <c r="D13" s="16" t="inlineStr">
        <is>
          <t xml:space="preserve">Create one additional row per applicable instrument; distinguish personal data breach from operational disruption.</t>
        </is>
      </c>
      <c r="E13" s="16" t="str">
        <v>S01-S50</v>
      </c>
      <c r="F13" s="16" t="str">
        <v>Actual state entity data event and contractual conditions</v>
      </c>
      <c r="G13" s="17" t="str">
        <v>Unresolved</v>
      </c>
      <c r="H13" s="16"/>
      <c r="I13" s="16"/>
      <c r="J13" s="16"/>
      <c r="K13" s="16"/>
      <c r="L13" s="16"/>
      <c r="M13" s="16"/>
    </row>
  </sheetData>
  <mergeCells>
    <mergeCell ref="A1:F1"/>
    <mergeCell ref="A2:F2"/>
    <mergeCell ref="A3:B3"/>
  </mergeCells>
  <dataValidations count="1">
    <dataValidation type="list" sqref="G5:G13" showErrorMessage="1" errorStyle="stop" errorTitle="Choose a listed value" error="Use an exact listed value. Unresolved decisions remain open.">
      <formula1>"Unresolved,Applicable,Not applicable with reason"</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3" min="0" max="1048575" man="1"/>
    <brk id="5" min="0" max="1048575" man="1"/>
    <brk id="7" min="0" max="1048575" man="1"/>
    <brk id="9" min="0" max="1048575" man="1"/>
    <brk id="11" min="0" max="1048575" man="1"/>
  </colBreaks>
  <tableParts count="1">
    <tablePart r:id="R5d4baadd6bf7403e"/>
  </tableParts>
</worksheet>
</file>

<file path=xl/worksheets/sheet10.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9" hidden="0" customWidth="1"/>
    <col min="2" max="2" width="55" hidden="0" customWidth="1"/>
    <col min="3" max="3" width="42" hidden="0" customWidth="1"/>
    <col min="4" max="4" width="65" hidden="0" customWidth="1"/>
    <col min="5" max="5" width="60" hidden="0" customWidth="1"/>
    <col min="6" max="6" width="65" hidden="0" customWidth="1"/>
    <col min="7" max="7" width="60" hidden="0" customWidth="1"/>
    <col min="8" max="8" width="60" hidden="0" customWidth="1"/>
    <col min="9" max="9" width="65" hidden="0" customWidth="1"/>
    <col min="10" max="10" width="42" hidden="0" customWidth="1"/>
    <col min="11" max="11" width="47" hidden="0" customWidth="1"/>
  </cols>
  <sheetData>
    <row r="1" ht="32" customHeight="1">
      <c r="A1" s="6" t="str">
        <v>Local duties</v>
      </c>
      <c r="B1" s="6"/>
      <c r="C1" s="6"/>
      <c r="D1" s="6"/>
      <c r="E1" s="6"/>
      <c r="F1" s="6"/>
      <c r="G1" s="3"/>
      <c r="H1" s="3"/>
      <c r="I1" s="3"/>
      <c r="J1" s="3"/>
      <c r="K1" s="3"/>
    </row>
    <row r="2" ht="42" customHeight="1">
      <c r="A2" s="7" t="inlineStr">
        <is>
          <t xml:space="preserve">Complete a separate row for each facility and controlling local permit policy franchise lease contract grant or emergency authority. Each local conclusion is set once evidence supports it.</t>
        </is>
      </c>
      <c r="B2" s="7"/>
      <c r="C2" s="7"/>
      <c r="D2" s="7"/>
      <c r="E2" s="7"/>
      <c r="F2" s="7"/>
      <c r="G2" s="3"/>
      <c r="H2" s="3"/>
      <c r="I2" s="3"/>
      <c r="J2" s="3"/>
      <c r="K2" s="3"/>
    </row>
    <row r="3" ht="24" customHeight="1">
      <c r="A3" s="10" t="str">
        <v>Open source register</v>
      </c>
      <c r="B3" s="10"/>
      <c r="C3" s="3"/>
      <c r="D3" s="3"/>
      <c r="E3" s="3"/>
      <c r="F3" s="3"/>
      <c r="G3" s="3"/>
      <c r="H3" s="3"/>
      <c r="I3" s="3"/>
      <c r="J3" s="3"/>
      <c r="K3" s="3"/>
    </row>
    <row r="4" ht="34" customHeight="1">
      <c r="A4" s="14" t="str">
        <v>Local record ID</v>
      </c>
      <c r="B4" s="14" t="str">
        <v>Facility address owner and operator</v>
      </c>
      <c r="C4" s="14" t="str">
        <v>City county other jurisdiction</v>
      </c>
      <c r="D4" s="14" t="str">
        <v>Authority and official source URL</v>
      </c>
      <c r="E4" s="14" t="str">
        <v>Instrument version and section</v>
      </c>
      <c r="F4" s="14" t="str">
        <v>Specific duty and exception</v>
      </c>
      <c r="G4" s="14" t="str">
        <v>Trigger and deadline rule</v>
      </c>
      <c r="H4" s="14" t="str">
        <v>Verified contact and channel</v>
      </c>
      <c r="I4" s="14" t="str">
        <v>Decision and evidence</v>
      </c>
      <c r="J4" s="14" t="str">
        <v>Decision owner and date</v>
      </c>
      <c r="K4" s="14" t="str">
        <v>Next review trigger</v>
      </c>
    </row>
    <row r="5" ht="34" customHeight="1">
      <c r="A5" s="16" t="str">
        <v>L-001</v>
      </c>
      <c r="B5" s="17"/>
      <c r="C5" s="17"/>
      <c r="D5" s="17"/>
      <c r="E5" s="17"/>
      <c r="F5" s="17"/>
      <c r="G5" s="17"/>
      <c r="H5" s="17"/>
      <c r="I5" s="17"/>
      <c r="J5" s="17"/>
      <c r="K5" s="17"/>
    </row>
    <row r="6" ht="34" customHeight="1">
      <c r="A6" s="15" t="str">
        <v>L-002</v>
      </c>
      <c r="B6" s="17"/>
      <c r="C6" s="17"/>
      <c r="D6" s="17"/>
      <c r="E6" s="17"/>
      <c r="F6" s="17"/>
      <c r="G6" s="17"/>
      <c r="H6" s="17"/>
      <c r="I6" s="17"/>
      <c r="J6" s="17"/>
      <c r="K6" s="17"/>
    </row>
    <row r="7" ht="34" customHeight="1">
      <c r="A7" s="16" t="str">
        <v>L-003</v>
      </c>
      <c r="B7" s="17"/>
      <c r="C7" s="17"/>
      <c r="D7" s="17"/>
      <c r="E7" s="17"/>
      <c r="F7" s="17"/>
      <c r="G7" s="17"/>
      <c r="H7" s="17"/>
      <c r="I7" s="17"/>
      <c r="J7" s="17"/>
      <c r="K7" s="17"/>
    </row>
    <row r="8" ht="34" customHeight="1">
      <c r="A8" s="15" t="str">
        <v>L-004</v>
      </c>
      <c r="B8" s="17"/>
      <c r="C8" s="17"/>
      <c r="D8" s="17"/>
      <c r="E8" s="17"/>
      <c r="F8" s="17"/>
      <c r="G8" s="17"/>
      <c r="H8" s="17"/>
      <c r="I8" s="17"/>
      <c r="J8" s="17"/>
      <c r="K8" s="17"/>
    </row>
    <row r="9" ht="34" customHeight="1">
      <c r="A9" s="16" t="str">
        <v>L-005</v>
      </c>
      <c r="B9" s="17"/>
      <c r="C9" s="17"/>
      <c r="D9" s="17"/>
      <c r="E9" s="17"/>
      <c r="F9" s="17"/>
      <c r="G9" s="17"/>
      <c r="H9" s="17"/>
      <c r="I9" s="17"/>
      <c r="J9" s="17"/>
      <c r="K9" s="17"/>
    </row>
    <row r="10" ht="34" customHeight="1">
      <c r="A10" s="15" t="str">
        <v>L-006</v>
      </c>
      <c r="B10" s="17"/>
      <c r="C10" s="17"/>
      <c r="D10" s="17"/>
      <c r="E10" s="17"/>
      <c r="F10" s="17"/>
      <c r="G10" s="17"/>
      <c r="H10" s="17"/>
      <c r="I10" s="17"/>
      <c r="J10" s="17"/>
      <c r="K10" s="17"/>
    </row>
    <row r="11" ht="34" customHeight="1">
      <c r="A11" s="16" t="str">
        <v>L-007</v>
      </c>
      <c r="B11" s="17"/>
      <c r="C11" s="17"/>
      <c r="D11" s="17"/>
      <c r="E11" s="17"/>
      <c r="F11" s="17"/>
      <c r="G11" s="17"/>
      <c r="H11" s="17"/>
      <c r="I11" s="17"/>
      <c r="J11" s="17"/>
      <c r="K11" s="17"/>
    </row>
    <row r="12" ht="34" customHeight="1">
      <c r="A12" s="15" t="str">
        <v>L-008</v>
      </c>
      <c r="B12" s="17"/>
      <c r="C12" s="17"/>
      <c r="D12" s="17"/>
      <c r="E12" s="17"/>
      <c r="F12" s="17"/>
      <c r="G12" s="17"/>
      <c r="H12" s="17"/>
      <c r="I12" s="17"/>
      <c r="J12" s="17"/>
      <c r="K12" s="17"/>
    </row>
    <row r="13" ht="34" customHeight="1">
      <c r="A13" s="16" t="str">
        <v>L-009</v>
      </c>
      <c r="B13" s="17"/>
      <c r="C13" s="17"/>
      <c r="D13" s="17"/>
      <c r="E13" s="17"/>
      <c r="F13" s="17"/>
      <c r="G13" s="17"/>
      <c r="H13" s="17"/>
      <c r="I13" s="17"/>
      <c r="J13" s="17"/>
      <c r="K13" s="17"/>
    </row>
    <row r="14" ht="34" customHeight="1">
      <c r="A14" s="15" t="str">
        <v>L-010</v>
      </c>
      <c r="B14" s="17"/>
      <c r="C14" s="17"/>
      <c r="D14" s="17"/>
      <c r="E14" s="17"/>
      <c r="F14" s="17"/>
      <c r="G14" s="17"/>
      <c r="H14" s="17"/>
      <c r="I14" s="17"/>
      <c r="J14" s="17"/>
      <c r="K14" s="17"/>
    </row>
    <row r="15" ht="34" customHeight="1">
      <c r="A15" s="16" t="str">
        <v>L-011</v>
      </c>
      <c r="B15" s="17"/>
      <c r="C15" s="17"/>
      <c r="D15" s="17"/>
      <c r="E15" s="17"/>
      <c r="F15" s="17"/>
      <c r="G15" s="17"/>
      <c r="H15" s="17"/>
      <c r="I15" s="17"/>
      <c r="J15" s="17"/>
      <c r="K15" s="17"/>
    </row>
    <row r="16" ht="34" customHeight="1">
      <c r="A16" s="15" t="str">
        <v>L-012</v>
      </c>
      <c r="B16" s="17"/>
      <c r="C16" s="17"/>
      <c r="D16" s="17"/>
      <c r="E16" s="17"/>
      <c r="F16" s="17"/>
      <c r="G16" s="17"/>
      <c r="H16" s="17"/>
      <c r="I16" s="17"/>
      <c r="J16" s="17"/>
      <c r="K16" s="17"/>
    </row>
    <row r="17" ht="34" customHeight="1">
      <c r="A17" s="16" t="str">
        <v>L-013</v>
      </c>
      <c r="B17" s="17"/>
      <c r="C17" s="17"/>
      <c r="D17" s="17"/>
      <c r="E17" s="17"/>
      <c r="F17" s="17"/>
      <c r="G17" s="17"/>
      <c r="H17" s="17"/>
      <c r="I17" s="17"/>
      <c r="J17" s="17"/>
      <c r="K17" s="17"/>
    </row>
    <row r="18" ht="34" customHeight="1">
      <c r="A18" s="15" t="str">
        <v>L-014</v>
      </c>
      <c r="B18" s="17"/>
      <c r="C18" s="17"/>
      <c r="D18" s="17"/>
      <c r="E18" s="17"/>
      <c r="F18" s="17"/>
      <c r="G18" s="17"/>
      <c r="H18" s="17"/>
      <c r="I18" s="17"/>
      <c r="J18" s="17"/>
      <c r="K18" s="17"/>
    </row>
    <row r="19" ht="34" customHeight="1">
      <c r="A19" s="16" t="str">
        <v>L-015</v>
      </c>
      <c r="B19" s="17"/>
      <c r="C19" s="17"/>
      <c r="D19" s="17"/>
      <c r="E19" s="17"/>
      <c r="F19" s="17"/>
      <c r="G19" s="17"/>
      <c r="H19" s="17"/>
      <c r="I19" s="17"/>
      <c r="J19" s="17"/>
      <c r="K19" s="17"/>
    </row>
    <row r="20" ht="34" customHeight="1">
      <c r="A20" s="15" t="str">
        <v>L-016</v>
      </c>
      <c r="B20" s="17"/>
      <c r="C20" s="17"/>
      <c r="D20" s="17"/>
      <c r="E20" s="17"/>
      <c r="F20" s="17"/>
      <c r="G20" s="17"/>
      <c r="H20" s="17"/>
      <c r="I20" s="17"/>
      <c r="J20" s="17"/>
      <c r="K20" s="17"/>
    </row>
    <row r="21" ht="34" customHeight="1">
      <c r="A21" s="16" t="str">
        <v>L-017</v>
      </c>
      <c r="B21" s="17"/>
      <c r="C21" s="17"/>
      <c r="D21" s="17"/>
      <c r="E21" s="17"/>
      <c r="F21" s="17"/>
      <c r="G21" s="17"/>
      <c r="H21" s="17"/>
      <c r="I21" s="17"/>
      <c r="J21" s="17"/>
      <c r="K21" s="17"/>
    </row>
    <row r="22" ht="34" customHeight="1">
      <c r="A22" s="15" t="str">
        <v>L-018</v>
      </c>
      <c r="B22" s="17"/>
      <c r="C22" s="17"/>
      <c r="D22" s="17"/>
      <c r="E22" s="17"/>
      <c r="F22" s="17"/>
      <c r="G22" s="17"/>
      <c r="H22" s="17"/>
      <c r="I22" s="17"/>
      <c r="J22" s="17"/>
      <c r="K22" s="17"/>
    </row>
    <row r="23" ht="34" customHeight="1">
      <c r="A23" s="16" t="str">
        <v>L-019</v>
      </c>
      <c r="B23" s="17"/>
      <c r="C23" s="17"/>
      <c r="D23" s="17"/>
      <c r="E23" s="17"/>
      <c r="F23" s="17"/>
      <c r="G23" s="17"/>
      <c r="H23" s="17"/>
      <c r="I23" s="17"/>
      <c r="J23" s="17"/>
      <c r="K23" s="17"/>
    </row>
    <row r="24" ht="34" customHeight="1">
      <c r="A24" s="15" t="str">
        <v>L-020</v>
      </c>
      <c r="B24" s="17"/>
      <c r="C24" s="17"/>
      <c r="D24" s="17"/>
      <c r="E24" s="17"/>
      <c r="F24" s="17"/>
      <c r="G24" s="17"/>
      <c r="H24" s="17"/>
      <c r="I24" s="17"/>
      <c r="J24" s="17"/>
      <c r="K24" s="17"/>
    </row>
    <row r="25" ht="34" customHeight="1">
      <c r="A25" s="16" t="str">
        <v>L-021</v>
      </c>
      <c r="B25" s="17"/>
      <c r="C25" s="17"/>
      <c r="D25" s="17"/>
      <c r="E25" s="17"/>
      <c r="F25" s="17"/>
      <c r="G25" s="17"/>
      <c r="H25" s="17"/>
      <c r="I25" s="17"/>
      <c r="J25" s="17"/>
      <c r="K25" s="17"/>
    </row>
    <row r="26" ht="34" customHeight="1">
      <c r="A26" s="15" t="str">
        <v>L-022</v>
      </c>
      <c r="B26" s="17"/>
      <c r="C26" s="17"/>
      <c r="D26" s="17"/>
      <c r="E26" s="17"/>
      <c r="F26" s="17"/>
      <c r="G26" s="17"/>
      <c r="H26" s="17"/>
      <c r="I26" s="17"/>
      <c r="J26" s="17"/>
      <c r="K26" s="17"/>
    </row>
    <row r="27" ht="34" customHeight="1">
      <c r="A27" s="16" t="str">
        <v>L-023</v>
      </c>
      <c r="B27" s="17"/>
      <c r="C27" s="17"/>
      <c r="D27" s="17"/>
      <c r="E27" s="17"/>
      <c r="F27" s="17"/>
      <c r="G27" s="17"/>
      <c r="H27" s="17"/>
      <c r="I27" s="17"/>
      <c r="J27" s="17"/>
      <c r="K27" s="17"/>
    </row>
    <row r="28" ht="34" customHeight="1">
      <c r="A28" s="15" t="str">
        <v>L-024</v>
      </c>
      <c r="B28" s="17"/>
      <c r="C28" s="17"/>
      <c r="D28" s="17"/>
      <c r="E28" s="17"/>
      <c r="F28" s="17"/>
      <c r="G28" s="17"/>
      <c r="H28" s="17"/>
      <c r="I28" s="17"/>
      <c r="J28" s="17"/>
      <c r="K28" s="17"/>
    </row>
    <row r="29" ht="34" customHeight="1">
      <c r="A29" s="16" t="str">
        <v>L-025</v>
      </c>
      <c r="B29" s="17"/>
      <c r="C29" s="17"/>
      <c r="D29" s="17"/>
      <c r="E29" s="17"/>
      <c r="F29" s="17"/>
      <c r="G29" s="17"/>
      <c r="H29" s="17"/>
      <c r="I29" s="17"/>
      <c r="J29" s="17"/>
      <c r="K29" s="17"/>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5" min="0" max="1048575" man="1"/>
    <brk id="7" min="0" max="1048575" man="1"/>
    <brk id="9" min="0" max="1048575" man="1"/>
  </colBreaks>
  <tableParts count="1">
    <tablePart r:id="R8ea0b94070fd42fa"/>
  </tableParts>
</worksheet>
</file>

<file path=xl/worksheets/sheet11.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26" hidden="0" customWidth="1"/>
    <col min="3" max="3" width="35" hidden="0" customWidth="1"/>
    <col min="4" max="4" width="95" hidden="0" customWidth="1"/>
    <col min="5" max="5" width="25" hidden="0" customWidth="1"/>
    <col min="6" max="6" width="33" hidden="0" customWidth="1"/>
    <col min="7" max="7" width="24" hidden="0" customWidth="1"/>
    <col min="8" max="8" width="65" hidden="0" customWidth="1"/>
    <col min="9" max="9" width="50" hidden="0" customWidth="1"/>
    <col min="10" max="10" width="65" hidden="0" customWidth="1"/>
    <col min="11" max="11" width="40" hidden="0" customWidth="1"/>
    <col min="12" max="12" width="55" hidden="0" customWidth="1"/>
  </cols>
  <sheetData>
    <row r="1" ht="32" customHeight="1">
      <c r="A1" s="6" t="str">
        <v>Recurring duties</v>
      </c>
      <c r="B1" s="6"/>
      <c r="C1" s="6"/>
      <c r="D1" s="6"/>
      <c r="E1" s="6"/>
      <c r="F1" s="6"/>
      <c r="G1" s="3"/>
      <c r="H1" s="3"/>
      <c r="I1" s="3"/>
      <c r="J1" s="3"/>
      <c r="K1" s="3"/>
      <c r="L1" s="3"/>
    </row>
    <row r="2" ht="42" customHeight="1">
      <c r="A2" s="7" t="inlineStr">
        <is>
          <t xml:space="preserve">Conditional calendar prompts run from signed applicability decisions and actual prior records. A historical milestone may already be due; keep its original date.</t>
        </is>
      </c>
      <c r="B2" s="7"/>
      <c r="C2" s="7"/>
      <c r="D2" s="7"/>
      <c r="E2" s="7"/>
      <c r="F2" s="7"/>
      <c r="G2" s="3"/>
      <c r="H2" s="3"/>
      <c r="I2" s="3"/>
      <c r="J2" s="3"/>
      <c r="K2" s="3"/>
      <c r="L2" s="3"/>
    </row>
    <row r="3" ht="24" customHeight="1">
      <c r="A3" s="10" t="str">
        <v>Open source register</v>
      </c>
      <c r="B3" s="10"/>
      <c r="C3" s="3"/>
      <c r="D3" s="3"/>
      <c r="E3" s="3"/>
      <c r="F3" s="3"/>
      <c r="G3" s="3"/>
      <c r="H3" s="3"/>
      <c r="I3" s="3"/>
      <c r="J3" s="3"/>
      <c r="K3" s="3"/>
      <c r="L3" s="3"/>
    </row>
    <row r="4" ht="34" customHeight="1">
      <c r="A4" s="14" t="str">
        <v>Calendar ID</v>
      </c>
      <c r="B4" s="14" t="str">
        <v>Potential sector</v>
      </c>
      <c r="C4" s="14" t="str">
        <v>Work item</v>
      </c>
      <c r="D4" s="14" t="str">
        <v>Calendar rule or milestone</v>
      </c>
      <c r="E4" s="14" t="str">
        <v>Source IDs</v>
      </c>
      <c r="F4" s="14" t="str">
        <v>Accountable role</v>
      </c>
      <c r="G4" s="14" t="str">
        <v>Site decision</v>
      </c>
      <c r="H4" s="14" t="str">
        <v>Facility instrument and boundary</v>
      </c>
      <c r="I4" s="14" t="str">
        <v>Last completed date and evidence</v>
      </c>
      <c r="J4" s="14" t="str">
        <v>Next due date and calculation basis</v>
      </c>
      <c r="K4" s="14" t="str">
        <v>Assigned person and alternate</v>
      </c>
      <c r="L4" s="14" t="str">
        <v>Completion receipt or approval</v>
      </c>
    </row>
    <row r="5" ht="34" customHeight="1">
      <c r="A5" s="16" t="str">
        <v>CAL-01</v>
      </c>
      <c r="B5" s="16" t="str">
        <v>Water</v>
      </c>
      <c r="C5" s="16" t="str">
        <v>AWIA RRA</v>
      </c>
      <c r="D5" s="16" t="inlineStr">
        <is>
          <t xml:space="preserve">Five year review/certification cycle; derive the next applicable cohort and actual history.</t>
        </is>
      </c>
      <c r="E5" s="16" t="str">
        <v>W01 / W02</v>
      </c>
      <c r="F5" s="16" t="str">
        <v>Compliance owner</v>
      </c>
      <c r="G5" s="17" t="str">
        <v>Unresolved</v>
      </c>
      <c r="H5" s="16"/>
      <c r="I5" s="16"/>
      <c r="J5" s="16"/>
      <c r="K5" s="16"/>
      <c r="L5" s="16"/>
    </row>
    <row r="6" ht="40" customHeight="1">
      <c r="A6" s="15" t="str">
        <v>CAL-02</v>
      </c>
      <c r="B6" s="15" t="str">
        <v>Water</v>
      </c>
      <c r="C6" s="15" t="str">
        <v>AWIA ERP</v>
      </c>
      <c r="D6" s="15" t="inlineStr">
        <is>
          <t xml:space="preserve">Within six months of actual RRA certification; the existing clock keeps running.</t>
        </is>
      </c>
      <c r="E6" s="15" t="str">
        <v>W01 / W02</v>
      </c>
      <c r="F6" s="15" t="str">
        <v>Compliance owner</v>
      </c>
      <c r="G6" s="17" t="str">
        <v>Unresolved</v>
      </c>
      <c r="H6" s="15"/>
      <c r="I6" s="15"/>
      <c r="J6" s="15"/>
      <c r="K6" s="15"/>
      <c r="L6" s="15"/>
    </row>
    <row r="7" ht="40" customHeight="1">
      <c r="A7" s="16" t="str">
        <v>CAL-03</v>
      </c>
      <c r="B7" s="16" t="str">
        <v>Water</v>
      </c>
      <c r="C7" s="16" t="str">
        <v>Indiana annual assessment</v>
      </c>
      <c r="D7" s="16" t="str">
        <v>Assessment by December 31 2026 and annually afterward; use separate certification and reporter entries.</v>
      </c>
      <c r="E7" s="16" t="str">
        <v>W04</v>
      </c>
      <c r="F7" s="16" t="str">
        <v>Water system official</v>
      </c>
      <c r="G7" s="17" t="str">
        <v>Unresolved</v>
      </c>
      <c r="H7" s="16"/>
      <c r="I7" s="16"/>
      <c r="J7" s="16"/>
      <c r="K7" s="16"/>
      <c r="L7" s="16"/>
    </row>
    <row r="8" ht="40" customHeight="1">
      <c r="A8" s="15" t="str">
        <v>CAL-04</v>
      </c>
      <c r="B8" s="15" t="str">
        <v>Water</v>
      </c>
      <c r="C8" s="15" t="str">
        <v>Maryland maturity assessment</v>
      </c>
      <c r="D8" s="15" t="str">
        <v>Enhanced scope: first assessment July 1 2026 and every two years. Resolve actual certification submission instructions.</v>
      </c>
      <c r="E8" s="15" t="str">
        <v>W05 / W06</v>
      </c>
      <c r="F8" s="15" t="str">
        <v>Water or sewerage official</v>
      </c>
      <c r="G8" s="17" t="str">
        <v>Unresolved</v>
      </c>
      <c r="H8" s="15"/>
      <c r="I8" s="15"/>
      <c r="J8" s="15"/>
      <c r="K8" s="15"/>
      <c r="L8" s="15"/>
    </row>
    <row r="9" ht="40" customHeight="1">
      <c r="A9" s="16" t="str">
        <v>CAL-05</v>
      </c>
      <c r="B9" s="16" t="str">
        <v>Water</v>
      </c>
      <c r="C9" s="16" t="str">
        <v>New Jersey WQAA annual work</v>
      </c>
      <c r="D9" s="16" t="inlineStr">
        <is>
          <t xml:space="preserve">Covered systems: annual controls assessment and December 31 certification; identify additional framework update trigger.</t>
        </is>
      </c>
      <c r="E9" s="16" t="str">
        <v>W07 / W08</v>
      </c>
      <c r="F9" s="16" t="str">
        <v>Water system official</v>
      </c>
      <c r="G9" s="17" t="str">
        <v>Unresolved</v>
      </c>
      <c r="H9" s="16"/>
      <c r="I9" s="16"/>
      <c r="J9" s="16"/>
      <c r="K9" s="16"/>
      <c r="L9" s="16"/>
    </row>
    <row r="10" ht="40" customHeight="1">
      <c r="A10" s="15" t="str">
        <v>CAL-06</v>
      </c>
      <c r="B10" s="15" t="str">
        <v>Water</v>
      </c>
      <c r="C10" s="15" t="str">
        <v>New York POTW transition</v>
      </c>
      <c r="D10" s="15" t="str">
        <v>Specified requirements March 11 2027; initial annual certification March 28 2027. Distinguish all-SPDES incident reporting already effective.</v>
      </c>
      <c r="E10" s="15" t="str">
        <v>W10 / W11</v>
      </c>
      <c r="F10" s="15" t="str">
        <v>Permittee compliance owner</v>
      </c>
      <c r="G10" s="17" t="str">
        <v>Unresolved</v>
      </c>
      <c r="H10" s="15"/>
      <c r="I10" s="15"/>
      <c r="J10" s="15"/>
      <c r="K10" s="15"/>
      <c r="L10" s="15"/>
    </row>
    <row r="11" ht="40" customHeight="1">
      <c r="A11" s="16" t="str">
        <v>CAL-07</v>
      </c>
      <c r="B11" s="16" t="str">
        <v>Power</v>
      </c>
      <c r="C11" s="16" t="str">
        <v>NERC requirement recurrence</v>
      </c>
      <c r="D11" s="16" t="str">
        <v>Resolve entity system requirement version implementation plan and each prescribed interval; no universal cycle entered.</v>
      </c>
      <c r="E11" s="16" t="str">
        <v>P01 / P03</v>
      </c>
      <c r="F11" s="16" t="str">
        <v>NERC compliance owner</v>
      </c>
      <c r="G11" s="17" t="str">
        <v>Unresolved</v>
      </c>
      <c r="H11" s="16"/>
      <c r="I11" s="16"/>
      <c r="J11" s="16"/>
      <c r="K11" s="16"/>
      <c r="L11" s="16"/>
    </row>
    <row r="12" ht="40" customHeight="1">
      <c r="A12" s="15" t="str">
        <v>CAL-08</v>
      </c>
      <c r="B12" s="15" t="str">
        <v>Manufacturing</v>
      </c>
      <c r="C12" s="15" t="str">
        <v>PSM compliance audit</v>
      </c>
      <c r="D12" s="15" t="str">
        <v>Covered PSM processes: evaluate program compliance at least every three years; not a general cybersecurity audit.</v>
      </c>
      <c r="E12" s="15" t="str">
        <v>M01</v>
      </c>
      <c r="F12" s="15" t="str">
        <v>Process safety owner</v>
      </c>
      <c r="G12" s="17" t="str">
        <v>Unresolved</v>
      </c>
      <c r="H12" s="15"/>
      <c r="I12" s="15"/>
      <c r="J12" s="15"/>
      <c r="K12" s="15"/>
      <c r="L12" s="15"/>
    </row>
    <row r="13" ht="40" customHeight="1">
      <c r="A13" s="16" t="str">
        <v>CAL-09</v>
      </c>
      <c r="B13" s="16" t="str">
        <v>Maritime</v>
      </c>
      <c r="C13" s="16" t="str">
        <v>Initial principal milestones</v>
      </c>
      <c r="D13" s="16" t="str">
        <v>Covered operators: CySO designation assessment and plan submission July 16 2027; check current amendments and exceptions.</v>
      </c>
      <c r="E13" s="16" t="str">
        <v>T01 / T02</v>
      </c>
      <c r="F13" s="16" t="str">
        <v>Owner operator and CySO</v>
      </c>
      <c r="G13" s="17" t="str">
        <v>Unresolved</v>
      </c>
      <c r="H13" s="16"/>
      <c r="I13" s="16"/>
      <c r="J13" s="16"/>
      <c r="K13" s="16"/>
      <c r="L13" s="16"/>
    </row>
    <row r="14" ht="40" customHeight="1">
      <c r="A14" s="15" t="str">
        <v>CAL-10</v>
      </c>
      <c r="B14" s="15" t="str">
        <v>Maritime</v>
      </c>
      <c r="C14" s="15" t="str">
        <v>Personnel training</v>
      </c>
      <c r="D14" s="15" t="inlineStr">
        <is>
          <t xml:space="preserve">Initial general/key personnel milestone January 12 2026; annual recurrence. New personnel within five days of access and at most 30 days from hire.</t>
        </is>
      </c>
      <c r="E14" s="15" t="str">
        <v>T01 / T10</v>
      </c>
      <c r="F14" s="15" t="str">
        <v>CySO and personnel owner</v>
      </c>
      <c r="G14" s="17" t="str">
        <v>Unresolved</v>
      </c>
      <c r="H14" s="15"/>
      <c r="I14" s="15"/>
      <c r="J14" s="15"/>
      <c r="K14" s="15"/>
      <c r="L14" s="15"/>
    </row>
    <row r="15" ht="40" customHeight="1">
      <c r="A15" s="16" t="str">
        <v>CAL-11</v>
      </c>
      <c r="B15" s="16" t="str">
        <v>Maritime</v>
      </c>
      <c r="C15" s="16" t="str">
        <v>Assessment</v>
      </c>
      <c r="D15" s="16" t="inlineStr">
        <is>
          <t xml:space="preserve">Initial assessment by July 16 2027, annually afterward, and sooner on ownership change under 101.650(e)(1). Treat operator change plan audits separately.</t>
        </is>
      </c>
      <c r="E15" s="16" t="str">
        <v>T01 / T10</v>
      </c>
      <c r="F15" s="16" t="str">
        <v>CySO</v>
      </c>
      <c r="G15" s="17" t="str">
        <v>Unresolved</v>
      </c>
      <c r="H15" s="16"/>
      <c r="I15" s="16"/>
      <c r="J15" s="16"/>
      <c r="K15" s="16"/>
      <c r="L15" s="16"/>
    </row>
    <row r="16" ht="55" customHeight="1">
      <c r="A16" s="15" t="str">
        <v>CAL-12</v>
      </c>
      <c r="B16" s="15" t="str">
        <v>Maritime</v>
      </c>
      <c r="C16" s="15" t="str">
        <v>Plan and implementation audit</v>
      </c>
      <c r="D16" s="15" t="str">
        <v>Annual plan/implementation audit, beginning within one year of initial approval, under 101.630(f). Auditor qualifications and independence under (f)(4); triggered audit/amendment tracked separately.</v>
      </c>
      <c r="E16" s="15" t="str">
        <v>T10</v>
      </c>
      <c r="F16" s="15" t="str">
        <v>CySO</v>
      </c>
      <c r="G16" s="17" t="str">
        <v>Unresolved</v>
      </c>
      <c r="H16" s="15"/>
      <c r="I16" s="15"/>
      <c r="J16" s="15"/>
      <c r="K16" s="15"/>
      <c r="L16" s="15"/>
    </row>
    <row r="17" ht="40" customHeight="1">
      <c r="A17" s="16" t="str">
        <v>CAL-13</v>
      </c>
      <c r="B17" s="16" t="str">
        <v>Maritime</v>
      </c>
      <c r="C17" s="16" t="str">
        <v>Drills</v>
      </c>
      <c r="D17" s="16" t="inlineStr">
        <is>
          <t xml:space="preserve">At least twice each calendar year under 101.635(b)(1), subject to the applicable implementation/plan approval schedule. Record tested elements and corrective actions.</t>
        </is>
      </c>
      <c r="E17" s="16" t="str">
        <v>T01 / T10</v>
      </c>
      <c r="F17" s="16" t="str">
        <v>CySO</v>
      </c>
      <c r="G17" s="17" t="str">
        <v>Unresolved</v>
      </c>
      <c r="H17" s="16"/>
      <c r="I17" s="16"/>
      <c r="J17" s="16"/>
      <c r="K17" s="16"/>
      <c r="L17" s="16"/>
    </row>
    <row r="18" ht="40" customHeight="1">
      <c r="A18" s="15" t="str">
        <v>CAL-14</v>
      </c>
      <c r="B18" s="15" t="str">
        <v>Maritime</v>
      </c>
      <c r="C18" s="15" t="str">
        <v>Exercise</v>
      </c>
      <c r="D18" s="15" t="str">
        <v>Each calendar year with no more than 18 months between exercises; retain lessons and corrective owners.</v>
      </c>
      <c r="E18" s="15" t="str">
        <v>T01 / T10</v>
      </c>
      <c r="F18" s="15" t="str">
        <v>CySO</v>
      </c>
      <c r="G18" s="17" t="str">
        <v>Unresolved</v>
      </c>
      <c r="H18" s="15"/>
      <c r="I18" s="15"/>
      <c r="J18" s="15"/>
      <c r="K18" s="15"/>
      <c r="L18" s="15"/>
    </row>
    <row r="19" ht="40" customHeight="1">
      <c r="A19" s="16" t="str">
        <v>CAL-15</v>
      </c>
      <c r="B19" s="16" t="str">
        <v>Maritime</v>
      </c>
      <c r="C19" s="16" t="str">
        <v>Penetration test</v>
      </c>
      <c r="D19" s="16" t="inlineStr">
        <is>
          <t xml:space="preserve">In conjunction with Cybersecurity Plan renewal under 101.650(e)(2). Take the initial submission trigger from the entity's instrument. Retain certification letter and identified vulnerabilities.</t>
        </is>
      </c>
      <c r="E19" s="16" t="str">
        <v>T01</v>
      </c>
      <c r="F19" s="16" t="str">
        <v>CySO and technical lead</v>
      </c>
      <c r="G19" s="17" t="str">
        <v>Unresolved</v>
      </c>
      <c r="H19" s="16"/>
      <c r="I19" s="16"/>
      <c r="J19" s="16"/>
      <c r="K19" s="16"/>
      <c r="L19" s="16"/>
    </row>
    <row r="20" ht="40" customHeight="1">
      <c r="A20" s="15" t="str">
        <v>CAL-16</v>
      </c>
      <c r="B20" s="15" t="str">
        <v>All sectors</v>
      </c>
      <c r="C20" s="15" t="inlineStr">
        <is>
          <t xml:space="preserve">Change triggered reassessment</t>
        </is>
      </c>
      <c r="D20" s="15" t="str">
        <v>Review after material process architecture owner access contract permit or regulator changes using the controlling instrument.</v>
      </c>
      <c r="E20" s="15" t="str">
        <v>F01 / F03</v>
      </c>
      <c r="F20" s="15" t="str">
        <v>Operating and compliance owners</v>
      </c>
      <c r="G20" s="17" t="str">
        <v>Unresolved</v>
      </c>
      <c r="H20" s="15"/>
      <c r="I20" s="15"/>
      <c r="J20" s="15"/>
      <c r="K20" s="15"/>
      <c r="L20" s="15"/>
    </row>
    <row r="21" ht="34" customHeight="1">
      <c r="A21" s="16" t="str">
        <v>CAL-17</v>
      </c>
      <c r="B21" s="16" t="str">
        <v>Water</v>
      </c>
      <c r="C21" s="16" t="str">
        <v>Indiana assessment certification</v>
      </c>
      <c r="D21" s="16" t="str">
        <v>By December 31 2026 and every other year afterward. Verify submission instructions.</v>
      </c>
      <c r="E21" s="16" t="str">
        <v>W04</v>
      </c>
      <c r="F21" s="16" t="str">
        <v>Water system official</v>
      </c>
      <c r="G21" s="17" t="str">
        <v>Unresolved</v>
      </c>
      <c r="H21" s="16"/>
      <c r="I21" s="16"/>
      <c r="J21" s="16"/>
      <c r="K21" s="16"/>
      <c r="L21" s="16"/>
    </row>
    <row r="22" ht="34" customHeight="1">
      <c r="A22" s="15" t="str">
        <v>CAL-18</v>
      </c>
      <c r="B22" s="15" t="str">
        <v>Water</v>
      </c>
      <c r="C22" s="15" t="str">
        <v>Indiana reporter designation</v>
      </c>
      <c r="D22" s="15" t="str">
        <v>Reporter contact information by August 31 each year.</v>
      </c>
      <c r="E22" s="15" t="str">
        <v>W04</v>
      </c>
      <c r="F22" s="15" t="str">
        <v>Water system official</v>
      </c>
      <c r="G22" s="17" t="str">
        <v>Unresolved</v>
      </c>
      <c r="H22" s="15"/>
      <c r="I22" s="15"/>
      <c r="J22" s="15"/>
      <c r="K22" s="15"/>
      <c r="L22" s="15"/>
    </row>
    <row r="23" ht="40" customHeight="1">
      <c r="A23" s="16" t="str">
        <v>CAL-19</v>
      </c>
      <c r="B23" s="16" t="str">
        <v>Maritime</v>
      </c>
      <c r="C23" s="16" t="str">
        <v>Triggered plan audit and amendment</v>
      </c>
      <c r="D23" s="16" t="inlineStr">
        <is>
          <t xml:space="preserve">Audit after owner/operator or cybersecurity measure changes under 101.630(f)(2). If audit requires amendment, submit it within 30 days of audit completion under (f)(5).</t>
        </is>
      </c>
      <c r="E23" s="16" t="str">
        <v>T10</v>
      </c>
      <c r="F23" s="16" t="str">
        <v>CySO and independent qualified auditor</v>
      </c>
      <c r="G23" s="17" t="str">
        <v>Unresolved</v>
      </c>
      <c r="H23" s="16"/>
      <c r="I23" s="16"/>
      <c r="J23" s="16"/>
      <c r="K23" s="16"/>
      <c r="L23" s="16"/>
    </row>
  </sheetData>
  <mergeCells>
    <mergeCell ref="A1:F1"/>
    <mergeCell ref="A2:F2"/>
    <mergeCell ref="A3:B3"/>
  </mergeCells>
  <dataValidations count="1">
    <dataValidation type="list" sqref="G5:G23" showErrorMessage="1" errorStyle="stop" errorTitle="Choose a listed value" error="Use an exact listed value. Unresolved decisions remain open.">
      <formula1>"Unresolved,Applicable,Not applicable with reason"</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5" min="0" max="1048575" man="1"/>
    <brk id="8" min="0" max="1048575" man="1"/>
    <brk id="10" min="0" max="1048575" man="1"/>
  </colBreaks>
  <tableParts count="1">
    <tablePart r:id="R35e7d254e7864353"/>
  </tableParts>
</worksheet>
</file>

<file path=xl/worksheets/sheet12.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6" hidden="0" customWidth="1"/>
    <col min="2" max="2" width="60" hidden="0" customWidth="1"/>
    <col min="3" max="3" width="42" hidden="0" customWidth="1"/>
    <col min="4" max="4" width="100" hidden="0" customWidth="1"/>
    <col min="5" max="5" width="100" hidden="0" customWidth="1"/>
    <col min="6" max="6" width="42" hidden="0" customWidth="1"/>
    <col min="7" max="7" width="105" hidden="0" customWidth="1"/>
    <col min="8" max="8" width="18" hidden="0" customWidth="1"/>
    <col min="9" max="9" width="65" hidden="0" customWidth="1"/>
    <col min="10" max="10" width="72" hidden="0" customWidth="1"/>
    <col min="11" max="11" width="90" hidden="0" customWidth="1"/>
  </cols>
  <sheetData>
    <row r="1" ht="32" customHeight="1">
      <c r="A1" s="6" t="str">
        <v>Sources</v>
      </c>
      <c r="B1" s="6"/>
      <c r="C1" s="6"/>
      <c r="D1" s="6"/>
      <c r="E1" s="6"/>
      <c r="F1" s="6"/>
      <c r="G1" s="3"/>
      <c r="H1" s="3"/>
      <c r="I1" s="3"/>
      <c r="J1" s="3"/>
      <c r="K1" s="3"/>
    </row>
    <row r="2" ht="42" customHeight="1">
      <c r="A2" s="7" t="inlineStr">
        <is>
          <t xml:space="preserve">Citations identify authorities and publications for each facility decision.</t>
        </is>
      </c>
      <c r="B2" s="7"/>
      <c r="C2" s="7"/>
      <c r="D2" s="7"/>
      <c r="E2" s="7"/>
      <c r="F2" s="7"/>
      <c r="G2" s="3"/>
      <c r="H2" s="3"/>
      <c r="I2" s="3"/>
      <c r="J2" s="3"/>
      <c r="K2" s="3"/>
    </row>
    <row r="3" ht="24" customHeight="1">
      <c r="A3" s="10" t="str">
        <v>Open source register</v>
      </c>
      <c r="B3" s="10"/>
      <c r="C3" s="3"/>
      <c r="D3" s="3"/>
      <c r="E3" s="3"/>
      <c r="F3" s="3"/>
      <c r="G3" s="3"/>
      <c r="H3" s="3"/>
      <c r="I3" s="3"/>
      <c r="J3" s="3"/>
      <c r="K3" s="3"/>
    </row>
    <row r="4" ht="34" customHeight="1">
      <c r="A4" s="14" t="str">
        <v>Source ID</v>
      </c>
      <c r="B4" s="14" t="str">
        <v>Title</v>
      </c>
      <c r="C4" s="14" t="str">
        <v>Publisher</v>
      </c>
      <c r="D4" s="14" t="str">
        <v>URL</v>
      </c>
      <c r="E4" s="14" t="str">
        <v>Exact locator</v>
      </c>
      <c r="F4" s="14" t="str">
        <v>Instrument status</v>
      </c>
      <c r="G4" s="14" t="inlineStr">
        <is>
          <t xml:space="preserve">Note</t>
        </is>
      </c>
      <c r="H4" s="14" t="str">
        <v>Checked date</v>
      </c>
      <c r="I4" s="14" t="inlineStr">
        <is>
          <t xml:space="preserve">Project notes</t>
        </is>
      </c>
      <c r="J4" s="14" t="inlineStr">
        <is>
          <t xml:space="preserve">Applies to this project</t>
        </is>
      </c>
      <c r="K4" s="14" t="inlineStr">
        <is>
          <t xml:space="preserve">Reviewer and date</t>
        </is>
      </c>
    </row>
    <row r="5" ht="34" customHeight="1">
      <c r="A5" s="16" t="str">
        <v>F01</v>
      </c>
      <c r="B5" s="16" t="inlineStr">
        <is>
          <t xml:space="preserve">Guide to Operational Technology Security Revision 3</t>
        </is>
      </c>
      <c r="C5" s="16" t="inlineStr">
        <is>
          <t xml:space="preserve">NIST</t>
        </is>
      </c>
      <c r="D5" s="16" t="inlineStr">
        <is>
          <t xml:space="preserve">https://csrc.nist.gov/pubs/sp/800/82/r3/final</t>
        </is>
      </c>
      <c r="E5" s="16" t="inlineStr">
        <is>
          <t xml:space="preserve">September 2023 final publication; chapters 4 through 6 and OT control tailoring</t>
        </is>
      </c>
      <c r="F5" s="16" t="inlineStr">
        <is>
          <t xml:space="preserve">Final guidance</t>
        </is>
      </c>
      <c r="G5" s="16"/>
      <c r="H5" s="19" t="inlineStr">
        <is>
          <t xml:space="preserve">October 15, 2026</t>
        </is>
      </c>
      <c r="I5" s="16"/>
      <c r="J5" s="16"/>
      <c r="K5" s="16"/>
    </row>
    <row r="6" ht="34" customHeight="1">
      <c r="A6" s="15" t="str">
        <v>F02</v>
      </c>
      <c r="B6" s="15" t="inlineStr">
        <is>
          <t xml:space="preserve">Guide to Operational Technology Security Revision 4</t>
        </is>
      </c>
      <c r="C6" s="15" t="inlineStr">
        <is>
          <t xml:space="preserve">NIST</t>
        </is>
      </c>
      <c r="D6" s="15" t="inlineStr">
        <is>
          <t xml:space="preserve">https://csrc.nist.gov/pubs/sp/800/82/r4/ipd</t>
        </is>
      </c>
      <c r="E6" s="15" t="inlineStr">
        <is>
          <t xml:space="preserve">September 21 2026 initial public draft</t>
        </is>
      </c>
      <c r="F6" s="15" t="inlineStr">
        <is>
          <t xml:space="preserve">Draft guidance</t>
        </is>
      </c>
      <c r="G6" s="15" t="inlineStr">
        <is>
          <t xml:space="preserve">Initial public draft dated September 21, 2026; comments are due November 30, 2026. Revision 3 is the final guidance.</t>
        </is>
      </c>
      <c r="H6" s="20" t="inlineStr">
        <is>
          <t xml:space="preserve">October 15, 2026</t>
        </is>
      </c>
      <c r="I6" s="15"/>
      <c r="J6" s="15"/>
      <c r="K6" s="15"/>
    </row>
    <row r="7" ht="40" customHeight="1">
      <c r="A7" s="16" t="str">
        <v>F03</v>
      </c>
      <c r="B7" s="16" t="inlineStr">
        <is>
          <t xml:space="preserve">Technical Guide to Information Security Testing and Assessment</t>
        </is>
      </c>
      <c r="C7" s="16" t="inlineStr">
        <is>
          <t xml:space="preserve">NIST</t>
        </is>
      </c>
      <c r="D7" s="16" t="inlineStr">
        <is>
          <t xml:space="preserve">https://csrc.nist.gov/pubs/sp/800/115/final</t>
        </is>
      </c>
      <c r="E7" s="16" t="inlineStr">
        <is>
          <t xml:space="preserve">Assessment planning and rules of engagement</t>
        </is>
      </c>
      <c r="F7" s="16" t="inlineStr">
        <is>
          <t xml:space="preserve">Final guidance</t>
        </is>
      </c>
      <c r="G7" s="16" t="inlineStr">
        <is>
          <t xml:space="preserve">Apply OT operating constraints; the operating owner authorizes production testing.</t>
        </is>
      </c>
      <c r="H7" s="19" t="inlineStr">
        <is>
          <t xml:space="preserve">October 15, 2026</t>
        </is>
      </c>
      <c r="I7" s="16"/>
      <c r="J7" s="16"/>
      <c r="K7" s="16"/>
    </row>
    <row r="8" ht="40" customHeight="1">
      <c r="A8" s="15" t="str">
        <v>F04</v>
      </c>
      <c r="B8" s="15" t="inlineStr">
        <is>
          <t xml:space="preserve">Incident Response Recommendations and Considerations Revision 3</t>
        </is>
      </c>
      <c r="C8" s="15" t="inlineStr">
        <is>
          <t xml:space="preserve">NIST</t>
        </is>
      </c>
      <c r="D8" s="15" t="inlineStr">
        <is>
          <t xml:space="preserve">https://csrc.nist.gov/pubs/sp/800/61/r3/final</t>
        </is>
      </c>
      <c r="E8" s="15" t="inlineStr">
        <is>
          <t xml:space="preserve">April 2025 final publication</t>
        </is>
      </c>
      <c r="F8" s="15" t="inlineStr">
        <is>
          <t xml:space="preserve">Final guidance</t>
        </is>
      </c>
      <c r="G8" s="15"/>
      <c r="H8" s="20" t="inlineStr">
        <is>
          <t xml:space="preserve">October 15, 2026</t>
        </is>
      </c>
      <c r="I8" s="15"/>
      <c r="J8" s="15"/>
      <c r="K8" s="15"/>
    </row>
    <row r="9" ht="40" customHeight="1">
      <c r="A9" s="16" t="str">
        <v>F05</v>
      </c>
      <c r="B9" s="16" t="inlineStr">
        <is>
          <t xml:space="preserve">CIRCIA public rulemaking notice</t>
        </is>
      </c>
      <c r="C9" s="16" t="inlineStr">
        <is>
          <t xml:space="preserve">CISA and Federal Register</t>
        </is>
      </c>
      <c r="D9" s="16" t="inlineStr">
        <is>
          <t xml:space="preserve">https://public-inspection.federalregister.gov/2026-10417.pdf</t>
        </is>
      </c>
      <c r="E9" s="16" t="inlineStr">
        <is>
          <t xml:space="preserve">2026 notice referring to the proposed rule and further town halls</t>
        </is>
      </c>
      <c r="F9" s="16" t="inlineStr">
        <is>
          <t xml:space="preserve">Proposed rule; final rule under White House review since October 1, 2026</t>
        </is>
      </c>
      <c r="G9" s="16" t="inlineStr">
        <is>
          <t xml:space="preserve">Reporting clocks start when the final rule takes effect.</t>
        </is>
      </c>
      <c r="H9" s="19" t="inlineStr">
        <is>
          <t xml:space="preserve">November 3, 2026</t>
        </is>
      </c>
      <c r="I9" s="16"/>
      <c r="J9" s="16"/>
      <c r="K9" s="16"/>
    </row>
    <row r="10" ht="34" customHeight="1">
      <c r="A10" s="15" t="str">
        <v>F06</v>
      </c>
      <c r="B10" s="15" t="inlineStr">
        <is>
          <t xml:space="preserve">State Plans</t>
        </is>
      </c>
      <c r="C10" s="15" t="inlineStr">
        <is>
          <t xml:space="preserve">OSHA</t>
        </is>
      </c>
      <c r="D10" s="15" t="inlineStr">
        <is>
          <t xml:space="preserve">https://www.osha.gov/stateplans/</t>
        </is>
      </c>
      <c r="E10" s="15" t="inlineStr">
        <is>
          <t xml:space="preserve">State and federal occupational safety jurisdiction</t>
        </is>
      </c>
      <c r="F10" s="15" t="inlineStr">
        <is>
          <t xml:space="preserve">Jurisdiction directory</t>
        </is>
      </c>
      <c r="G10" s="15" t="inlineStr">
        <is>
          <t xml:space="preserve">Check public employee coverage and industry exceptions for the actual workplace.</t>
        </is>
      </c>
      <c r="H10" s="20" t="inlineStr">
        <is>
          <t xml:space="preserve">October 15, 2026</t>
        </is>
      </c>
      <c r="I10" s="15"/>
      <c r="J10" s="15"/>
      <c r="K10" s="15"/>
    </row>
    <row r="11" ht="34" customHeight="1">
      <c r="A11" s="16" t="str">
        <v>F07</v>
      </c>
      <c r="B11" s="16" t="inlineStr">
        <is>
          <t xml:space="preserve">Emergency Release Notifications under EPCRA</t>
        </is>
      </c>
      <c r="C11" s="16" t="inlineStr">
        <is>
          <t xml:space="preserve">EPA</t>
        </is>
      </c>
      <c r="D11" s="16" t="inlineStr">
        <is>
          <t xml:space="preserve">https://www.epa.gov/epcra/epcra-emergency-release-notifications</t>
        </is>
      </c>
      <c r="E11" s="16" t="inlineStr">
        <is>
          <t xml:space="preserve">EPCRA 304 and CERCLA release notification</t>
        </is>
      </c>
      <c r="F11" s="16" t="inlineStr">
        <is>
          <t xml:space="preserve">Agency guidance</t>
        </is>
      </c>
      <c r="G11" s="16" t="inlineStr">
        <is>
          <t xml:space="preserve">Chemical thresholds, release facts and recipients require a separate EHS determination.</t>
        </is>
      </c>
      <c r="H11" s="19" t="inlineStr">
        <is>
          <t xml:space="preserve">October 15, 2026</t>
        </is>
      </c>
      <c r="I11" s="16"/>
      <c r="J11" s="16"/>
      <c r="K11" s="16"/>
    </row>
    <row r="12" ht="34" customHeight="1">
      <c r="A12" s="15" t="str">
        <v>F08</v>
      </c>
      <c r="B12" s="15" t="inlineStr">
        <is>
          <t xml:space="preserve">ISA IEC 62443 Series of Standards</t>
        </is>
      </c>
      <c r="C12" s="15" t="inlineStr">
        <is>
          <t xml:space="preserve">ISA</t>
        </is>
      </c>
      <c r="D12" s="15" t="inlineStr">
        <is>
          <t xml:space="preserve">https://www.isa.org/standards-and-publications/isa-standards/isa-iec-62443-series-of-standards</t>
        </is>
      </c>
      <c r="E12" s="15" t="inlineStr">
        <is>
          <t xml:space="preserve">62443-2-1 security program for asset owners; 62443-3-2 security risk assessment, zones and conduits; 62443-3-3 system security requirements and security levels; 62443-4-2 component requirements</t>
        </is>
      </c>
      <c r="F12" s="15" t="inlineStr">
        <is>
          <t xml:space="preserve">Licensed standards series</t>
        </is>
      </c>
      <c r="G12" s="15" t="inlineStr">
        <is>
          <t xml:space="preserve">Use the licensed edition named in the contract when conformity to a part is required.</t>
        </is>
      </c>
      <c r="H12" s="20" t="inlineStr">
        <is>
          <t xml:space="preserve">October 15, 2026</t>
        </is>
      </c>
      <c r="I12" s="15"/>
      <c r="J12" s="15"/>
      <c r="K12" s="15"/>
    </row>
    <row r="13" ht="55" customHeight="1">
      <c r="A13" s="16" t="str">
        <v>R01</v>
      </c>
      <c r="B13" s="16" t="inlineStr">
        <is>
          <t xml:space="preserve">A survey of cyber security management in industrial control systems</t>
        </is>
      </c>
      <c r="C13" s="16" t="inlineStr">
        <is>
          <t xml:space="preserve">Knowles and colleagues in International Journal of Critical Infrastructure Protection</t>
        </is>
      </c>
      <c r="D13" s="16" t="inlineStr">
        <is>
          <t xml:space="preserve">https://doi.org/10.1016/j.ijcip.2015.02.002</t>
        </is>
      </c>
      <c r="E13" s="16" t="inlineStr">
        <is>
          <t xml:space="preserve">Volume 9 June 2015 pages 52 to 80</t>
        </is>
      </c>
      <c r="F13" s="16" t="inlineStr">
        <is>
          <t xml:space="preserve">Peer reviewed research</t>
        </is>
      </c>
      <c r="G13" s="16" t="inlineStr">
        <is>
          <t xml:space="preserve">Used for qualitative management context, not contemporary law or numeric effectiveness claims.</t>
        </is>
      </c>
      <c r="H13" s="19" t="inlineStr">
        <is>
          <t xml:space="preserve">October 15, 2026</t>
        </is>
      </c>
      <c r="I13" s="16"/>
      <c r="J13" s="16"/>
      <c r="K13" s="16"/>
    </row>
    <row r="14" ht="40" customHeight="1">
      <c r="A14" s="15" t="str">
        <v>R02</v>
      </c>
      <c r="B14" s="15" t="inlineStr">
        <is>
          <t xml:space="preserve">Threat modeling of industrial control systems A systematic literature review</t>
        </is>
      </c>
      <c r="C14" s="15" t="inlineStr">
        <is>
          <t xml:space="preserve">Computers and Security</t>
        </is>
      </c>
      <c r="D14" s="15" t="inlineStr">
        <is>
          <t xml:space="preserve">https://doi.org/10.1016/j.cose.2023.103543</t>
        </is>
      </c>
      <c r="E14" s="15" t="inlineStr">
        <is>
          <t xml:space="preserve">Volume 136 January 2024 article 103543</t>
        </is>
      </c>
      <c r="F14" s="15" t="inlineStr">
        <is>
          <t xml:space="preserve">Peer reviewed research</t>
        </is>
      </c>
      <c r="G14" s="15" t="inlineStr">
        <is>
          <t xml:space="preserve">Supports structured threat modeling for use in a specific plant assessment.</t>
        </is>
      </c>
      <c r="H14" s="20" t="inlineStr">
        <is>
          <t xml:space="preserve">October 15, 2026</t>
        </is>
      </c>
      <c r="I14" s="15"/>
      <c r="J14" s="15"/>
      <c r="K14" s="15"/>
    </row>
    <row r="15" ht="40" customHeight="1">
      <c r="A15" s="16" t="str">
        <v>R03</v>
      </c>
      <c r="B15" s="16" t="inlineStr">
        <is>
          <t xml:space="preserve">ICSSIM A framework for building industrial control systems security testbeds</t>
        </is>
      </c>
      <c r="C15" s="16" t="inlineStr">
        <is>
          <t xml:space="preserve">Computers in Industry</t>
        </is>
      </c>
      <c r="D15" s="16" t="inlineStr">
        <is>
          <t xml:space="preserve">https://doi.org/10.1016/j.compind.2023.103906</t>
        </is>
      </c>
      <c r="E15" s="16" t="inlineStr">
        <is>
          <t xml:space="preserve">Volume 148 June 2023 article 103906</t>
        </is>
      </c>
      <c r="F15" s="16" t="inlineStr">
        <is>
          <t xml:space="preserve">Peer reviewed research</t>
        </is>
      </c>
      <c r="G15" s="16" t="inlineStr">
        <is>
          <t xml:space="preserve">Confirm safety and coverage on installed production equipment.</t>
        </is>
      </c>
      <c r="H15" s="19" t="inlineStr">
        <is>
          <t xml:space="preserve">October 15, 2026</t>
        </is>
      </c>
      <c r="I15" s="16"/>
      <c r="J15" s="16"/>
      <c r="K15" s="16"/>
    </row>
    <row r="16" ht="34" customHeight="1">
      <c r="A16" s="15" t="str">
        <v>W01</v>
      </c>
      <c r="B16" s="15" t="inlineStr">
        <is>
          <t xml:space="preserve">AWIA Section 2013 and SDWA Section 1433</t>
        </is>
      </c>
      <c r="C16" s="15" t="inlineStr">
        <is>
          <t xml:space="preserve">EPA</t>
        </is>
      </c>
      <c r="D16" s="15" t="inlineStr">
        <is>
          <t xml:space="preserve">https://www.epa.gov/waterresilience/awia-section-2013</t>
        </is>
      </c>
      <c r="E16" s="15" t="inlineStr">
        <is>
          <t xml:space="preserve">Covered systems; RRA and ERP content; certification cycles</t>
        </is>
      </c>
      <c r="F16" s="15" t="inlineStr">
        <is>
          <t xml:space="preserve">Agency implementation guidance</t>
        </is>
      </c>
      <c r="G16" s="15"/>
      <c r="H16" s="20" t="inlineStr">
        <is>
          <t xml:space="preserve">October 15, 2026</t>
        </is>
      </c>
      <c r="I16" s="15"/>
      <c r="J16" s="15"/>
      <c r="K16" s="15"/>
    </row>
    <row r="17" ht="55" customHeight="1">
      <c r="A17" s="16" t="str">
        <v>W02</v>
      </c>
      <c r="B17" s="16" t="inlineStr">
        <is>
          <t xml:space="preserve">Certification of Risk and Resilience Assessments and Emergency Response Plans</t>
        </is>
      </c>
      <c r="C17" s="16" t="inlineStr">
        <is>
          <t xml:space="preserve">EPA</t>
        </is>
      </c>
      <c r="D17" s="16" t="inlineStr">
        <is>
          <t xml:space="preserve">https://www.epa.gov/waterresilience/how-certify-your-risk-and-resilience-assessment-or-emergency-response-plan</t>
        </is>
      </c>
      <c r="E17" s="16" t="inlineStr">
        <is>
          <t xml:space="preserve">Certification and secure retention of actual plans</t>
        </is>
      </c>
      <c r="F17" s="16" t="inlineStr">
        <is>
          <t xml:space="preserve">Agency implementation guidance</t>
        </is>
      </c>
      <c r="G17" s="16"/>
      <c r="H17" s="19" t="inlineStr">
        <is>
          <t xml:space="preserve">October 15, 2026</t>
        </is>
      </c>
      <c r="I17" s="16"/>
      <c r="J17" s="16"/>
      <c r="K17" s="16"/>
    </row>
    <row r="18" ht="40" customHeight="1">
      <c r="A18" s="15" t="str">
        <v>W03</v>
      </c>
      <c r="B18" s="15" t="inlineStr">
        <is>
          <t xml:space="preserve">Emergency Response Plan Templates for Drinking Water and Wastewater</t>
        </is>
      </c>
      <c r="C18" s="15" t="inlineStr">
        <is>
          <t xml:space="preserve">EPA</t>
        </is>
      </c>
      <c r="D18" s="15" t="inlineStr">
        <is>
          <t xml:space="preserve">https://www.epa.gov/waterutilityresponse/develop-or-update-emergency-response-plan</t>
        </is>
      </c>
      <c r="E18" s="15" t="inlineStr">
        <is>
          <t xml:space="preserve">Separate drinking water and wastewater templates</t>
        </is>
      </c>
      <c r="F18" s="15" t="inlineStr">
        <is>
          <t xml:space="preserve">Agency guidance</t>
        </is>
      </c>
      <c r="G18" s="15" t="inlineStr">
        <is>
          <t xml:space="preserve">EPA identifies the wastewater template as voluntary under SDWA 1433.</t>
        </is>
      </c>
      <c r="H18" s="20" t="inlineStr">
        <is>
          <t xml:space="preserve">October 15, 2026</t>
        </is>
      </c>
      <c r="I18" s="15"/>
      <c r="J18" s="15"/>
      <c r="K18" s="15"/>
    </row>
    <row r="19" ht="34" customHeight="1">
      <c r="A19" s="16" t="str">
        <v>W04</v>
      </c>
      <c r="B19" s="16" t="inlineStr">
        <is>
          <t xml:space="preserve">Cybersecurity for Water and Wastewater Facilities</t>
        </is>
      </c>
      <c r="C19" s="16" t="inlineStr">
        <is>
          <t xml:space="preserve">Indiana IDEM</t>
        </is>
      </c>
      <c r="D19" s="16" t="inlineStr">
        <is>
          <t xml:space="preserve">https://www.in.gov/idem/cleanwater/cybersecurity-for-water-and-wastewater-facilities/</t>
        </is>
      </c>
      <c r="E19" s="16" t="inlineStr">
        <is>
          <t xml:space="preserve">IC 13-18-16.5; covered facility types; 2026 assessments and incident reporting</t>
        </is>
      </c>
      <c r="F19" s="16" t="inlineStr">
        <is>
          <t xml:space="preserve">Agency implementation guidance</t>
        </is>
      </c>
      <c r="G19" s="16"/>
      <c r="H19" s="19" t="inlineStr">
        <is>
          <t xml:space="preserve">October 15, 2026</t>
        </is>
      </c>
      <c r="I19" s="16"/>
      <c r="J19" s="16"/>
      <c r="K19" s="16"/>
    </row>
    <row r="20" ht="40" customHeight="1">
      <c r="A20" s="15" t="str">
        <v>W05</v>
      </c>
      <c r="B20" s="15" t="inlineStr">
        <is>
          <t xml:space="preserve">Maryland Environment 9-2705, current selected codified text</t>
        </is>
      </c>
      <c r="C20" s="15" t="inlineStr">
        <is>
          <t xml:space="preserve">Maryland General Assembly</t>
        </is>
      </c>
      <c r="D20" s="15" t="inlineStr">
        <is>
          <t xml:space="preserve">https://mgaleg.maryland.gov/mgawebsite/Laws/StatuteText?article=gen&amp;section=9-2705&amp;enactments=false</t>
        </is>
      </c>
      <c r="E20" s="15" t="inlineStr">
        <is>
          <t xml:space="preserve">9-2705(a), (b)</t>
        </is>
      </c>
      <c r="F20" s="15" t="inlineStr">
        <is>
          <t xml:space="preserve">Selected current codified statute</t>
        </is>
      </c>
      <c r="G20" s="15" t="inlineStr">
        <is>
          <t xml:space="preserve">Over 3,300 customers for this section. Other Subtitle 27 duties have different scope. Confirm current implementation and reconcile the attachment discrepancy.</t>
        </is>
      </c>
      <c r="H20" s="20" t="inlineStr">
        <is>
          <t xml:space="preserve">October 17, 2026</t>
        </is>
      </c>
      <c r="I20" s="15"/>
      <c r="J20" s="15"/>
      <c r="K20" s="15"/>
    </row>
    <row r="21" ht="40" customHeight="1">
      <c r="A21" s="16" t="str">
        <v>W06</v>
      </c>
      <c r="B21" s="16" t="inlineStr">
        <is>
          <t xml:space="preserve">MDE SB871 implementation guidance, May 2026</t>
        </is>
      </c>
      <c r="C21" s="16" t="inlineStr">
        <is>
          <t xml:space="preserve">Maryland MDE</t>
        </is>
      </c>
      <c r="D21" s="16" t="inlineStr">
        <is>
          <t xml:space="preserve">https://mde.maryland.gov/programs/water/water_supply/Documents/SB871.pdf</t>
        </is>
      </c>
      <c r="E21" s="16" t="inlineStr">
        <is>
          <t xml:space="preserve">Sections 3-9; Attachments 1-2</t>
        </is>
      </c>
      <c r="F21" s="16" t="inlineStr">
        <is>
          <t xml:space="preserve">Agency guidance</t>
        </is>
      </c>
      <c r="G21" s="16" t="inlineStr">
        <is>
          <t xml:space="preserve">Statute and regulation govern; guidance explains. Attachment 2 people threshold differs from statute customers; confirm current instructions and provider deadlines.</t>
        </is>
      </c>
      <c r="H21" s="19" t="inlineStr">
        <is>
          <t xml:space="preserve">October 17, 2026</t>
        </is>
      </c>
      <c r="I21" s="16"/>
      <c r="J21" s="16"/>
      <c r="K21" s="16"/>
    </row>
    <row r="22" ht="40" customHeight="1">
      <c r="A22" s="15" t="str">
        <v>W07</v>
      </c>
      <c r="B22" s="15" t="inlineStr">
        <is>
          <t xml:space="preserve">Water Quality Accountability Act</t>
        </is>
      </c>
      <c r="C22" s="15" t="inlineStr">
        <is>
          <t xml:space="preserve">New Jersey DEP</t>
        </is>
      </c>
      <c r="D22" s="15" t="inlineStr">
        <is>
          <t xml:space="preserve">https://dep.nj.gov/watersupply/drinking-water-systems/water-quality-accountability-act/</t>
        </is>
      </c>
      <c r="E22" s="15" t="inlineStr">
        <is>
          <t xml:space="preserve">Public community water systems with more than 500 service connections; cybersecurity program; NJCCIC membership and incident reporting</t>
        </is>
      </c>
      <c r="F22" s="15" t="inlineStr">
        <is>
          <t xml:space="preserve">Agency implementation guidance</t>
        </is>
      </c>
      <c r="G22" s="15"/>
      <c r="H22" s="20" t="inlineStr">
        <is>
          <t xml:space="preserve">October 15, 2026</t>
        </is>
      </c>
      <c r="I22" s="15"/>
      <c r="J22" s="15"/>
      <c r="K22" s="15"/>
    </row>
    <row r="23" ht="34" customHeight="1">
      <c r="A23" s="16" t="str">
        <v>W08</v>
      </c>
      <c r="B23" s="16" t="inlineStr">
        <is>
          <t xml:space="preserve">Water Quality Accountability Act amendments, P.L.2021, c.262</t>
        </is>
      </c>
      <c r="C23" s="16" t="inlineStr">
        <is>
          <t xml:space="preserve">New Jersey Legislature</t>
        </is>
      </c>
      <c r="D23" s="16" t="inlineStr">
        <is>
          <t xml:space="preserve">https://pub.njleg.gov/bills/2020/PL21/262_.HTM</t>
        </is>
      </c>
      <c r="E23" s="16" t="inlineStr">
        <is>
          <t xml:space="preserve">N.J.S.A. 58:31-2 (more than 500 service connections), 58:31-4.1 (program covering all industrial control systems), 58:31-4.2 (prompt NJCCIC reporting; NJCCIC audit within 30 days)</t>
        </is>
      </c>
      <c r="F23" s="16" t="inlineStr">
        <is>
          <t xml:space="preserve">Enacted law</t>
        </is>
      </c>
      <c r="G23" s="16"/>
      <c r="H23" s="19" t="inlineStr">
        <is>
          <t xml:space="preserve">November 3, 2026</t>
        </is>
      </c>
      <c r="I23" s="16"/>
      <c r="J23" s="16"/>
      <c r="K23" s="16"/>
    </row>
    <row r="24" ht="40" customHeight="1">
      <c r="A24" s="15" t="str">
        <v>W09</v>
      </c>
      <c r="B24" s="15" t="inlineStr">
        <is>
          <t xml:space="preserve">New York drinking water cybersecurity applicability</t>
        </is>
      </c>
      <c r="C24" s="15" t="inlineStr">
        <is>
          <t xml:space="preserve">New York DOH</t>
        </is>
      </c>
      <c r="D24" s="15" t="inlineStr">
        <is>
          <t xml:space="preserve">https://regs.health.ny.gov/content/section-5-e1-applicability</t>
        </is>
      </c>
      <c r="E24" s="15" t="inlineStr">
        <is>
          <t xml:space="preserve">10 NYCRR Appendix 5-E: community water systems serving more than 3,300 people</t>
        </is>
      </c>
      <c r="F24" s="15" t="inlineStr">
        <is>
          <t xml:space="preserve">Current rule page</t>
        </is>
      </c>
      <c r="G24" s="15"/>
      <c r="H24" s="20" t="inlineStr">
        <is>
          <t xml:space="preserve">October 15, 2026</t>
        </is>
      </c>
      <c r="I24" s="15"/>
      <c r="J24" s="15"/>
      <c r="K24" s="15"/>
    </row>
    <row r="25" ht="55" customHeight="1">
      <c r="A25" s="16" t="str">
        <v>W10</v>
      </c>
      <c r="B25" s="16" t="inlineStr">
        <is>
          <t xml:space="preserve">Wastewater cybersecurity resources</t>
        </is>
      </c>
      <c r="C25" s="16" t="inlineStr">
        <is>
          <t xml:space="preserve">New York DEC</t>
        </is>
      </c>
      <c r="D25" s="16" t="inlineStr">
        <is>
          <t xml:space="preserve">https://dec.ny.gov/environmental-protection/water/water-quality/wastewater-treatment-resources/wastewater-cybersecurity-resources</t>
        </is>
      </c>
      <c r="E25" s="16" t="inlineStr">
        <is>
          <t xml:space="preserve">6 NYCRR 750-2.7(h) incident reporting within 24 hours and a 30 day report for all SPDES permittees from March 26, 2026; 750-2.9(d) and (e) POTW controls and emergency response plans from March 11, 2027; first certification March 28, 2027</t>
        </is>
      </c>
      <c r="F25" s="16" t="inlineStr">
        <is>
          <t xml:space="preserve">Agency implementation guidance</t>
        </is>
      </c>
      <c r="G25" s="16"/>
      <c r="H25" s="19" t="inlineStr">
        <is>
          <t xml:space="preserve">November 3, 2026</t>
        </is>
      </c>
      <c r="I25" s="16"/>
      <c r="J25" s="16"/>
      <c r="K25" s="16"/>
    </row>
    <row r="26" ht="34" customHeight="1">
      <c r="A26" s="15" t="str">
        <v>W11</v>
      </c>
      <c r="B26" s="15" t="inlineStr">
        <is>
          <t xml:space="preserve">Wastewater cybersecurity regulations compendium</t>
        </is>
      </c>
      <c r="C26" s="15" t="inlineStr">
        <is>
          <t xml:space="preserve">New York DEC</t>
        </is>
      </c>
      <c r="D26" s="15" t="inlineStr">
        <is>
          <t xml:space="preserve">https://dec.ny.gov/sites/default/files/2026-03/wastewatercyber_compendium.pdf</t>
        </is>
      </c>
      <c r="E26" s="15" t="inlineStr">
        <is>
          <t xml:space="preserve">March 2026 compendium; POTW compliance dates and referenced documents</t>
        </is>
      </c>
      <c r="F26" s="15" t="inlineStr">
        <is>
          <t xml:space="preserve">Agency guidance</t>
        </is>
      </c>
      <c r="G26" s="15"/>
      <c r="H26" s="20" t="inlineStr">
        <is>
          <t xml:space="preserve">October 15, 2026</t>
        </is>
      </c>
      <c r="I26" s="15"/>
      <c r="J26" s="15"/>
      <c r="K26" s="15"/>
    </row>
    <row r="27" ht="40" customHeight="1">
      <c r="A27" s="16" t="str">
        <v>P01</v>
      </c>
      <c r="B27" s="16" t="inlineStr">
        <is>
          <t xml:space="preserve">Critical Infrastructure Protection reliability standards register</t>
        </is>
      </c>
      <c r="C27" s="16" t="inlineStr">
        <is>
          <t xml:space="preserve">NERC</t>
        </is>
      </c>
      <c r="D27" s="16" t="inlineStr">
        <is>
          <t xml:space="preserve">https://www.nerc.com/standards/reliability-standards/cip</t>
        </is>
      </c>
      <c r="E27" s="16" t="inlineStr">
        <is>
          <t xml:space="preserve">Family status and mandatory versus future enforcement</t>
        </is>
      </c>
      <c r="F27" s="16" t="inlineStr">
        <is>
          <t xml:space="preserve">Standards register</t>
        </is>
      </c>
      <c r="G27" s="16" t="inlineStr">
        <is>
          <t xml:space="preserve">Freeze the exact applicable standard, requirement and US implementation plan for the engagement. Approval and enforcement dates differ.</t>
        </is>
      </c>
      <c r="H27" s="19" t="inlineStr">
        <is>
          <t xml:space="preserve">October 15, 2026</t>
        </is>
      </c>
      <c r="I27" s="16"/>
      <c r="J27" s="16"/>
      <c r="K27" s="16"/>
    </row>
    <row r="28" ht="40" customHeight="1">
      <c r="A28" s="15" t="str">
        <v>P02</v>
      </c>
      <c r="B28" s="15" t="inlineStr">
        <is>
          <t xml:space="preserve">Order No. 919, Critical Infrastructure Protection Reliability Standards</t>
        </is>
      </c>
      <c r="C28" s="15" t="inlineStr">
        <is>
          <t xml:space="preserve">FERC, Federal Register</t>
        </is>
      </c>
      <c r="D28" s="15" t="inlineStr">
        <is>
          <t xml:space="preserve">https://www.govinfo.gov/content/pkg/FR-2026-03-24/html/2026-05716.htm</t>
        </is>
      </c>
      <c r="E28" s="15" t="inlineStr">
        <is>
          <t xml:space="preserve">Approves CIP-002-7, CIP-003-10, CIP-004-8, CIP-005-8, CIP-006-7.1, CIP-007-7.1, CIP-008-7.1, CIP-009-7.1, CIP-010-5, CIP-011-4.1 and CIP-013-3; rule effective May 26, 2026; standards effective on the later of April 1, 2026 or the first day of the first calendar quarter 24 months after the order takes effect</t>
        </is>
      </c>
      <c r="F28" s="15" t="inlineStr">
        <is>
          <t xml:space="preserve">Final rule</t>
        </is>
      </c>
      <c r="G28" s="15"/>
      <c r="H28" s="20" t="inlineStr">
        <is>
          <t xml:space="preserve">November 3, 2026</t>
        </is>
      </c>
      <c r="I28" s="15"/>
      <c r="J28" s="15"/>
      <c r="K28" s="15"/>
    </row>
    <row r="29" ht="34" customHeight="1">
      <c r="A29" s="16" t="str">
        <v>P03</v>
      </c>
      <c r="B29" s="16" t="inlineStr">
        <is>
          <t xml:space="preserve">Reliability standards and US effective date resources</t>
        </is>
      </c>
      <c r="C29" s="16" t="inlineStr">
        <is>
          <t xml:space="preserve">NERC</t>
        </is>
      </c>
      <c r="D29" s="16" t="inlineStr">
        <is>
          <t xml:space="preserve">https://www.nerc.com/standards/reliability-standards</t>
        </is>
      </c>
      <c r="E29" s="16" t="inlineStr">
        <is>
          <t xml:space="preserve">US effective date status and functional applicability</t>
        </is>
      </c>
      <c r="F29" s="16" t="inlineStr">
        <is>
          <t xml:space="preserve">Standards register</t>
        </is>
      </c>
      <c r="G29" s="16"/>
      <c r="H29" s="19" t="inlineStr">
        <is>
          <t xml:space="preserve">October 15, 2026</t>
        </is>
      </c>
      <c r="I29" s="16"/>
      <c r="J29" s="16"/>
      <c r="K29" s="16"/>
    </row>
    <row r="30" ht="40" customHeight="1">
      <c r="A30" s="15" t="str">
        <v>P04</v>
      </c>
      <c r="B30" s="15" t="inlineStr">
        <is>
          <t xml:space="preserve">Electric Emergency Incident and Disturbance Report</t>
        </is>
      </c>
      <c r="C30" s="15" t="inlineStr">
        <is>
          <t xml:space="preserve">DOE</t>
        </is>
      </c>
      <c r="D30" s="15" t="inlineStr">
        <is>
          <t xml:space="preserve">https://doe417.energy.gov/</t>
        </is>
      </c>
      <c r="E30" s="15" t="inlineStr">
        <is>
          <t xml:space="preserve">Current DOE-417 form and event instructions</t>
        </is>
      </c>
      <c r="F30" s="15" t="inlineStr">
        <is>
          <t xml:space="preserve">Agency reporting source</t>
        </is>
      </c>
      <c r="G30" s="15" t="inlineStr">
        <is>
          <t xml:space="preserve">Determine the applicable incident category and clock from current instructions; no single clock covers all events.</t>
        </is>
      </c>
      <c r="H30" s="20" t="inlineStr">
        <is>
          <t xml:space="preserve">October 15, 2026</t>
        </is>
      </c>
      <c r="I30" s="15"/>
      <c r="J30" s="15"/>
      <c r="K30" s="15"/>
    </row>
    <row r="31" ht="34" customHeight="1">
      <c r="A31" s="16" t="str">
        <v>P05</v>
      </c>
      <c r="B31" s="16" t="inlineStr">
        <is>
          <t xml:space="preserve">Nuclear cybersecurity</t>
        </is>
      </c>
      <c r="C31" s="16" t="inlineStr">
        <is>
          <t xml:space="preserve">NRC</t>
        </is>
      </c>
      <c r="D31" s="16" t="inlineStr">
        <is>
          <t xml:space="preserve">https://www.nrc.gov/facilities-safety/cybersecurity</t>
        </is>
      </c>
      <c r="E31" s="16" t="inlineStr">
        <is>
          <t xml:space="preserve">10 CFR 73.54 and approved licensee cybersecurity plans</t>
        </is>
      </c>
      <c r="F31" s="16" t="inlineStr">
        <is>
          <t xml:space="preserve">Agency implementation source</t>
        </is>
      </c>
      <c r="G31" s="16" t="inlineStr">
        <is>
          <t xml:space="preserve">Nuclear licensing scope is separate from NERC CIP scope.</t>
        </is>
      </c>
      <c r="H31" s="19" t="inlineStr">
        <is>
          <t xml:space="preserve">October 15, 2026</t>
        </is>
      </c>
      <c r="I31" s="16"/>
      <c r="J31" s="16"/>
      <c r="K31" s="16"/>
    </row>
    <row r="32" ht="34" customHeight="1">
      <c r="A32" s="15" t="str">
        <v>P06</v>
      </c>
      <c r="B32" s="15" t="inlineStr">
        <is>
          <t xml:space="preserve">Electric distribution cybersecurity baselines</t>
        </is>
      </c>
      <c r="C32" s="15" t="inlineStr">
        <is>
          <t xml:space="preserve">NARUC and DOE</t>
        </is>
      </c>
      <c r="D32" s="15" t="inlineStr">
        <is>
          <t xml:space="preserve">https://pubs.naruc.org/pub/364B7A14-D21C-D2DF-BB6B-FFF3F93E1D51</t>
        </is>
      </c>
      <c r="E32" s="15" t="inlineStr">
        <is>
          <t xml:space="preserve">Distribution and distributed energy resource baselines</t>
        </is>
      </c>
      <c r="F32" s="15" t="inlineStr">
        <is>
          <t xml:space="preserve">Government supported guidance</t>
        </is>
      </c>
      <c r="G32" s="15" t="inlineStr">
        <is>
          <t xml:space="preserve">Not a nationwide binding rule; identify state adoption or contract incorporation.</t>
        </is>
      </c>
      <c r="H32" s="20" t="inlineStr">
        <is>
          <t xml:space="preserve">October 15, 2026</t>
        </is>
      </c>
      <c r="I32" s="15"/>
      <c r="J32" s="15"/>
      <c r="K32" s="15"/>
    </row>
    <row r="33" ht="34" customHeight="1">
      <c r="A33" s="16" t="str">
        <v>P07</v>
      </c>
      <c r="B33" s="16" t="inlineStr">
        <is>
          <t xml:space="preserve">Utility IT cybersecurity regulations announcement</t>
        </is>
      </c>
      <c r="C33" s="16" t="inlineStr">
        <is>
          <t xml:space="preserve">New York DPS</t>
        </is>
      </c>
      <c r="D33" s="16" t="inlineStr">
        <is>
          <t xml:space="preserve">https://dps.ny.gov/node/29056</t>
        </is>
      </c>
      <c r="E33" s="16" t="inlineStr">
        <is>
          <t xml:space="preserve">April 16 2026 announcement; June 1 2026 effectiveness</t>
        </is>
      </c>
      <c r="F33" s="16" t="inlineStr">
        <is>
          <t xml:space="preserve">Agency announcement</t>
        </is>
      </c>
      <c r="G33" s="16" t="inlineStr">
        <is>
          <t xml:space="preserve">The announcement explicitly distinguishes IT regulations from prospective industry OT rulemaking.</t>
        </is>
      </c>
      <c r="H33" s="19" t="inlineStr">
        <is>
          <t xml:space="preserve">October 15, 2026</t>
        </is>
      </c>
      <c r="I33" s="16"/>
      <c r="J33" s="16"/>
      <c r="K33" s="16"/>
    </row>
    <row r="34" ht="40" customHeight="1">
      <c r="A34" s="15" t="str">
        <v>M01</v>
      </c>
      <c r="B34" s="15" t="inlineStr">
        <is>
          <t xml:space="preserve">Process safety management of highly hazardous chemicals</t>
        </is>
      </c>
      <c r="C34" s="15" t="inlineStr">
        <is>
          <t xml:space="preserve">OSHA</t>
        </is>
      </c>
      <c r="D34" s="15" t="inlineStr">
        <is>
          <t xml:space="preserve">https://www.osha.gov/laws-regs/regulations/standardnumber/1910/1910.119</t>
        </is>
      </c>
      <c r="E34" s="15" t="inlineStr">
        <is>
          <t xml:space="preserve">Paragraphs e j l m and o; PHA, mechanical integrity, management of change and compliance audits</t>
        </is>
      </c>
      <c r="F34" s="15" t="inlineStr">
        <is>
          <t xml:space="preserve">Federal regulation</t>
        </is>
      </c>
      <c r="G34" s="15" t="inlineStr">
        <is>
          <t xml:space="preserve">Coverage is process and substance dependent. The three year PSM audit covers process safety management.</t>
        </is>
      </c>
      <c r="H34" s="20" t="inlineStr">
        <is>
          <t xml:space="preserve">October 15, 2026</t>
        </is>
      </c>
      <c r="I34" s="15"/>
      <c r="J34" s="15"/>
      <c r="K34" s="15"/>
    </row>
    <row r="35" ht="55" customHeight="1">
      <c r="A35" s="16" t="str">
        <v>M02</v>
      </c>
      <c r="B35" s="16" t="inlineStr">
        <is>
          <t xml:space="preserve">Safeguarding Covered Defense Information and Cyber Incident Reporting</t>
        </is>
      </c>
      <c r="C35" s="16" t="inlineStr">
        <is>
          <t xml:space="preserve">Acquisition gov</t>
        </is>
      </c>
      <c r="D35" s="16" t="inlineStr">
        <is>
          <t xml:space="preserve">https://www.acquisition.gov/dfars/252.204-7012-safeguarding-covered-defense-information-and-cyber-incident-reporting.</t>
        </is>
      </c>
      <c r="E35" s="16" t="inlineStr">
        <is>
          <t xml:space="preserve">DFARS 252.204-7012; covered information and rapid reporting</t>
        </is>
      </c>
      <c r="F35" s="16" t="inlineStr">
        <is>
          <t xml:space="preserve">Federal contract clause</t>
        </is>
      </c>
      <c r="G35" s="16" t="inlineStr">
        <is>
          <t xml:space="preserve">The contract, incorporated revision and system boundary control applicability.</t>
        </is>
      </c>
      <c r="H35" s="19" t="inlineStr">
        <is>
          <t xml:space="preserve">October 15, 2026</t>
        </is>
      </c>
      <c r="I35" s="16"/>
      <c r="J35" s="16"/>
      <c r="K35" s="16"/>
    </row>
    <row r="36" ht="55" customHeight="1">
      <c r="A36" s="15" t="str">
        <v>M03</v>
      </c>
      <c r="B36" s="15" t="inlineStr">
        <is>
          <t xml:space="preserve">CMMC Phase II suspension announcement</t>
        </is>
      </c>
      <c r="C36" s="15" t="inlineStr">
        <is>
          <t xml:space="preserve">Office of Industrial Base Growth</t>
        </is>
      </c>
      <c r="D36" s="15" t="inlineStr">
        <is>
          <t xml:space="preserve">https://business.defense.gov/Engage/News/Article/4542563/forging-the-arsenal-of-freedom-department-of-war-suspends-cmmc-phase-ii-require/</t>
        </is>
      </c>
      <c r="E36" s="15" t="inlineStr">
        <is>
          <t xml:space="preserve">July 13, 2026 Phase II suspension, carried in Class Deviation 2026-O0025 Rev 3</t>
        </is>
      </c>
      <c r="F36" s="15" t="inlineStr">
        <is>
          <t xml:space="preserve">Official agency announcement</t>
        </is>
      </c>
      <c r="G36" s="15" t="inlineStr">
        <is>
          <t xml:space="preserve">Official content reports suspension of the planned Phase II rollout. Confirm current procurement direction with the contracting officer; existing contracts change through formal modification.</t>
        </is>
      </c>
      <c r="H36" s="20" t="inlineStr">
        <is>
          <t xml:space="preserve">October 15, 2026</t>
        </is>
      </c>
      <c r="I36" s="15"/>
      <c r="J36" s="15"/>
      <c r="K36" s="15"/>
    </row>
    <row r="37" ht="34" customHeight="1">
      <c r="A37" s="16" t="str">
        <v>M04</v>
      </c>
      <c r="B37" s="16" t="inlineStr">
        <is>
          <t xml:space="preserve">CMMC program documentation</t>
        </is>
      </c>
      <c r="C37" s="16" t="inlineStr">
        <is>
          <t xml:space="preserve">Defense CIO</t>
        </is>
      </c>
      <c r="D37" s="16" t="inlineStr">
        <is>
          <t xml:space="preserve">https://dodcio.defense.gov/CMMC/Documentation/</t>
        </is>
      </c>
      <c r="E37" s="16" t="inlineStr">
        <is>
          <t xml:space="preserve">Program instruments and contract implementation</t>
        </is>
      </c>
      <c r="F37" s="16" t="inlineStr">
        <is>
          <t xml:space="preserve">Program source</t>
        </is>
      </c>
      <c r="G37" s="16" t="inlineStr">
        <is>
          <t xml:space="preserve">Reconcile current instructions with M03 and the awarded contract before using historical phase dates.</t>
        </is>
      </c>
      <c r="H37" s="19" t="inlineStr">
        <is>
          <t xml:space="preserve">October 15, 2026</t>
        </is>
      </c>
      <c r="I37" s="16"/>
      <c r="J37" s="16"/>
      <c r="K37" s="16"/>
    </row>
    <row r="38" ht="34" customHeight="1">
      <c r="A38" s="15" t="str">
        <v>M05</v>
      </c>
      <c r="B38" s="15" t="inlineStr">
        <is>
          <t xml:space="preserve">Risk Management Program guidance</t>
        </is>
      </c>
      <c r="C38" s="15" t="inlineStr">
        <is>
          <t xml:space="preserve">EPA</t>
        </is>
      </c>
      <c r="D38" s="15" t="inlineStr">
        <is>
          <t xml:space="preserve">https://www.epa.gov/rmp/general-rmp-guidance-introduction</t>
        </is>
      </c>
      <c r="E38" s="15" t="inlineStr">
        <is>
          <t xml:space="preserve">40 CFR Part 68 applicability and program levels</t>
        </is>
      </c>
      <c r="F38" s="15" t="inlineStr">
        <is>
          <t xml:space="preserve">Agency guidance</t>
        </is>
      </c>
      <c r="G38" s="15" t="inlineStr">
        <is>
          <t xml:space="preserve">Cybersecurity certification comes from a cyber specific instrument.</t>
        </is>
      </c>
      <c r="H38" s="20" t="inlineStr">
        <is>
          <t xml:space="preserve">October 15, 2026</t>
        </is>
      </c>
      <c r="I38" s="15"/>
      <c r="J38" s="15"/>
      <c r="K38" s="15"/>
    </row>
    <row r="39" ht="40" customHeight="1">
      <c r="A39" s="16" t="str">
        <v>M06</v>
      </c>
      <c r="B39" s="16" t="inlineStr">
        <is>
          <t xml:space="preserve">CFATS program status</t>
        </is>
      </c>
      <c r="C39" s="16" t="inlineStr">
        <is>
          <t xml:space="preserve">CISA</t>
        </is>
      </c>
      <c r="D39" s="16" t="inlineStr">
        <is>
          <t xml:space="preserve">https://www.cisa.gov/resources-tools/programs/chemical-facility-anti-terrorism-standards-cfats</t>
        </is>
      </c>
      <c r="E39" s="16" t="inlineStr">
        <is>
          <t xml:space="preserve">Statutory authorization expired July 28 2023</t>
        </is>
      </c>
      <c r="F39" s="16" t="inlineStr">
        <is>
          <t xml:space="preserve">Archived agency notice</t>
        </is>
      </c>
      <c r="G39" s="16" t="inlineStr">
        <is>
          <t xml:space="preserve">Confirm reauthorization status from current law. Read an archived CFATS checklist as program history.</t>
        </is>
      </c>
      <c r="H39" s="19" t="inlineStr">
        <is>
          <t xml:space="preserve">October 15, 2026</t>
        </is>
      </c>
      <c r="I39" s="16"/>
      <c r="J39" s="16"/>
      <c r="K39" s="16"/>
    </row>
    <row r="40" ht="34" customHeight="1">
      <c r="A40" s="15" t="str">
        <v>M07</v>
      </c>
      <c r="B40" s="15" t="inlineStr">
        <is>
          <t xml:space="preserve">Manufacturing Profile Revision 1</t>
        </is>
      </c>
      <c r="C40" s="15" t="inlineStr">
        <is>
          <t xml:space="preserve">NIST</t>
        </is>
      </c>
      <c r="D40" s="15" t="inlineStr">
        <is>
          <t xml:space="preserve">https://csrc.nist.gov/pubs/ir/8183/r1/final</t>
        </is>
      </c>
      <c r="E40" s="15" t="inlineStr">
        <is>
          <t xml:space="preserve">October 2020 final profile aligned to CSF 1.1</t>
        </is>
      </c>
      <c r="F40" s="15" t="inlineStr">
        <is>
          <t xml:space="preserve">Final guidance</t>
        </is>
      </c>
      <c r="G40" s="15"/>
      <c r="H40" s="20" t="inlineStr">
        <is>
          <t xml:space="preserve">October 15, 2026</t>
        </is>
      </c>
      <c r="I40" s="15"/>
      <c r="J40" s="15"/>
      <c r="K40" s="15"/>
    </row>
    <row r="41" ht="34" customHeight="1">
      <c r="A41" s="16" t="str">
        <v>M08</v>
      </c>
      <c r="B41" s="16" t="inlineStr">
        <is>
          <t xml:space="preserve">Manufacturing Profile Revision 2</t>
        </is>
      </c>
      <c r="C41" s="16" t="inlineStr">
        <is>
          <t xml:space="preserve">NIST</t>
        </is>
      </c>
      <c r="D41" s="16" t="inlineStr">
        <is>
          <t xml:space="preserve">https://csrc.nist.gov/pubs/ir/8183/r2/ipd</t>
        </is>
      </c>
      <c r="E41" s="16" t="inlineStr">
        <is>
          <t xml:space="preserve">September 2025 initial public draft aligned to CSF 2.0</t>
        </is>
      </c>
      <c r="F41" s="16" t="inlineStr">
        <is>
          <t xml:space="preserve">Draft guidance</t>
        </is>
      </c>
      <c r="G41" s="16" t="inlineStr">
        <is>
          <t xml:space="preserve">Cite this Revision 2 text as a draft until a final version is published.</t>
        </is>
      </c>
      <c r="H41" s="19" t="inlineStr">
        <is>
          <t xml:space="preserve">October 15, 2026</t>
        </is>
      </c>
      <c r="I41" s="16"/>
      <c r="J41" s="16"/>
      <c r="K41" s="16"/>
    </row>
    <row r="42" ht="55" customHeight="1">
      <c r="A42" s="15" t="str">
        <v>T01</v>
      </c>
      <c r="B42" s="15" t="inlineStr">
        <is>
          <t xml:space="preserve">Cybersecurity in the Marine Transportation System</t>
        </is>
      </c>
      <c r="C42" s="15" t="inlineStr">
        <is>
          <t xml:space="preserve">US Coast Guard and Federal Register</t>
        </is>
      </c>
      <c r="D42" s="15" t="inlineStr">
        <is>
          <t xml:space="preserve">https://www.federalregister.gov/documents/2025/01/17/2025-00708/cybersecurity-in-the-marine-transportation-system</t>
        </is>
      </c>
      <c r="E42" s="15" t="inlineStr">
        <is>
          <t xml:space="preserve">90 FR 6298; 33 CFR 101 Subpart F; 101.605 and 101.630 through 101.665</t>
        </is>
      </c>
      <c r="F42" s="15" t="inlineStr">
        <is>
          <t xml:space="preserve">Final rule</t>
        </is>
      </c>
      <c r="G42" s="15" t="inlineStr">
        <is>
          <t xml:space="preserve">Check subsequent amendments and operator specific approval, waivers and equivalents.</t>
        </is>
      </c>
      <c r="H42" s="20" t="inlineStr">
        <is>
          <t xml:space="preserve">October 15, 2026</t>
        </is>
      </c>
      <c r="I42" s="15"/>
      <c r="J42" s="15"/>
      <c r="K42" s="15"/>
    </row>
    <row r="43" ht="55" customHeight="1">
      <c r="A43" s="16" t="str">
        <v>T02</v>
      </c>
      <c r="B43" s="16" t="inlineStr">
        <is>
          <t xml:space="preserve">Maritime cybersecurity implementation timeline</t>
        </is>
      </c>
      <c r="C43" s="16" t="inlineStr">
        <is>
          <t xml:space="preserve">US Coast Guard</t>
        </is>
      </c>
      <c r="D43" s="16" t="inlineStr">
        <is>
          <t xml:space="preserve">https://www.news.uscg.mil/maritime-commons/Article/4247529/final-rule-cybersecurity-in-the-marine-transportation-system-implementation-tim/</t>
        </is>
      </c>
      <c r="E43" s="16" t="inlineStr">
        <is>
          <t xml:space="preserve">January 12 2026 training and July 16 2027 principal compliance milestone</t>
        </is>
      </c>
      <c r="F43" s="16" t="inlineStr">
        <is>
          <t xml:space="preserve">Agency implementation notice</t>
        </is>
      </c>
      <c r="G43" s="16" t="inlineStr">
        <is>
          <t xml:space="preserve">Official notice checked against T01.</t>
        </is>
      </c>
      <c r="H43" s="19" t="inlineStr">
        <is>
          <t xml:space="preserve">October 15, 2026</t>
        </is>
      </c>
      <c r="I43" s="16"/>
      <c r="J43" s="16"/>
      <c r="K43" s="16"/>
    </row>
    <row r="44" ht="40" customHeight="1">
      <c r="A44" s="15" t="str">
        <v>T03</v>
      </c>
      <c r="B44" s="15" t="inlineStr">
        <is>
          <t xml:space="preserve">Pipeline Cybersecurity Mitigation Actions, Contingency Planning, and Testing</t>
        </is>
      </c>
      <c r="C44" s="15" t="inlineStr">
        <is>
          <t xml:space="preserve">TSA</t>
        </is>
      </c>
      <c r="D44" s="15" t="inlineStr">
        <is>
          <t xml:space="preserve">https://www.tsa.gov/sites/default/files/signed_security_directive_pipeline-2021-02g_and_transmittal_memo_508c.pdf</t>
        </is>
      </c>
      <c r="E44" s="15" t="inlineStr">
        <is>
          <t xml:space="preserve">Security Directive Pipeline-2021-02G, effective May 3, 2026 through May 2, 2027; cancels and supersedes Pipeline-2021-02F; owners and operators of hazardous liquid and natural gas pipelines and LNG facilities notified by TSA</t>
        </is>
      </c>
      <c r="F44" s="15" t="inlineStr">
        <is>
          <t xml:space="preserve">Current security directive</t>
        </is>
      </c>
      <c r="G44" s="15"/>
      <c r="H44" s="20" t="inlineStr">
        <is>
          <t xml:space="preserve">November 3, 2026</t>
        </is>
      </c>
      <c r="I44" s="15"/>
      <c r="J44" s="15"/>
      <c r="K44" s="15"/>
    </row>
    <row r="45" ht="40" customHeight="1">
      <c r="A45" s="16" t="str">
        <v>T04</v>
      </c>
      <c r="B45" s="16" t="inlineStr">
        <is>
          <t xml:space="preserve">Rail Cybersecurity Mitigation Actions and Testing</t>
        </is>
      </c>
      <c r="C45" s="16" t="inlineStr">
        <is>
          <t xml:space="preserve">TSA</t>
        </is>
      </c>
      <c r="D45" s="16" t="inlineStr">
        <is>
          <t xml:space="preserve">https://www.tsa.gov/sites/default/files/signed_security_directive_1580_82-2022-01e_and_transmittal_memo_508c.pdf</t>
        </is>
      </c>
      <c r="E45" s="16" t="inlineStr">
        <is>
          <t xml:space="preserve">Security Directive 1580/82-2022-01E, effective May 3, 2026 through May 2, 2027; supersedes 1580/82-2022-01D; freight railroads in 49 CFR 1580.101 and other TSA designated freight and passenger railroads</t>
        </is>
      </c>
      <c r="F45" s="16" t="inlineStr">
        <is>
          <t xml:space="preserve">Current security directive</t>
        </is>
      </c>
      <c r="G45" s="16"/>
      <c r="H45" s="19" t="inlineStr">
        <is>
          <t xml:space="preserve">November 3, 2026</t>
        </is>
      </c>
      <c r="I45" s="16"/>
      <c r="J45" s="16"/>
      <c r="K45" s="16"/>
    </row>
    <row r="46" ht="34" customHeight="1">
      <c r="A46" s="15" t="str">
        <v>T05</v>
      </c>
      <c r="B46" s="15" t="inlineStr">
        <is>
          <t xml:space="preserve">Pipeline control room management</t>
        </is>
      </c>
      <c r="C46" s="15" t="inlineStr">
        <is>
          <t xml:space="preserve">PHMSA</t>
        </is>
      </c>
      <c r="D46" s="15" t="inlineStr">
        <is>
          <t xml:space="preserve">https://www.phmsa.dot.gov/pipeline/control-room-management/control-room-management</t>
        </is>
      </c>
      <c r="E46" s="15" t="inlineStr">
        <is>
          <t xml:space="preserve">49 CFR 192.631 and 195.446; controller and SCADA scope</t>
        </is>
      </c>
      <c r="F46" s="15" t="inlineStr">
        <is>
          <t xml:space="preserve">Agency implementation guidance</t>
        </is>
      </c>
      <c r="G46" s="15" t="inlineStr">
        <is>
          <t xml:space="preserve">These are safety requirements alongside any applicable TSA cybersecurity instrument.</t>
        </is>
      </c>
      <c r="H46" s="20" t="inlineStr">
        <is>
          <t xml:space="preserve">October 15, 2026</t>
        </is>
      </c>
      <c r="I46" s="15"/>
      <c r="J46" s="15"/>
      <c r="K46" s="15"/>
    </row>
    <row r="47" ht="55" customHeight="1">
      <c r="A47" s="16" t="str">
        <v>T06</v>
      </c>
      <c r="B47" s="16" t="inlineStr">
        <is>
          <t xml:space="preserve">Cybersecurity Resources for Transit Agencies</t>
        </is>
      </c>
      <c r="C47" s="16" t="inlineStr">
        <is>
          <t xml:space="preserve">FTA</t>
        </is>
      </c>
      <c r="D47" s="16" t="inlineStr">
        <is>
          <t xml:space="preserve">https://www.transit.dot.gov/regulations-and-programs/safety/cybersecurity-resources-transit-agencies</t>
        </is>
      </c>
      <c r="E47" s="16" t="inlineStr">
        <is>
          <t xml:space="preserve">49 USC 5323 v and security directives; distinction between covered operators</t>
        </is>
      </c>
      <c r="F47" s="16" t="inlineStr">
        <is>
          <t xml:space="preserve">Agency implementation guidance</t>
        </is>
      </c>
      <c r="G47" s="16"/>
      <c r="H47" s="19" t="inlineStr">
        <is>
          <t xml:space="preserve">October 15, 2026</t>
        </is>
      </c>
      <c r="I47" s="16"/>
      <c r="J47" s="16"/>
      <c r="K47" s="16"/>
    </row>
    <row r="48" ht="55" customHeight="1">
      <c r="A48" s="15" t="str">
        <v>T07</v>
      </c>
      <c r="B48" s="15" t="inlineStr">
        <is>
          <t xml:space="preserve">FY2026 Certifications and Assurances</t>
        </is>
      </c>
      <c r="C48" s="15" t="inlineStr">
        <is>
          <t xml:space="preserve">FTA</t>
        </is>
      </c>
      <c r="D48" s="15" t="inlineStr">
        <is>
          <t xml:space="preserve">https://www.transit.dot.gov/funding/grants/grantee-resources/certifications-and-assurances/fy2026-annual-list-certifications</t>
        </is>
      </c>
      <c r="E48" s="15" t="inlineStr">
        <is>
          <t xml:space="preserve">Current grant certifications and assurances</t>
        </is>
      </c>
      <c r="F48" s="15" t="inlineStr">
        <is>
          <t xml:space="preserve">Agency funding instrument</t>
        </is>
      </c>
      <c r="G48" s="15"/>
      <c r="H48" s="20" t="inlineStr">
        <is>
          <t xml:space="preserve">October 15, 2026</t>
        </is>
      </c>
      <c r="I48" s="15"/>
      <c r="J48" s="15"/>
      <c r="K48" s="15"/>
    </row>
    <row r="49" ht="34" customHeight="1">
      <c r="A49" s="16" t="str">
        <v>T08</v>
      </c>
      <c r="B49" s="16" t="inlineStr">
        <is>
          <t xml:space="preserve">Public Transportation Agency Safety Plans</t>
        </is>
      </c>
      <c r="C49" s="16" t="inlineStr">
        <is>
          <t xml:space="preserve">FTA</t>
        </is>
      </c>
      <c r="D49" s="16" t="inlineStr">
        <is>
          <t xml:space="preserve">https://www.transit.dot.gov/PTASP</t>
        </is>
      </c>
      <c r="E49" s="16" t="inlineStr">
        <is>
          <t xml:space="preserve">49 CFR Part 673; applicability and safety management</t>
        </is>
      </c>
      <c r="F49" s="16" t="inlineStr">
        <is>
          <t xml:space="preserve">Agency implementation guidance</t>
        </is>
      </c>
      <c r="G49" s="16" t="inlineStr">
        <is>
          <t xml:space="preserve">Cyber audit frequency is set mode by mode for transit.</t>
        </is>
      </c>
      <c r="H49" s="19" t="inlineStr">
        <is>
          <t xml:space="preserve">October 15, 2026</t>
        </is>
      </c>
      <c r="I49" s="16"/>
      <c r="J49" s="16"/>
      <c r="K49" s="16"/>
    </row>
    <row r="50" ht="40" customHeight="1">
      <c r="A50" s="15" t="str">
        <v>T09</v>
      </c>
      <c r="B50" s="15" t="inlineStr">
        <is>
          <t xml:space="preserve">TSA security directives and emergency amendments</t>
        </is>
      </c>
      <c r="C50" s="15" t="inlineStr">
        <is>
          <t xml:space="preserve">TSA</t>
        </is>
      </c>
      <c r="D50" s="15" t="inlineStr">
        <is>
          <t xml:space="preserve">https://www.tsa.gov/sd-and-ea</t>
        </is>
      </c>
      <c r="E50" s="15" t="inlineStr">
        <is>
          <t xml:space="preserve">Aviation security programs and amendments are issued to the operator; request the current program from the airport or aircraft operator security coordinator</t>
        </is>
      </c>
      <c r="F50" s="15" t="inlineStr">
        <is>
          <t xml:space="preserve">Agency index</t>
        </is>
      </c>
      <c r="G50" s="15"/>
      <c r="H50" s="20" t="inlineStr">
        <is>
          <t xml:space="preserve">November 3, 2026</t>
        </is>
      </c>
      <c r="I50" s="15"/>
      <c r="J50" s="15"/>
      <c r="K50" s="15"/>
    </row>
    <row r="51" ht="40" customHeight="1">
      <c r="A51" s="16" t="str">
        <v>T10</v>
      </c>
      <c r="B51" s="16" t="inlineStr">
        <is>
          <t xml:space="preserve">Maritime cybersecurity current codified provisions</t>
        </is>
      </c>
      <c r="C51" s="16" t="inlineStr">
        <is>
          <t xml:space="preserve">Office of the Federal Register eCFR</t>
        </is>
      </c>
      <c r="D51" s="16" t="inlineStr">
        <is>
          <t xml:space="preserve">https://www.ecfr.gov/current/title-33/chapter-I/subchapter-H/part-101/subpart-F</t>
        </is>
      </c>
      <c r="E51" s="16" t="inlineStr">
        <is>
          <t xml:space="preserve">33 CFR 101.630(f); 101.635; 101.640; 101.650(d)-(e); implementation under 101.655. Current display checked October 13 2026; retrieved provisions reviewed October 16 2026.</t>
        </is>
      </c>
      <c r="F51" s="16" t="inlineStr">
        <is>
          <t xml:space="preserve">Current codified rule</t>
        </is>
      </c>
      <c r="G51" s="16" t="inlineStr">
        <is>
          <t xml:space="preserve">Read the applicable compliance dates in 101.655 and any approved equivalent or waiver. The eCFR is authoritative but unofficial.</t>
        </is>
      </c>
      <c r="H51" s="19" t="inlineStr">
        <is>
          <t xml:space="preserve">October 15, 2026</t>
        </is>
      </c>
      <c r="I51" s="16"/>
      <c r="J51" s="16"/>
      <c r="K51" s="16"/>
    </row>
    <row r="52" ht="34" customHeight="1">
      <c r="A52" s="15" t="str">
        <v>F09</v>
      </c>
      <c r="B52" s="15" t="inlineStr">
        <is>
          <t xml:space="preserve">Cybersecurity Resource Center</t>
        </is>
      </c>
      <c r="C52" s="15" t="inlineStr">
        <is>
          <t xml:space="preserve">New York DFS</t>
        </is>
      </c>
      <c r="D52" s="15" t="inlineStr">
        <is>
          <t xml:space="preserve">https://www.dfs.ny.gov/industry_guidance/cybersecurity</t>
        </is>
      </c>
      <c r="E52" s="15" t="inlineStr">
        <is>
          <t xml:space="preserve">23 NYCRR Part 500 covered entity scope</t>
        </is>
      </c>
      <c r="F52" s="15" t="inlineStr">
        <is>
          <t xml:space="preserve">Agency implementation source</t>
        </is>
      </c>
      <c r="G52" s="15" t="inlineStr">
        <is>
          <t xml:space="preserve">DFS coverage rests on a Banking, Insurance or Financial Services Law authorization.</t>
        </is>
      </c>
      <c r="H52" s="20" t="inlineStr">
        <is>
          <t xml:space="preserve">October 15, 2026</t>
        </is>
      </c>
      <c r="I52" s="15"/>
      <c r="J52" s="15"/>
      <c r="K52" s="15"/>
    </row>
    <row r="53" ht="55" customHeight="1">
      <c r="A53" s="16" t="str">
        <v>M09</v>
      </c>
      <c r="B53" s="16" t="inlineStr">
        <is>
          <t xml:space="preserve">Electronic Records and Electronic Signatures Scope and Application</t>
        </is>
      </c>
      <c r="C53" s="16" t="inlineStr">
        <is>
          <t xml:space="preserve">FDA</t>
        </is>
      </c>
      <c r="D53" s="16" t="inlineStr">
        <is>
          <t xml:space="preserve">https://www.fda.gov/regulatory-information/search-fda-guidance-documents/part-11-electronic-records-electronic-signatures-scope-and-application</t>
        </is>
      </c>
      <c r="E53" s="16" t="inlineStr">
        <is>
          <t xml:space="preserve">21 CFR Part 11 and predicate rule records</t>
        </is>
      </c>
      <c r="F53" s="16" t="inlineStr">
        <is>
          <t xml:space="preserve">Agency guidance</t>
        </is>
      </c>
      <c r="G53" s="16" t="inlineStr">
        <is>
          <t xml:space="preserve">Determine the actual regulated records and product regime; not every PLC record is automatically within Part 11.</t>
        </is>
      </c>
      <c r="H53" s="19" t="inlineStr">
        <is>
          <t xml:space="preserve">October 15, 2026</t>
        </is>
      </c>
      <c r="I53" s="16"/>
      <c r="J53" s="16"/>
      <c r="K53" s="16"/>
    </row>
    <row r="54" ht="55" customHeight="1">
      <c r="A54" s="15" t="str">
        <v>S01</v>
      </c>
      <c r="B54" s="15" t="inlineStr">
        <is>
          <t xml:space="preserve">Alabama starting source</t>
        </is>
      </c>
      <c r="C54" s="15" t="inlineStr">
        <is>
          <t xml:space="preserve">ADEM</t>
        </is>
      </c>
      <c r="D54" s="15" t="inlineStr">
        <is>
          <t xml:space="preserve">https://adem.alabama.gov/water/drinking-water-branch/information-public-water-systems/cybersecurity-resources-public-water-systems</t>
        </is>
      </c>
      <c r="E54" s="15" t="inlineStr">
        <is>
          <t xml:space="preserve">State authority and applicability sources current to October 15, 2026</t>
        </is>
      </c>
      <c r="F54" s="15" t="inlineStr">
        <is>
          <t xml:space="preserve">Agency guidance</t>
        </is>
      </c>
      <c r="G54" s="15"/>
      <c r="H54" s="20" t="inlineStr">
        <is>
          <t xml:space="preserve">October 15, 2026</t>
        </is>
      </c>
      <c r="I54" s="15"/>
      <c r="J54" s="15"/>
      <c r="K54" s="15"/>
    </row>
    <row r="55" ht="34" customHeight="1">
      <c r="A55" s="16" t="str">
        <v>S02</v>
      </c>
      <c r="B55" s="16" t="inlineStr">
        <is>
          <t xml:space="preserve">Alaska starting source</t>
        </is>
      </c>
      <c r="C55" s="16" t="inlineStr">
        <is>
          <t xml:space="preserve">Alaska DEC</t>
        </is>
      </c>
      <c r="D55" s="16" t="inlineStr">
        <is>
          <t xml:space="preserve">https://dec.alaska.gov/eh/dw/security/regulations/awia-regulations</t>
        </is>
      </c>
      <c r="E55" s="16" t="inlineStr">
        <is>
          <t xml:space="preserve">State authority and applicability sources current to October 15, 2026</t>
        </is>
      </c>
      <c r="F55" s="16" t="inlineStr">
        <is>
          <t xml:space="preserve">Agency guidance</t>
        </is>
      </c>
      <c r="G55" s="16"/>
      <c r="H55" s="19" t="inlineStr">
        <is>
          <t xml:space="preserve">October 15, 2026</t>
        </is>
      </c>
      <c r="I55" s="16"/>
      <c r="J55" s="16"/>
      <c r="K55" s="16"/>
    </row>
    <row r="56" ht="34" customHeight="1">
      <c r="A56" s="15" t="str">
        <v>S03</v>
      </c>
      <c r="B56" s="15" t="inlineStr">
        <is>
          <t xml:space="preserve">Arizona starting source</t>
        </is>
      </c>
      <c r="C56" s="15" t="inlineStr">
        <is>
          <t xml:space="preserve">Arizona Legislature</t>
        </is>
      </c>
      <c r="D56" s="15" t="inlineStr">
        <is>
          <t xml:space="preserve">https://azleg.gov/ars/18/00552.htm</t>
        </is>
      </c>
      <c r="E56" s="15" t="inlineStr">
        <is>
          <t xml:space="preserve">State authority and applicability sources current to October 15, 2026</t>
        </is>
      </c>
      <c r="F56" s="15" t="inlineStr">
        <is>
          <t xml:space="preserve">Selected enacted law</t>
        </is>
      </c>
      <c r="G56" s="15"/>
      <c r="H56" s="20" t="inlineStr">
        <is>
          <t xml:space="preserve">October 15, 2026</t>
        </is>
      </c>
      <c r="I56" s="15"/>
      <c r="J56" s="15"/>
      <c r="K56" s="15"/>
    </row>
    <row r="57" ht="40" customHeight="1">
      <c r="A57" s="16" t="str">
        <v>S04</v>
      </c>
      <c r="B57" s="16" t="inlineStr">
        <is>
          <t xml:space="preserve">Arkansas starting source</t>
        </is>
      </c>
      <c r="C57" s="16" t="inlineStr">
        <is>
          <t xml:space="preserve">Arkansas Division of Elementary and Secondary Education</t>
        </is>
      </c>
      <c r="D57" s="16" t="inlineStr">
        <is>
          <t xml:space="preserve">https://adecm.ade.arkansas.gov/ViewApprovedMemo.aspx?Id=4848</t>
        </is>
      </c>
      <c r="E57" s="16" t="inlineStr">
        <is>
          <t xml:space="preserve">State authority and applicability sources current to October 15, 2026</t>
        </is>
      </c>
      <c r="F57" s="16" t="inlineStr">
        <is>
          <t xml:space="preserve">Official implementation memo</t>
        </is>
      </c>
      <c r="G57" s="16"/>
      <c r="H57" s="19" t="inlineStr">
        <is>
          <t xml:space="preserve">October 15, 2026</t>
        </is>
      </c>
      <c r="I57" s="16"/>
      <c r="J57" s="16"/>
      <c r="K57" s="16"/>
    </row>
    <row r="58" ht="34" customHeight="1">
      <c r="A58" s="15" t="str">
        <v>S05</v>
      </c>
      <c r="B58" s="15" t="inlineStr">
        <is>
          <t xml:space="preserve">California starting source</t>
        </is>
      </c>
      <c r="C58" s="15" t="inlineStr">
        <is>
          <t xml:space="preserve">California PUC</t>
        </is>
      </c>
      <c r="D58" s="15" t="inlineStr">
        <is>
          <t xml:space="preserve">https://webproda.cpuc.ca.gov/regulatory-services/safety/emergency-reporting</t>
        </is>
      </c>
      <c r="E58" s="15" t="inlineStr">
        <is>
          <t xml:space="preserve">State authority and applicability sources current to October 15, 2026</t>
        </is>
      </c>
      <c r="F58" s="15" t="inlineStr">
        <is>
          <t xml:space="preserve">Regulator routing source</t>
        </is>
      </c>
      <c r="G58" s="15"/>
      <c r="H58" s="20" t="inlineStr">
        <is>
          <t xml:space="preserve">October 15, 2026</t>
        </is>
      </c>
      <c r="I58" s="15"/>
      <c r="J58" s="15"/>
      <c r="K58" s="15"/>
    </row>
    <row r="59" ht="34" customHeight="1">
      <c r="A59" s="16" t="str">
        <v>S06</v>
      </c>
      <c r="B59" s="16" t="inlineStr">
        <is>
          <t xml:space="preserve">Colorado starting source</t>
        </is>
      </c>
      <c r="C59" s="16" t="inlineStr">
        <is>
          <t xml:space="preserve">Colorado Secretary of State and PUC</t>
        </is>
      </c>
      <c r="D59" s="16" t="inlineStr">
        <is>
          <t xml:space="preserve">https://www.sos.state.co.us/CCR/GenerateRulePdf.do?fileName=4+CCR+723-3&amp;ruleVersionId=10399</t>
        </is>
      </c>
      <c r="E59" s="16" t="inlineStr">
        <is>
          <t xml:space="preserve">State authority and applicability sources current to October 15, 2026</t>
        </is>
      </c>
      <c r="F59" s="16" t="inlineStr">
        <is>
          <t xml:space="preserve">Selected rule text</t>
        </is>
      </c>
      <c r="G59" s="16"/>
      <c r="H59" s="19" t="inlineStr">
        <is>
          <t xml:space="preserve">October 15, 2026</t>
        </is>
      </c>
      <c r="I59" s="16"/>
      <c r="J59" s="16"/>
      <c r="K59" s="16"/>
    </row>
    <row r="60" ht="55" customHeight="1">
      <c r="A60" s="15" t="str">
        <v>S07</v>
      </c>
      <c r="B60" s="15" t="inlineStr">
        <is>
          <t xml:space="preserve">Connecticut starting source</t>
        </is>
      </c>
      <c r="C60" s="15" t="inlineStr">
        <is>
          <t xml:space="preserve">Connecticut DPH</t>
        </is>
      </c>
      <c r="D60" s="15" t="inlineStr">
        <is>
          <t xml:space="preserve">https://portal.ct.gov/dph/-/media/departments-and-agencies/dph/dph/drinking_water/pdf/circular_letter-2021-89_erp_and_cybersecurity_self_assessment_12012021.pdf</t>
        </is>
      </c>
      <c r="E60" s="15" t="inlineStr">
        <is>
          <t xml:space="preserve">State authority and applicability sources current to October 15, 2026</t>
        </is>
      </c>
      <c r="F60" s="15" t="inlineStr">
        <is>
          <t xml:space="preserve">Historical agency circular</t>
        </is>
      </c>
      <c r="G60" s="15"/>
      <c r="H60" s="20" t="inlineStr">
        <is>
          <t xml:space="preserve">October 15, 2026</t>
        </is>
      </c>
      <c r="I60" s="15"/>
      <c r="J60" s="15"/>
      <c r="K60" s="15"/>
    </row>
    <row r="61" ht="34" customHeight="1">
      <c r="A61" s="16" t="str">
        <v>S08</v>
      </c>
      <c r="B61" s="16" t="inlineStr">
        <is>
          <t xml:space="preserve">Delaware starting source</t>
        </is>
      </c>
      <c r="C61" s="16" t="inlineStr">
        <is>
          <t xml:space="preserve">Delaware PSC</t>
        </is>
      </c>
      <c r="D61" s="16" t="inlineStr">
        <is>
          <t xml:space="preserve">https://depsc.delaware.gov/cybersecurity/</t>
        </is>
      </c>
      <c r="E61" s="16" t="inlineStr">
        <is>
          <t xml:space="preserve">State authority and applicability sources current to October 15, 2026</t>
        </is>
      </c>
      <c r="F61" s="16" t="inlineStr">
        <is>
          <t xml:space="preserve">Regulator program</t>
        </is>
      </c>
      <c r="G61" s="16"/>
      <c r="H61" s="19" t="inlineStr">
        <is>
          <t xml:space="preserve">October 15, 2026</t>
        </is>
      </c>
      <c r="I61" s="16"/>
      <c r="J61" s="16"/>
      <c r="K61" s="16"/>
    </row>
    <row r="62" ht="34" customHeight="1">
      <c r="A62" s="15" t="str">
        <v>S09</v>
      </c>
      <c r="B62" s="15" t="inlineStr">
        <is>
          <t xml:space="preserve">Florida starting source</t>
        </is>
      </c>
      <c r="C62" s="15" t="inlineStr">
        <is>
          <t xml:space="preserve">Florida Senate</t>
        </is>
      </c>
      <c r="D62" s="15" t="inlineStr">
        <is>
          <t xml:space="preserve">https://www.flsenate.gov/Laws/Statutes/2026/282.3185</t>
        </is>
      </c>
      <c r="E62" s="15" t="inlineStr">
        <is>
          <t xml:space="preserve">State authority and applicability sources current to October 15, 2026</t>
        </is>
      </c>
      <c r="F62" s="15" t="inlineStr">
        <is>
          <t xml:space="preserve">Selected enacted law</t>
        </is>
      </c>
      <c r="G62" s="15"/>
      <c r="H62" s="20" t="inlineStr">
        <is>
          <t xml:space="preserve">October 15, 2026</t>
        </is>
      </c>
      <c r="I62" s="15"/>
      <c r="J62" s="15"/>
      <c r="K62" s="15"/>
    </row>
    <row r="63" ht="34" customHeight="1">
      <c r="A63" s="16" t="str">
        <v>S10</v>
      </c>
      <c r="B63" s="16" t="inlineStr">
        <is>
          <t xml:space="preserve">Georgia starting source</t>
        </is>
      </c>
      <c r="C63" s="16" t="inlineStr">
        <is>
          <t xml:space="preserve">Georgia Technology Authority</t>
        </is>
      </c>
      <c r="D63" s="16" t="inlineStr">
        <is>
          <t xml:space="preserve">https://gta.georgia.gov/contact-us/cybersecurity-incidents</t>
        </is>
      </c>
      <c r="E63" s="16" t="inlineStr">
        <is>
          <t xml:space="preserve">State authority and applicability sources current to October 15, 2026</t>
        </is>
      </c>
      <c r="F63" s="16" t="inlineStr">
        <is>
          <t xml:space="preserve">Agency reporting source</t>
        </is>
      </c>
      <c r="G63" s="16"/>
      <c r="H63" s="19" t="inlineStr">
        <is>
          <t xml:space="preserve">October 15, 2026</t>
        </is>
      </c>
      <c r="I63" s="16"/>
      <c r="J63" s="16"/>
      <c r="K63" s="16"/>
    </row>
    <row r="64" ht="34" customHeight="1">
      <c r="A64" s="15" t="str">
        <v>S11</v>
      </c>
      <c r="B64" s="15" t="inlineStr">
        <is>
          <t xml:space="preserve">Hawaii starting source</t>
        </is>
      </c>
      <c r="C64" s="15" t="inlineStr">
        <is>
          <t xml:space="preserve">Hawaii PUC</t>
        </is>
      </c>
      <c r="D64" s="15" t="inlineStr">
        <is>
          <t xml:space="preserve">https://puc.hawaii.gov/about/statutes-rules-orders/</t>
        </is>
      </c>
      <c r="E64" s="15" t="inlineStr">
        <is>
          <t xml:space="preserve">State authority and applicability sources current to October 15, 2026</t>
        </is>
      </c>
      <c r="F64" s="15" t="inlineStr">
        <is>
          <t xml:space="preserve">Regulator directory</t>
        </is>
      </c>
      <c r="G64" s="15"/>
      <c r="H64" s="20" t="inlineStr">
        <is>
          <t xml:space="preserve">October 15, 2026</t>
        </is>
      </c>
      <c r="I64" s="15"/>
      <c r="J64" s="15"/>
      <c r="K64" s="15"/>
    </row>
    <row r="65" ht="55" customHeight="1">
      <c r="A65" s="16" t="str">
        <v>S12</v>
      </c>
      <c r="B65" s="16" t="inlineStr">
        <is>
          <t xml:space="preserve">Idaho ITS Information Security Policy Manual, version 4.0</t>
        </is>
      </c>
      <c r="C65" s="16" t="inlineStr">
        <is>
          <t xml:space="preserve">Idaho Technology Authority</t>
        </is>
      </c>
      <c r="D65" s="16" t="inlineStr">
        <is>
          <t xml:space="preserve">https://its.idaho.gov/wp-content/uploads/2025/10/2025-ITS-Information-Security-Policy-Manual-4.0.FINAL_.pdf</t>
        </is>
      </c>
      <c r="E65" s="16" t="inlineStr">
        <is>
          <t xml:space="preserve">Confirm operative adoption and actual agency coverage. Private facilities require separate statutory, permit and contract review.</t>
        </is>
      </c>
      <c r="F65" s="16" t="inlineStr">
        <is>
          <t xml:space="preserve">Official policy text located; confirm adoption and coverage</t>
        </is>
      </c>
      <c r="G65" s="16" t="inlineStr">
        <is>
          <t xml:space="preserve">Verify current operative adoption and entity scope. Binds the facilities within its stated scope.</t>
        </is>
      </c>
      <c r="H65" s="19" t="inlineStr">
        <is>
          <t xml:space="preserve">October 17, 2026</t>
        </is>
      </c>
      <c r="I65" s="16"/>
      <c r="J65" s="16"/>
      <c r="K65" s="16"/>
    </row>
    <row r="66" ht="55" customHeight="1">
      <c r="A66" s="15" t="str">
        <v>S13</v>
      </c>
      <c r="B66" s="15" t="inlineStr">
        <is>
          <t xml:space="preserve">Illinois starting source</t>
        </is>
      </c>
      <c r="C66" s="15" t="inlineStr">
        <is>
          <t xml:space="preserve">Illinois General Assembly</t>
        </is>
      </c>
      <c r="D66" s="15" t="inlineStr">
        <is>
          <t xml:space="preserve">https://www.ilga.gov/Legislation/BillStatus?DocNum=3576&amp;DocTypeID=HB&amp;GAID=18&amp;LegId=0&amp;Print=1&amp;SessionID=114</t>
        </is>
      </c>
      <c r="E66" s="15" t="inlineStr">
        <is>
          <t xml:space="preserve">State authority and applicability sources current to October 15, 2026</t>
        </is>
      </c>
      <c r="F66" s="15" t="inlineStr">
        <is>
          <t xml:space="preserve">Pending bill</t>
        </is>
      </c>
      <c r="G66" s="15"/>
      <c r="H66" s="20" t="inlineStr">
        <is>
          <t xml:space="preserve">October 15, 2026</t>
        </is>
      </c>
      <c r="I66" s="15"/>
      <c r="J66" s="15"/>
      <c r="K66" s="15"/>
    </row>
    <row r="67" ht="40" customHeight="1">
      <c r="A67" s="16" t="str">
        <v>S14</v>
      </c>
      <c r="B67" s="16" t="inlineStr">
        <is>
          <t xml:space="preserve">Indiana starting source</t>
        </is>
      </c>
      <c r="C67" s="16" t="inlineStr">
        <is>
          <t xml:space="preserve">IDEM</t>
        </is>
      </c>
      <c r="D67" s="16" t="inlineStr">
        <is>
          <t xml:space="preserve">https://www.in.gov/idem/cleanwater/cybersecurity-for-water-and-wastewater-facilities/</t>
        </is>
      </c>
      <c r="E67" s="16" t="inlineStr">
        <is>
          <t xml:space="preserve">State authority and applicability sources current to October 15, 2026</t>
        </is>
      </c>
      <c r="F67" s="16" t="inlineStr">
        <is>
          <t xml:space="preserve">Agency implementation guidance</t>
        </is>
      </c>
      <c r="G67" s="16" t="inlineStr">
        <is>
          <t xml:space="preserve">IDEM guidance separates the annual assessment from the every other year certification. Confirm the current statute and the entity facts.</t>
        </is>
      </c>
      <c r="H67" s="19" t="inlineStr">
        <is>
          <t xml:space="preserve">October 17, 2026</t>
        </is>
      </c>
      <c r="I67" s="16"/>
      <c r="J67" s="16"/>
      <c r="K67" s="16"/>
    </row>
    <row r="68" ht="34" customHeight="1">
      <c r="A68" s="15" t="str">
        <v>S15</v>
      </c>
      <c r="B68" s="15" t="inlineStr">
        <is>
          <t xml:space="preserve">Iowa starting source</t>
        </is>
      </c>
      <c r="C68" s="15" t="inlineStr">
        <is>
          <t xml:space="preserve">Iowa Utilities Commission</t>
        </is>
      </c>
      <c r="D68" s="15" t="inlineStr">
        <is>
          <t xml:space="preserve">https://rules.iowa.gov/Notice/Details/8846C</t>
        </is>
      </c>
      <c r="E68" s="15" t="inlineStr">
        <is>
          <t xml:space="preserve">State authority and applicability sources current to October 15, 2026</t>
        </is>
      </c>
      <c r="F68" s="15" t="inlineStr">
        <is>
          <t xml:space="preserve">Selected utility rule</t>
        </is>
      </c>
      <c r="G68" s="15"/>
      <c r="H68" s="20" t="inlineStr">
        <is>
          <t xml:space="preserve">October 15, 2026</t>
        </is>
      </c>
      <c r="I68" s="15"/>
      <c r="J68" s="15"/>
      <c r="K68" s="15"/>
    </row>
    <row r="69" ht="55" customHeight="1">
      <c r="A69" s="16" t="str">
        <v>S16</v>
      </c>
      <c r="B69" s="16" t="inlineStr">
        <is>
          <t xml:space="preserve">Kansas starting source</t>
        </is>
      </c>
      <c r="C69" s="16" t="inlineStr">
        <is>
          <t xml:space="preserve">Kansas Legislature</t>
        </is>
      </c>
      <c r="D69" s="16" t="inlineStr">
        <is>
          <t xml:space="preserve">https://kslegislature.gov/b2023_24/laws/075_000_0000_chapter/075_072_0000_article/075_072_0044_section/075_072_0044_k/</t>
        </is>
      </c>
      <c r="E69" s="16" t="inlineStr">
        <is>
          <t xml:space="preserve">State authority and applicability sources current to October 15, 2026</t>
        </is>
      </c>
      <c r="F69" s="16" t="inlineStr">
        <is>
          <t xml:space="preserve">Selected enacted law</t>
        </is>
      </c>
      <c r="G69" s="16"/>
      <c r="H69" s="19" t="inlineStr">
        <is>
          <t xml:space="preserve">October 15, 2026</t>
        </is>
      </c>
      <c r="I69" s="16"/>
      <c r="J69" s="16"/>
      <c r="K69" s="16"/>
    </row>
    <row r="70" ht="34" customHeight="1">
      <c r="A70" s="15" t="str">
        <v>S17</v>
      </c>
      <c r="B70" s="15" t="inlineStr">
        <is>
          <t xml:space="preserve">Kentucky starting source</t>
        </is>
      </c>
      <c r="C70" s="15" t="inlineStr">
        <is>
          <t xml:space="preserve">Kentucky PSC</t>
        </is>
      </c>
      <c r="D70" s="15" t="inlineStr">
        <is>
          <t xml:space="preserve">https://psc.ky.gov/Home/UtilForms</t>
        </is>
      </c>
      <c r="E70" s="15" t="inlineStr">
        <is>
          <t xml:space="preserve">State authority and applicability sources current to October 15, 2026</t>
        </is>
      </c>
      <c r="F70" s="15" t="inlineStr">
        <is>
          <t xml:space="preserve">Regulator routing source</t>
        </is>
      </c>
      <c r="G70" s="15"/>
      <c r="H70" s="20" t="inlineStr">
        <is>
          <t xml:space="preserve">October 15, 2026</t>
        </is>
      </c>
      <c r="I70" s="15"/>
      <c r="J70" s="15"/>
      <c r="K70" s="15"/>
    </row>
    <row r="71" ht="34" customHeight="1">
      <c r="A71" s="16" t="str">
        <v>S18</v>
      </c>
      <c r="B71" s="16" t="inlineStr">
        <is>
          <t xml:space="preserve">Louisiana starting source</t>
        </is>
      </c>
      <c r="C71" s="16" t="inlineStr">
        <is>
          <t xml:space="preserve">Louisiana Legislature</t>
        </is>
      </c>
      <c r="D71" s="16" t="inlineStr">
        <is>
          <t xml:space="preserve">https://legis.la.gov/</t>
        </is>
      </c>
      <c r="E71" s="16" t="inlineStr">
        <is>
          <t xml:space="preserve">State authority and applicability sources current to October 15, 2026</t>
        </is>
      </c>
      <c r="F71" s="16" t="inlineStr">
        <is>
          <t xml:space="preserve">State legislature</t>
        </is>
      </c>
      <c r="G71" s="16"/>
      <c r="H71" s="19" t="inlineStr">
        <is>
          <t xml:space="preserve">October 15, 2026</t>
        </is>
      </c>
      <c r="I71" s="16"/>
      <c r="J71" s="16"/>
      <c r="K71" s="16"/>
    </row>
    <row r="72" ht="34" customHeight="1">
      <c r="A72" s="15" t="str">
        <v>S19</v>
      </c>
      <c r="B72" s="15" t="inlineStr">
        <is>
          <t xml:space="preserve">Maine starting source</t>
        </is>
      </c>
      <c r="C72" s="15" t="inlineStr">
        <is>
          <t xml:space="preserve">Maine Legislature</t>
        </is>
      </c>
      <c r="D72" s="15" t="inlineStr">
        <is>
          <t xml:space="preserve">https://www.legislature.maine.gov/legis/statutes/35-A/title35-Asec710.html</t>
        </is>
      </c>
      <c r="E72" s="15" t="inlineStr">
        <is>
          <t xml:space="preserve">State authority and applicability sources current to October 15, 2026</t>
        </is>
      </c>
      <c r="F72" s="15" t="inlineStr">
        <is>
          <t xml:space="preserve">Selected enacted law</t>
        </is>
      </c>
      <c r="G72" s="15"/>
      <c r="H72" s="20" t="inlineStr">
        <is>
          <t xml:space="preserve">October 15, 2026</t>
        </is>
      </c>
      <c r="I72" s="15"/>
      <c r="J72" s="15"/>
      <c r="K72" s="15"/>
    </row>
    <row r="73" ht="40" customHeight="1">
      <c r="A73" s="16" t="str">
        <v>S20</v>
      </c>
      <c r="B73" s="16" t="inlineStr">
        <is>
          <t xml:space="preserve">Maryland Environment 9-2705, current selected codified text</t>
        </is>
      </c>
      <c r="C73" s="16" t="inlineStr">
        <is>
          <t xml:space="preserve">Maryland General Assembly and MDE</t>
        </is>
      </c>
      <c r="D73" s="16" t="inlineStr">
        <is>
          <t xml:space="preserve">https://mgaleg.maryland.gov/mgawebsite/Laws/StatuteText?article=gen&amp;section=9-2705&amp;enactments=false</t>
        </is>
      </c>
      <c r="E73" s="16" t="inlineStr">
        <is>
          <t xml:space="preserve">9-2705(a), (b)</t>
        </is>
      </c>
      <c r="F73" s="16" t="inlineStr">
        <is>
          <t xml:space="preserve">Selected current codified statute</t>
        </is>
      </c>
      <c r="G73" s="16" t="inlineStr">
        <is>
          <t xml:space="preserve">Over 3,300 customers for this section. Other Subtitle 27 duties have different scope. Confirm current implementation and reconcile the attachment discrepancy.</t>
        </is>
      </c>
      <c r="H73" s="19" t="inlineStr">
        <is>
          <t xml:space="preserve">October 17, 2026</t>
        </is>
      </c>
      <c r="I73" s="16"/>
      <c r="J73" s="16"/>
      <c r="K73" s="16"/>
    </row>
    <row r="74" ht="34" customHeight="1">
      <c r="A74" s="15" t="str">
        <v>S21</v>
      </c>
      <c r="B74" s="15" t="inlineStr">
        <is>
          <t xml:space="preserve">Massachusetts starting source</t>
        </is>
      </c>
      <c r="C74" s="15" t="inlineStr">
        <is>
          <t xml:space="preserve">MassDEP</t>
        </is>
      </c>
      <c r="D74" s="15" t="inlineStr">
        <is>
          <t xml:space="preserve">https://www.mass.gov/info-details/public-drinking-water-system-operations</t>
        </is>
      </c>
      <c r="E74" s="15" t="inlineStr">
        <is>
          <t xml:space="preserve">State authority and applicability sources current to October 15, 2026</t>
        </is>
      </c>
      <c r="F74" s="15" t="inlineStr">
        <is>
          <t xml:space="preserve">Agency program with scope review</t>
        </is>
      </c>
      <c r="G74" s="15"/>
      <c r="H74" s="20" t="inlineStr">
        <is>
          <t xml:space="preserve">October 15, 2026</t>
        </is>
      </c>
      <c r="I74" s="15"/>
      <c r="J74" s="15"/>
      <c r="K74" s="15"/>
    </row>
    <row r="75" ht="55" customHeight="1">
      <c r="A75" s="16" t="str">
        <v>S22</v>
      </c>
      <c r="B75" s="16" t="inlineStr">
        <is>
          <t xml:space="preserve">Michigan starting source</t>
        </is>
      </c>
      <c r="C75" s="16" t="inlineStr">
        <is>
          <t xml:space="preserve">Michigan PSC</t>
        </is>
      </c>
      <c r="D75" s="16" t="inlineStr">
        <is>
          <t xml:space="preserve">https://www.michigan.gov/mpsc/regulatory/emergency-management/utility-incident-notification-procedures</t>
        </is>
      </c>
      <c r="E75" s="16" t="inlineStr">
        <is>
          <t xml:space="preserve">State authority and applicability sources current to October 15, 2026</t>
        </is>
      </c>
      <c r="F75" s="16" t="inlineStr">
        <is>
          <t xml:space="preserve">Regulator implementation source</t>
        </is>
      </c>
      <c r="G75" s="16"/>
      <c r="H75" s="19" t="inlineStr">
        <is>
          <t xml:space="preserve">October 15, 2026</t>
        </is>
      </c>
      <c r="I75" s="16"/>
      <c r="J75" s="16"/>
      <c r="K75" s="16"/>
    </row>
    <row r="76" ht="85" customHeight="1">
      <c r="A76" s="15" t="str">
        <v>S23</v>
      </c>
      <c r="B76" s="15" t="inlineStr">
        <is>
          <t xml:space="preserve">Minnesota starting source</t>
        </is>
      </c>
      <c r="C76" s="15" t="inlineStr">
        <is>
          <t xml:space="preserve">Minnesota Department of Health</t>
        </is>
      </c>
      <c r="D76" s="15" t="inlineStr">
        <is>
          <t xml:space="preserve">https://www.health.mn.gov/communities/environment/emergency/water/securityassess.html</t>
        </is>
      </c>
      <c r="E76" s="15" t="inlineStr">
        <is>
          <t xml:space="preserve">MDH requests annual assessment and completion certification for public water systems using OT. Its form says before July 1; its page says by July 1. Obtain current instructions and receipts; retain assessment findings securely. EO 22-20 paragraph 3(d) directs agencies to require or encourage annual certification within existing authority. EO 24-07 amends the agency definition. Confirm private sector duties from statute, and take the federal population threshold from the federal text.</t>
        </is>
      </c>
      <c r="F76" s="15" t="inlineStr">
        <is>
          <t xml:space="preserve">Agency process and executive order reviewed</t>
        </is>
      </c>
      <c r="G76" s="15"/>
      <c r="H76" s="20" t="inlineStr">
        <is>
          <t xml:space="preserve">October 17, 2026</t>
        </is>
      </c>
      <c r="I76" s="15"/>
      <c r="J76" s="15"/>
      <c r="K76" s="15"/>
    </row>
    <row r="77" ht="34" customHeight="1">
      <c r="A77" s="16" t="str">
        <v>S24</v>
      </c>
      <c r="B77" s="16" t="inlineStr">
        <is>
          <t xml:space="preserve">Mississippi starting source</t>
        </is>
      </c>
      <c r="C77" s="16" t="inlineStr">
        <is>
          <t xml:space="preserve">Mississippi ITS</t>
        </is>
      </c>
      <c r="D77" s="16" t="inlineStr">
        <is>
          <t xml:space="preserve">https://www.its.ms.gov/services/security/Enterprise-Cybersecurity-Incident-Reporting</t>
        </is>
      </c>
      <c r="E77" s="16" t="inlineStr">
        <is>
          <t xml:space="preserve">State authority and applicability sources current to October 15, 2026</t>
        </is>
      </c>
      <c r="F77" s="16" t="inlineStr">
        <is>
          <t xml:space="preserve">Agency reporting source</t>
        </is>
      </c>
      <c r="G77" s="16"/>
      <c r="H77" s="19" t="inlineStr">
        <is>
          <t xml:space="preserve">October 15, 2026</t>
        </is>
      </c>
      <c r="I77" s="16"/>
      <c r="J77" s="16"/>
      <c r="K77" s="16"/>
    </row>
    <row r="78" ht="85" customHeight="1">
      <c r="A78" s="15" t="str">
        <v>S25</v>
      </c>
      <c r="B78" s="15" t="inlineStr">
        <is>
          <t xml:space="preserve">Missouri starting source</t>
        </is>
      </c>
      <c r="C78" s="15" t="inlineStr">
        <is>
          <t xml:space="preserve">Missouri Legislature</t>
        </is>
      </c>
      <c r="D78" s="15" t="inlineStr">
        <is>
          <t xml:space="preserve">https://revisor.mo.gov/main/OneSection.aspx?section=640.142</t>
        </is>
      </c>
      <c r="E78" s="15" t="inlineStr">
        <is>
          <t xml:space="preserve">Section 640.142 requires a cyberrisk plan including assessments and controls. Exemptions include systems without internet connected controls; state parks; cities above 30,000 inhabitants; specified charter county population bands; and PSC regulated utilities above 30,000 customers. Document every exclusion and actual entity facts. No assessment frequency or pentest requirement is supplied by this section.</t>
        </is>
      </c>
      <c r="F78" s="15" t="inlineStr">
        <is>
          <t xml:space="preserve">Codified sector clause</t>
        </is>
      </c>
      <c r="G78" s="15"/>
      <c r="H78" s="20" t="inlineStr">
        <is>
          <t xml:space="preserve">October 17, 2026</t>
        </is>
      </c>
      <c r="I78" s="15"/>
      <c r="J78" s="15"/>
      <c r="K78" s="15"/>
    </row>
    <row r="79" ht="34" customHeight="1">
      <c r="A79" s="16" t="str">
        <v>S26</v>
      </c>
      <c r="B79" s="16" t="inlineStr">
        <is>
          <t xml:space="preserve">Montana starting source</t>
        </is>
      </c>
      <c r="C79" s="16" t="inlineStr">
        <is>
          <t xml:space="preserve">Montana Department of Administration</t>
        </is>
      </c>
      <c r="D79" s="16" t="inlineStr">
        <is>
          <t xml:space="preserve">https://doa.mt.gov/SITSD/cybersecurity</t>
        </is>
      </c>
      <c r="E79" s="16" t="inlineStr">
        <is>
          <t xml:space="preserve">State authority and applicability sources current to October 15, 2026</t>
        </is>
      </c>
      <c r="F79" s="16" t="inlineStr">
        <is>
          <t xml:space="preserve">Agency guidance</t>
        </is>
      </c>
      <c r="G79" s="16"/>
      <c r="H79" s="19" t="inlineStr">
        <is>
          <t xml:space="preserve">October 15, 2026</t>
        </is>
      </c>
      <c r="I79" s="16"/>
      <c r="J79" s="16"/>
      <c r="K79" s="16"/>
    </row>
    <row r="80" ht="34" customHeight="1">
      <c r="A80" s="15" t="str">
        <v>S27</v>
      </c>
      <c r="B80" s="15" t="inlineStr">
        <is>
          <t xml:space="preserve">Nebraska starting source</t>
        </is>
      </c>
      <c r="C80" s="15" t="inlineStr">
        <is>
          <t xml:space="preserve">Nebraska Information Technology Commission</t>
        </is>
      </c>
      <c r="D80" s="15" t="inlineStr">
        <is>
          <t xml:space="preserve">https://nitc.nebraska.gov/standards-and-guidelines/</t>
        </is>
      </c>
      <c r="E80" s="15" t="inlineStr">
        <is>
          <t xml:space="preserve">State authority and applicability sources current to October 15, 2026</t>
        </is>
      </c>
      <c r="F80" s="15" t="inlineStr">
        <is>
          <t xml:space="preserve">Standards directory</t>
        </is>
      </c>
      <c r="G80" s="15"/>
      <c r="H80" s="20" t="inlineStr">
        <is>
          <t xml:space="preserve">October 15, 2026</t>
        </is>
      </c>
      <c r="I80" s="15"/>
      <c r="J80" s="15"/>
      <c r="K80" s="15"/>
    </row>
    <row r="81" ht="34" customHeight="1">
      <c r="A81" s="16" t="str">
        <v>S28</v>
      </c>
      <c r="B81" s="16" t="inlineStr">
        <is>
          <t xml:space="preserve">Nevada starting source</t>
        </is>
      </c>
      <c r="C81" s="16" t="inlineStr">
        <is>
          <t xml:space="preserve">Nevada Legislature</t>
        </is>
      </c>
      <c r="D81" s="16" t="inlineStr">
        <is>
          <t xml:space="preserve">https://www.leg.state.nv.us/nrs/nrs-480.html</t>
        </is>
      </c>
      <c r="E81" s="16" t="inlineStr">
        <is>
          <t xml:space="preserve">State authority and applicability sources current to October 15, 2026</t>
        </is>
      </c>
      <c r="F81" s="16" t="inlineStr">
        <is>
          <t xml:space="preserve">Selected enacted law</t>
        </is>
      </c>
      <c r="G81" s="16"/>
      <c r="H81" s="19" t="inlineStr">
        <is>
          <t xml:space="preserve">October 15, 2026</t>
        </is>
      </c>
      <c r="I81" s="16"/>
      <c r="J81" s="16"/>
      <c r="K81" s="16"/>
    </row>
    <row r="82" ht="34" customHeight="1">
      <c r="A82" s="15" t="str">
        <v>S29</v>
      </c>
      <c r="B82" s="15" t="inlineStr">
        <is>
          <t xml:space="preserve">New Hampshire starting source</t>
        </is>
      </c>
      <c r="C82" s="15" t="inlineStr">
        <is>
          <t xml:space="preserve">New Hampshire Legislature</t>
        </is>
      </c>
      <c r="D82" s="15" t="inlineStr">
        <is>
          <t xml:space="preserve">https://gc.nh.gov/rsa/html/L/485/485-3-e.htm</t>
        </is>
      </c>
      <c r="E82" s="15" t="inlineStr">
        <is>
          <t xml:space="preserve">State authority and applicability sources current to October 15, 2026</t>
        </is>
      </c>
      <c r="F82" s="15" t="inlineStr">
        <is>
          <t xml:space="preserve">Enacted sector law</t>
        </is>
      </c>
      <c r="G82" s="15"/>
      <c r="H82" s="20" t="inlineStr">
        <is>
          <t xml:space="preserve">October 15, 2026</t>
        </is>
      </c>
      <c r="I82" s="15"/>
      <c r="J82" s="15"/>
      <c r="K82" s="15"/>
    </row>
    <row r="83" ht="34" customHeight="1">
      <c r="A83" s="16" t="str">
        <v>NH-WW</v>
      </c>
      <c r="B83" s="16" t="inlineStr">
        <is>
          <t xml:space="preserve">Wastewater cybersecurity protection program</t>
        </is>
      </c>
      <c r="C83" s="16" t="inlineStr">
        <is>
          <t xml:space="preserve">New Hampshire Legislature</t>
        </is>
      </c>
      <c r="D83" s="16" t="inlineStr">
        <is>
          <t xml:space="preserve">https://www.gc.nh.gov/rsa/html/L/485-A/485-A-5-f.htm</t>
        </is>
      </c>
      <c r="E83" s="16" t="inlineStr">
        <is>
          <t xml:space="preserve">RSA 485-A:5-f; current codified text</t>
        </is>
      </c>
      <c r="F83" s="16" t="inlineStr">
        <is>
          <t xml:space="preserve">Enacted sector law</t>
        </is>
      </c>
      <c r="G83" s="16"/>
      <c r="H83" s="19" t="inlineStr">
        <is>
          <t xml:space="preserve">October 15, 2026</t>
        </is>
      </c>
      <c r="I83" s="16"/>
      <c r="J83" s="16"/>
      <c r="K83" s="16"/>
    </row>
    <row r="84" ht="34" customHeight="1">
      <c r="A84" s="15" t="str">
        <v>S30</v>
      </c>
      <c r="B84" s="15" t="inlineStr">
        <is>
          <t xml:space="preserve">New Jersey starting source</t>
        </is>
      </c>
      <c r="C84" s="15" t="inlineStr">
        <is>
          <t xml:space="preserve">New Jersey DEP and Legislature</t>
        </is>
      </c>
      <c r="D84" s="15" t="inlineStr">
        <is>
          <t xml:space="preserve">https://dep.nj.gov/watersupply/drinking-water-systems/water-quality-accountability-act/</t>
        </is>
      </c>
      <c r="E84" s="15" t="inlineStr">
        <is>
          <t xml:space="preserve">State authority and applicability sources current to October 15, 2026</t>
        </is>
      </c>
      <c r="F84" s="15" t="inlineStr">
        <is>
          <t xml:space="preserve">Enacted sector framework</t>
        </is>
      </c>
      <c r="G84" s="15"/>
      <c r="H84" s="20" t="inlineStr">
        <is>
          <t xml:space="preserve">October 15, 2026</t>
        </is>
      </c>
      <c r="I84" s="15"/>
      <c r="J84" s="15"/>
      <c r="K84" s="15"/>
    </row>
    <row r="85" ht="34" customHeight="1">
      <c r="A85" s="16" t="str">
        <v>S31</v>
      </c>
      <c r="B85" s="16" t="inlineStr">
        <is>
          <t xml:space="preserve">New Mexico starting source</t>
        </is>
      </c>
      <c r="C85" s="16" t="inlineStr">
        <is>
          <t xml:space="preserve">New Mexico DoIT</t>
        </is>
      </c>
      <c r="D85" s="16" t="inlineStr">
        <is>
          <t xml:space="preserve">https://www.doit.nm.gov/about/doit-act-policies-and-rules</t>
        </is>
      </c>
      <c r="E85" s="16" t="inlineStr">
        <is>
          <t xml:space="preserve">State authority and applicability sources current to October 15, 2026</t>
        </is>
      </c>
      <c r="F85" s="16" t="inlineStr">
        <is>
          <t xml:space="preserve">Policy directory and scope review</t>
        </is>
      </c>
      <c r="G85" s="16"/>
      <c r="H85" s="19" t="inlineStr">
        <is>
          <t xml:space="preserve">October 15, 2026</t>
        </is>
      </c>
      <c r="I85" s="16"/>
      <c r="J85" s="16"/>
      <c r="K85" s="16"/>
    </row>
    <row r="86" ht="55" customHeight="1">
      <c r="A86" s="15" t="str">
        <v>S32</v>
      </c>
      <c r="B86" s="15" t="inlineStr">
        <is>
          <t xml:space="preserve">New York starting source</t>
        </is>
      </c>
      <c r="C86" s="15" t="inlineStr">
        <is>
          <t xml:space="preserve">New York DEC and DOH</t>
        </is>
      </c>
      <c r="D86" s="15" t="inlineStr">
        <is>
          <t xml:space="preserve">https://dec.ny.gov/environmental-protection/water/water-quality/wastewater-treatment-resources/wastewater-cybersecurity-resources</t>
        </is>
      </c>
      <c r="E86" s="15" t="inlineStr">
        <is>
          <t xml:space="preserve">State authority and applicability sources current to October 15, 2026</t>
        </is>
      </c>
      <c r="F86" s="15" t="inlineStr">
        <is>
          <t xml:space="preserve">Adopted sector rules</t>
        </is>
      </c>
      <c r="G86" s="15"/>
      <c r="H86" s="20" t="inlineStr">
        <is>
          <t xml:space="preserve">October 15, 2026</t>
        </is>
      </c>
      <c r="I86" s="15"/>
      <c r="J86" s="15"/>
      <c r="K86" s="15"/>
    </row>
    <row r="87" ht="34" customHeight="1">
      <c r="A87" s="16" t="str">
        <v>S33</v>
      </c>
      <c r="B87" s="16" t="inlineStr">
        <is>
          <t xml:space="preserve">North Carolina starting source</t>
        </is>
      </c>
      <c r="C87" s="16" t="inlineStr">
        <is>
          <t xml:space="preserve">North Carolina DIT</t>
        </is>
      </c>
      <c r="D87" s="16" t="inlineStr">
        <is>
          <t xml:space="preserve">https://it.nc.gov/programs/cybersecurity-risk-management/cyber-incident-reporting</t>
        </is>
      </c>
      <c r="E87" s="16" t="inlineStr">
        <is>
          <t xml:space="preserve">State authority and applicability sources current to October 15, 2026</t>
        </is>
      </c>
      <c r="F87" s="16" t="inlineStr">
        <is>
          <t xml:space="preserve">Agency implementation guidance</t>
        </is>
      </c>
      <c r="G87" s="16"/>
      <c r="H87" s="19" t="inlineStr">
        <is>
          <t xml:space="preserve">October 15, 2026</t>
        </is>
      </c>
      <c r="I87" s="16"/>
      <c r="J87" s="16"/>
      <c r="K87" s="16"/>
    </row>
    <row r="88" ht="34" customHeight="1">
      <c r="A88" s="15" t="str">
        <v>S34</v>
      </c>
      <c r="B88" s="15" t="inlineStr">
        <is>
          <t xml:space="preserve">North Dakota starting source</t>
        </is>
      </c>
      <c r="C88" s="15" t="inlineStr">
        <is>
          <t xml:space="preserve">North Dakota Legislature</t>
        </is>
      </c>
      <c r="D88" s="15" t="inlineStr">
        <is>
          <t xml:space="preserve">https://ndlegis.gov/cencode/t54c59-1.pdf</t>
        </is>
      </c>
      <c r="E88" s="15" t="inlineStr">
        <is>
          <t xml:space="preserve">State authority and applicability sources current to October 15, 2026</t>
        </is>
      </c>
      <c r="F88" s="15" t="inlineStr">
        <is>
          <t xml:space="preserve">Selected enacted law</t>
        </is>
      </c>
      <c r="G88" s="15"/>
      <c r="H88" s="20" t="inlineStr">
        <is>
          <t xml:space="preserve">October 15, 2026</t>
        </is>
      </c>
      <c r="I88" s="15"/>
      <c r="J88" s="15"/>
      <c r="K88" s="15"/>
    </row>
    <row r="89" ht="34" customHeight="1">
      <c r="A89" s="16" t="str">
        <v>S35</v>
      </c>
      <c r="B89" s="16" t="inlineStr">
        <is>
          <t xml:space="preserve">Ohio starting source</t>
        </is>
      </c>
      <c r="C89" s="16" t="inlineStr">
        <is>
          <t xml:space="preserve">Ohio EPA</t>
        </is>
      </c>
      <c r="D89" s="16" t="inlineStr">
        <is>
          <t xml:space="preserve">https://codes.ohio.gov/ohio-administrative-code/rule-3745-81-31</t>
        </is>
      </c>
      <c r="E89" s="16" t="inlineStr">
        <is>
          <t xml:space="preserve">State authority and applicability sources current to October 15, 2026</t>
        </is>
      </c>
      <c r="F89" s="16" t="inlineStr">
        <is>
          <t xml:space="preserve">Selected operational reporting rule</t>
        </is>
      </c>
      <c r="G89" s="16"/>
      <c r="H89" s="19" t="inlineStr">
        <is>
          <t xml:space="preserve">October 15, 2026</t>
        </is>
      </c>
      <c r="I89" s="16"/>
      <c r="J89" s="16"/>
      <c r="K89" s="16"/>
    </row>
    <row r="90" ht="55" customHeight="1">
      <c r="A90" s="15" t="str">
        <v>S36</v>
      </c>
      <c r="B90" s="15" t="inlineStr">
        <is>
          <t xml:space="preserve">Oklahoma starting source</t>
        </is>
      </c>
      <c r="C90" s="15" t="inlineStr">
        <is>
          <t xml:space="preserve">Oklahoma OMES</t>
        </is>
      </c>
      <c r="D90" s="15" t="inlineStr">
        <is>
          <t xml:space="preserve">https://www.oklahoma.gov/omes/divisions/information-services/about-information-services/it-statutory-and-regulatory-reporting.html</t>
        </is>
      </c>
      <c r="E90" s="15" t="inlineStr">
        <is>
          <t xml:space="preserve">State authority and applicability sources current to October 15, 2026</t>
        </is>
      </c>
      <c r="F90" s="15" t="inlineStr">
        <is>
          <t xml:space="preserve">Agency reporting directory</t>
        </is>
      </c>
      <c r="G90" s="15"/>
      <c r="H90" s="20" t="inlineStr">
        <is>
          <t xml:space="preserve">October 15, 2026</t>
        </is>
      </c>
      <c r="I90" s="15"/>
      <c r="J90" s="15"/>
      <c r="K90" s="15"/>
    </row>
    <row r="91" ht="34" customHeight="1">
      <c r="A91" s="16" t="str">
        <v>S37</v>
      </c>
      <c r="B91" s="16" t="inlineStr">
        <is>
          <t xml:space="preserve">Oregon starting source</t>
        </is>
      </c>
      <c r="C91" s="16" t="inlineStr">
        <is>
          <t xml:space="preserve">Oregon Legislature</t>
        </is>
      </c>
      <c r="D91" s="16" t="inlineStr">
        <is>
          <t xml:space="preserve">https://www.oregonlegislature.gov/bills_laws/ors/ors276a.html</t>
        </is>
      </c>
      <c r="E91" s="16" t="inlineStr">
        <is>
          <t xml:space="preserve">State authority and applicability sources current to October 15, 2026</t>
        </is>
      </c>
      <c r="F91" s="16" t="inlineStr">
        <is>
          <t xml:space="preserve">Selected enacted law</t>
        </is>
      </c>
      <c r="G91" s="16"/>
      <c r="H91" s="19" t="inlineStr">
        <is>
          <t xml:space="preserve">October 15, 2026</t>
        </is>
      </c>
      <c r="I91" s="16"/>
      <c r="J91" s="16"/>
      <c r="K91" s="16"/>
    </row>
    <row r="92" ht="55" customHeight="1">
      <c r="A92" s="15" t="str">
        <v>S38</v>
      </c>
      <c r="B92" s="15" t="inlineStr">
        <is>
          <t xml:space="preserve">Pennsylvania starting source</t>
        </is>
      </c>
      <c r="C92" s="15" t="inlineStr">
        <is>
          <t xml:space="preserve">Pennsylvania DEP and PUC</t>
        </is>
      </c>
      <c r="D92" s="15" t="inlineStr">
        <is>
          <t xml:space="preserve">https://www.pa.gov/agencies/dep/programs-and-services/water/bureau-of-safe-drinking-water/cybersecurity</t>
        </is>
      </c>
      <c r="E92" s="15" t="inlineStr">
        <is>
          <t xml:space="preserve">State authority and applicability sources current to October 15, 2026</t>
        </is>
      </c>
      <c r="F92" s="15" t="inlineStr">
        <is>
          <t xml:space="preserve">Guidance and rulemaking watchlist</t>
        </is>
      </c>
      <c r="G92" s="15"/>
      <c r="H92" s="20" t="inlineStr">
        <is>
          <t xml:space="preserve">October 15, 2026</t>
        </is>
      </c>
      <c r="I92" s="15"/>
      <c r="J92" s="15"/>
      <c r="K92" s="15"/>
    </row>
    <row r="93" ht="34" customHeight="1">
      <c r="A93" s="16" t="str">
        <v>S39</v>
      </c>
      <c r="B93" s="16" t="inlineStr">
        <is>
          <t xml:space="preserve">Rhode Island starting source</t>
        </is>
      </c>
      <c r="C93" s="16" t="inlineStr">
        <is>
          <t xml:space="preserve">Rhode Island Legislature</t>
        </is>
      </c>
      <c r="D93" s="16" t="inlineStr">
        <is>
          <t xml:space="preserve">https://webserver.rilegislature.gov/statutes/title39/39-2/39-2-26.htm</t>
        </is>
      </c>
      <c r="E93" s="16" t="inlineStr">
        <is>
          <t xml:space="preserve">State authority and applicability sources current to October 15, 2026</t>
        </is>
      </c>
      <c r="F93" s="16" t="inlineStr">
        <is>
          <t xml:space="preserve">Selected utility law</t>
        </is>
      </c>
      <c r="G93" s="16"/>
      <c r="H93" s="19" t="inlineStr">
        <is>
          <t xml:space="preserve">October 15, 2026</t>
        </is>
      </c>
      <c r="I93" s="16"/>
      <c r="J93" s="16"/>
      <c r="K93" s="16"/>
    </row>
    <row r="94" ht="34" customHeight="1">
      <c r="A94" s="15" t="str">
        <v>S40</v>
      </c>
      <c r="B94" s="15" t="inlineStr">
        <is>
          <t xml:space="preserve">South Carolina starting source</t>
        </is>
      </c>
      <c r="C94" s="15" t="inlineStr">
        <is>
          <t xml:space="preserve">South Carolina DES</t>
        </is>
      </c>
      <c r="D94" s="15" t="inlineStr">
        <is>
          <t xml:space="preserve">https://www.des.sc.gov/programs/bureau-water/water-utilities-cybersecurity</t>
        </is>
      </c>
      <c r="E94" s="15" t="inlineStr">
        <is>
          <t xml:space="preserve">State authority and applicability sources current to October 15, 2026</t>
        </is>
      </c>
      <c r="F94" s="15" t="inlineStr">
        <is>
          <t xml:space="preserve">Agency guidance</t>
        </is>
      </c>
      <c r="G94" s="15"/>
      <c r="H94" s="20" t="inlineStr">
        <is>
          <t xml:space="preserve">October 15, 2026</t>
        </is>
      </c>
      <c r="I94" s="15"/>
      <c r="J94" s="15"/>
      <c r="K94" s="15"/>
    </row>
    <row r="95" ht="34" customHeight="1">
      <c r="A95" s="16" t="str">
        <v>S41</v>
      </c>
      <c r="B95" s="16" t="inlineStr">
        <is>
          <t xml:space="preserve">South Dakota starting source</t>
        </is>
      </c>
      <c r="C95" s="16" t="inlineStr">
        <is>
          <t xml:space="preserve">South Dakota Legislature</t>
        </is>
      </c>
      <c r="D95" s="16" t="inlineStr">
        <is>
          <t xml:space="preserve">https://sdlegislature.gov/Statutes/22-34-28</t>
        </is>
      </c>
      <c r="E95" s="16" t="inlineStr">
        <is>
          <t xml:space="preserve">State authority and applicability sources current to October 15, 2026</t>
        </is>
      </c>
      <c r="F95" s="16" t="inlineStr">
        <is>
          <t xml:space="preserve">Criminal statute only</t>
        </is>
      </c>
      <c r="G95" s="16"/>
      <c r="H95" s="19" t="inlineStr">
        <is>
          <t xml:space="preserve">October 15, 2026</t>
        </is>
      </c>
      <c r="I95" s="16"/>
      <c r="J95" s="16"/>
      <c r="K95" s="16"/>
    </row>
    <row r="96" ht="85" customHeight="1">
      <c r="A96" s="15" t="str">
        <v>S42</v>
      </c>
      <c r="B96" s="15" t="inlineStr">
        <is>
          <t xml:space="preserve">Tennessee starting source</t>
        </is>
      </c>
      <c r="C96" s="15" t="inlineStr">
        <is>
          <t xml:space="preserve">Tennessee Secretary of State</t>
        </is>
      </c>
      <c r="D96" s="15" t="inlineStr">
        <is>
          <t xml:space="preserve">https://publications.tnsosfiles.com/rules_filings/06-31-23.pdf</t>
        </is>
      </c>
      <c r="E96" s="15" t="inlineStr">
        <is>
          <t xml:space="preserve">TPUC Docket 26-00047 documents 2026 annual confidential utility cybersecurity filings, including water, wastewater and gas providers. This records current implementation; scope exceptions, the July 1 deadline and incident clocks come from the rule text. Authenticate the current codified chapter 1220-04-15 from the official code. Use the adopted rule and this utility's own filing.</t>
        </is>
      </c>
      <c r="F96" s="15" t="inlineStr">
        <is>
          <t xml:space="preserve">Annual utility cybersecurity filing docket</t>
        </is>
      </c>
      <c r="G96" s="15"/>
      <c r="H96" s="20" t="inlineStr">
        <is>
          <t xml:space="preserve">October 17, 2026</t>
        </is>
      </c>
      <c r="I96" s="15"/>
      <c r="J96" s="15"/>
      <c r="K96" s="15"/>
    </row>
    <row r="97" ht="34" customHeight="1">
      <c r="A97" s="16" t="str">
        <v>TN-DOCKET</v>
      </c>
      <c r="B97" s="16" t="inlineStr">
        <is>
          <t xml:space="preserve">Annual utility cybersecurity plan reports</t>
        </is>
      </c>
      <c r="C97" s="16" t="inlineStr">
        <is>
          <t xml:space="preserve">Tennessee PUC</t>
        </is>
      </c>
      <c r="D97" s="16" t="inlineStr">
        <is>
          <t xml:space="preserve">https://tpucdockets.tn.gov/dockets/2500042.htm</t>
        </is>
      </c>
      <c r="E97" s="16" t="inlineStr">
        <is>
          <t xml:space="preserve">2025 annual utility filing docket under TCA 65-4-127</t>
        </is>
      </c>
      <c r="F97" s="16" t="inlineStr">
        <is>
          <t xml:space="preserve">Implementation docket</t>
        </is>
      </c>
      <c r="G97" s="16" t="inlineStr">
        <is>
          <t xml:space="preserve">Individual reports are confidential.</t>
        </is>
      </c>
      <c r="H97" s="19" t="inlineStr">
        <is>
          <t xml:space="preserve">October 15, 2026</t>
        </is>
      </c>
      <c r="I97" s="16"/>
      <c r="J97" s="16"/>
      <c r="K97" s="16"/>
    </row>
    <row r="98" ht="100" customHeight="1">
      <c r="A98" s="15" t="str">
        <v>S43</v>
      </c>
      <c r="B98" s="15" t="inlineStr">
        <is>
          <t xml:space="preserve">Texas starting source</t>
        </is>
      </c>
      <c r="C98" s="15" t="inlineStr">
        <is>
          <t xml:space="preserve">Texas Legislature</t>
        </is>
      </c>
      <c r="D98" s="15" t="inlineStr">
        <is>
          <t xml:space="preserve">https://tcss.legis.texas.gov/resources/UT/htm/UT.39.htm</t>
        </is>
      </c>
      <c r="E98" s="15" t="inlineStr">
        <is>
          <t xml:space="preserve">The December 26, 2025 Texas Register adopts amended 16 TAC 25.53 effective January 1, 2026. Prepare applicable cyber and physical security annexes, annual March 15 updates with full refiling at least every three calendar years, secure unredacted delivery, affidavit/training records and annual drill evidence including the activation exception. Apply the specific electric entity and facility scope. Reconcile the current codified text with later amendments.</t>
        </is>
      </c>
      <c r="F98" s="15" t="inlineStr">
        <is>
          <t xml:space="preserve">Adopted electric EOP rule; confirm later amendments</t>
        </is>
      </c>
      <c r="G98" s="15"/>
      <c r="H98" s="20" t="inlineStr">
        <is>
          <t xml:space="preserve">October 17, 2026</t>
        </is>
      </c>
      <c r="I98" s="15"/>
      <c r="J98" s="15"/>
      <c r="K98" s="15"/>
    </row>
    <row r="99" ht="34" customHeight="1">
      <c r="A99" s="16" t="str">
        <v>S44</v>
      </c>
      <c r="B99" s="16" t="inlineStr">
        <is>
          <t xml:space="preserve">Utah starting source</t>
        </is>
      </c>
      <c r="C99" s="16" t="inlineStr">
        <is>
          <t xml:space="preserve">Utah DEQ</t>
        </is>
      </c>
      <c r="D99" s="16" t="inlineStr">
        <is>
          <t xml:space="preserve">https://deq.utah.gov/general/cybersecurity</t>
        </is>
      </c>
      <c r="E99" s="16" t="inlineStr">
        <is>
          <t xml:space="preserve">State authority and applicability sources current to October 15, 2026</t>
        </is>
      </c>
      <c r="F99" s="16" t="inlineStr">
        <is>
          <t xml:space="preserve">Agency guidance</t>
        </is>
      </c>
      <c r="G99" s="16"/>
      <c r="H99" s="19" t="inlineStr">
        <is>
          <t xml:space="preserve">October 15, 2026</t>
        </is>
      </c>
      <c r="I99" s="16"/>
      <c r="J99" s="16"/>
      <c r="K99" s="16"/>
    </row>
    <row r="100" ht="34" customHeight="1">
      <c r="A100" s="15" t="str">
        <v>S45</v>
      </c>
      <c r="B100" s="15" t="inlineStr">
        <is>
          <t xml:space="preserve">Vermont starting source</t>
        </is>
      </c>
      <c r="C100" s="15" t="inlineStr">
        <is>
          <t xml:space="preserve">Vermont Legislature</t>
        </is>
      </c>
      <c r="D100" s="15" t="inlineStr">
        <is>
          <t xml:space="preserve">https://legislature.vermont.gov/</t>
        </is>
      </c>
      <c r="E100" s="15" t="inlineStr">
        <is>
          <t xml:space="preserve">State authority and applicability sources current to October 15, 2026</t>
        </is>
      </c>
      <c r="F100" s="15" t="inlineStr">
        <is>
          <t xml:space="preserve">State legislature</t>
        </is>
      </c>
      <c r="G100" s="15"/>
      <c r="H100" s="20" t="inlineStr">
        <is>
          <t xml:space="preserve">October 15, 2026</t>
        </is>
      </c>
      <c r="I100" s="15"/>
      <c r="J100" s="15"/>
      <c r="K100" s="15"/>
    </row>
    <row r="101" ht="34" customHeight="1">
      <c r="A101" s="16" t="str">
        <v>S46</v>
      </c>
      <c r="B101" s="16" t="inlineStr">
        <is>
          <t xml:space="preserve">Virginia starting source</t>
        </is>
      </c>
      <c r="C101" s="16" t="inlineStr">
        <is>
          <t xml:space="preserve">Virginia Legislature</t>
        </is>
      </c>
      <c r="D101" s="16" t="inlineStr">
        <is>
          <t xml:space="preserve">https://law.lis.virginia.gov/vacode/title32.1/chapter6/section32.1-174.5/</t>
        </is>
      </c>
      <c r="E101" s="16" t="inlineStr">
        <is>
          <t xml:space="preserve">State authority and applicability sources current to October 15, 2026</t>
        </is>
      </c>
      <c r="F101" s="16" t="inlineStr">
        <is>
          <t xml:space="preserve">Selected enacted operational law</t>
        </is>
      </c>
      <c r="G101" s="16"/>
      <c r="H101" s="19" t="inlineStr">
        <is>
          <t xml:space="preserve">October 15, 2026</t>
        </is>
      </c>
      <c r="I101" s="16"/>
      <c r="J101" s="16"/>
      <c r="K101" s="16"/>
    </row>
    <row r="102" ht="34" customHeight="1">
      <c r="A102" s="15" t="str">
        <v>S47</v>
      </c>
      <c r="B102" s="15" t="inlineStr">
        <is>
          <t xml:space="preserve">Washington starting source</t>
        </is>
      </c>
      <c r="C102" s="15" t="inlineStr">
        <is>
          <t xml:space="preserve">Washington Legislature</t>
        </is>
      </c>
      <c r="D102" s="15" t="inlineStr">
        <is>
          <t xml:space="preserve">https://apps.leg.wa.gov/RCW/default.aspx?cite=43.105.470</t>
        </is>
      </c>
      <c r="E102" s="15" t="inlineStr">
        <is>
          <t xml:space="preserve">State authority and applicability sources current to October 15, 2026</t>
        </is>
      </c>
      <c r="F102" s="15" t="inlineStr">
        <is>
          <t xml:space="preserve">Selected enacted agency law</t>
        </is>
      </c>
      <c r="G102" s="15"/>
      <c r="H102" s="20" t="inlineStr">
        <is>
          <t xml:space="preserve">October 15, 2026</t>
        </is>
      </c>
      <c r="I102" s="15"/>
      <c r="J102" s="15"/>
      <c r="K102" s="15"/>
    </row>
    <row r="103" ht="34" customHeight="1">
      <c r="A103" s="16" t="str">
        <v>S48</v>
      </c>
      <c r="B103" s="16" t="inlineStr">
        <is>
          <t xml:space="preserve">West Virginia starting source</t>
        </is>
      </c>
      <c r="C103" s="16" t="inlineStr">
        <is>
          <t xml:space="preserve">West Virginia Legislature</t>
        </is>
      </c>
      <c r="D103" s="16" t="inlineStr">
        <is>
          <t xml:space="preserve">https://code.wvlegislature.gov/5a-6B-4/</t>
        </is>
      </c>
      <c r="E103" s="16" t="inlineStr">
        <is>
          <t xml:space="preserve">State authority and applicability sources current to October 15, 2026</t>
        </is>
      </c>
      <c r="F103" s="16" t="inlineStr">
        <is>
          <t xml:space="preserve">Selected enacted agency law</t>
        </is>
      </c>
      <c r="G103" s="16"/>
      <c r="H103" s="19" t="inlineStr">
        <is>
          <t xml:space="preserve">October 15, 2026</t>
        </is>
      </c>
      <c r="I103" s="16"/>
      <c r="J103" s="16"/>
      <c r="K103" s="16"/>
    </row>
    <row r="104" ht="34" customHeight="1">
      <c r="A104" s="15" t="str">
        <v>S49</v>
      </c>
      <c r="B104" s="15" t="inlineStr">
        <is>
          <t xml:space="preserve">Wisconsin starting source</t>
        </is>
      </c>
      <c r="C104" s="15" t="inlineStr">
        <is>
          <t xml:space="preserve">Wisconsin DNR</t>
        </is>
      </c>
      <c r="D104" s="15" t="inlineStr">
        <is>
          <t xml:space="preserve">https://dnr.wisconsin.gov/topic/DrinkingWater/cybersecurity.html</t>
        </is>
      </c>
      <c r="E104" s="15" t="inlineStr">
        <is>
          <t xml:space="preserve">State authority and applicability sources current to October 15, 2026</t>
        </is>
      </c>
      <c r="F104" s="15" t="inlineStr">
        <is>
          <t xml:space="preserve">Agency guidance</t>
        </is>
      </c>
      <c r="G104" s="15"/>
      <c r="H104" s="20" t="inlineStr">
        <is>
          <t xml:space="preserve">October 15, 2026</t>
        </is>
      </c>
      <c r="I104" s="15"/>
      <c r="J104" s="15"/>
      <c r="K104" s="15"/>
    </row>
    <row r="105" ht="34" customHeight="1">
      <c r="A105" s="16" t="str">
        <v>S50</v>
      </c>
      <c r="B105" s="16" t="inlineStr">
        <is>
          <t xml:space="preserve">Wyoming starting source</t>
        </is>
      </c>
      <c r="C105" s="16" t="inlineStr">
        <is>
          <t xml:space="preserve">Wyoming ETS and PSC</t>
        </is>
      </c>
      <c r="D105" s="16" t="inlineStr">
        <is>
          <t xml:space="preserve">https://ets.wyo.gov/resources/policies-standards/security-privacy</t>
        </is>
      </c>
      <c r="E105" s="16" t="inlineStr">
        <is>
          <t xml:space="preserve">State authority and applicability sources current to October 15, 2026</t>
        </is>
      </c>
      <c r="F105" s="16" t="inlineStr">
        <is>
          <t xml:space="preserve">Standards directory</t>
        </is>
      </c>
      <c r="G105" s="16"/>
      <c r="H105" s="19" t="inlineStr">
        <is>
          <t xml:space="preserve">October 15, 2026</t>
        </is>
      </c>
      <c r="I105" s="16"/>
      <c r="J105" s="16"/>
      <c r="K105" s="16"/>
    </row>
    <row r="106" ht="40" customHeight="1">
      <c r="A106" s="15" t="str">
        <v>P08</v>
      </c>
      <c r="B106" s="15" t="inlineStr">
        <is>
          <t xml:space="preserve">CIP-012-2 communications between Control Centers</t>
        </is>
      </c>
      <c r="C106" s="15" t="inlineStr">
        <is>
          <t xml:space="preserve">NERC</t>
        </is>
      </c>
      <c r="D106" s="15" t="inlineStr">
        <is>
          <t xml:space="preserve">https://www.nerc.com/pa/Stand/Reliability%20Standards/CIP-012-2.pdf</t>
        </is>
      </c>
      <c r="E106" s="15" t="inlineStr">
        <is>
          <t xml:space="preserve">A.4; R1.1-R1.5; M1; implementation plan</t>
        </is>
      </c>
      <c r="F106" s="15" t="inlineStr">
        <is>
          <t xml:space="preserve">Published standard</t>
        </is>
      </c>
      <c r="G106" s="15" t="inlineStr">
        <is>
          <t xml:space="preserve">Current registry lists mandatory enforcement. Reconcile entity, jurisdiction and implementation dates.</t>
        </is>
      </c>
      <c r="H106" s="20"/>
      <c r="I106" s="15"/>
      <c r="J106" s="15"/>
      <c r="K106" s="15"/>
    </row>
    <row r="107" ht="55" customHeight="1">
      <c r="A107" s="16" t="str">
        <v>W12</v>
      </c>
      <c r="B107" s="16" t="inlineStr">
        <is>
          <t xml:space="preserve">NY drinking water cybersecurity Appendix 5-E</t>
        </is>
      </c>
      <c r="C107" s="16" t="inlineStr">
        <is>
          <t xml:space="preserve">New York DOH</t>
        </is>
      </c>
      <c r="D107" s="16" t="inlineStr">
        <is>
          <t xml:space="preserve">https://healthweb-back.health.ny.gov/regulations/nycrr/title_10/part_5/docs/appendix_5e.pdf</t>
        </is>
      </c>
      <c r="E107" s="16" t="inlineStr">
        <is>
          <t xml:space="preserve">5-E.1-5-E.11</t>
        </is>
      </c>
      <c r="F107" s="16" t="inlineStr">
        <is>
          <t xml:space="preserve">DOH hosted regulation text</t>
        </is>
      </c>
      <c r="G107" s="16" t="inlineStr">
        <is>
          <t xml:space="preserve">Reconcile current codified text, referenced Subpart provisions and actual facility/operator facts. DOH summaries use a different reporting clock shorthand; use 5-E.9 determination trigger.</t>
        </is>
      </c>
      <c r="H107" s="19"/>
      <c r="I107" s="16"/>
      <c r="J107" s="16"/>
      <c r="K107" s="16"/>
    </row>
    <row r="108" ht="55" customHeight="1">
      <c r="A108" s="15" t="str">
        <v>W13</v>
      </c>
      <c r="B108" s="15" t="inlineStr">
        <is>
          <t xml:space="preserve">NY drinking water cybersecurity requirements table</t>
        </is>
      </c>
      <c r="C108" s="15" t="inlineStr">
        <is>
          <t xml:space="preserve">New York DOH</t>
        </is>
      </c>
      <c r="D108" s="15" t="inlineStr">
        <is>
          <t xml:space="preserve">https://healthweb-back.health.ny.gov/environmental/emergency/water/drinking/cybersecurity/cybersecurity_requirements_table.htm</t>
        </is>
      </c>
      <c r="E108" s="15" t="inlineStr">
        <is>
          <t xml:space="preserve">Operator training and incident reports within 24 hours effective on adoption of Appendix 5-E (March 11, 2026); 48 hour vulnerability reports, the cybersecurity program and the vulnerability analysis effective January 1, 2027</t>
        </is>
      </c>
      <c r="F108" s="15" t="inlineStr">
        <is>
          <t xml:space="preserve">Agency guidance</t>
        </is>
      </c>
      <c r="G108" s="15"/>
      <c r="H108" s="20" t="inlineStr">
        <is>
          <t xml:space="preserve">November 3, 2026</t>
        </is>
      </c>
      <c r="I108" s="15"/>
      <c r="J108" s="15"/>
      <c r="K108" s="15"/>
    </row>
    <row r="109" ht="40" customHeight="1">
      <c r="A109" s="16" t="str">
        <v>W20</v>
      </c>
      <c r="B109" s="16" t="inlineStr">
        <is>
          <t xml:space="preserve">Maryland Environment 9-2704: Contact and annual training</t>
        </is>
      </c>
      <c r="C109" s="16" t="inlineStr">
        <is>
          <t xml:space="preserve">Maryland General Assembly</t>
        </is>
      </c>
      <c r="D109" s="16" t="inlineStr">
        <is>
          <t xml:space="preserve">https://mgaleg.maryland.gov/mgawebsite/Laws/StatuteText?article=gen&amp;section=9-2704&amp;enactments=false</t>
        </is>
      </c>
      <c r="E109" s="16" t="inlineStr">
        <is>
          <t xml:space="preserve">9-2704</t>
        </is>
      </c>
      <c r="F109" s="16" t="inlineStr">
        <is>
          <t xml:space="preserve">Selected current codified statute</t>
        </is>
      </c>
      <c r="G109" s="16" t="inlineStr">
        <is>
          <t xml:space="preserve">Selected current section; actual system scope, incorporated definitions and implementation must be verified.</t>
        </is>
      </c>
      <c r="H109" s="19" t="inlineStr">
        <is>
          <t xml:space="preserve">October 17, 2026</t>
        </is>
      </c>
      <c r="I109" s="16"/>
      <c r="J109" s="16"/>
      <c r="K109" s="16"/>
    </row>
    <row r="110" ht="40" customHeight="1">
      <c r="A110" s="15" t="str">
        <v>W21</v>
      </c>
      <c r="B110" s="15" t="inlineStr">
        <is>
          <t xml:space="preserve">Maryland Environment 9-2706: State office certification collection</t>
        </is>
      </c>
      <c r="C110" s="15" t="inlineStr">
        <is>
          <t xml:space="preserve">Maryland General Assembly</t>
        </is>
      </c>
      <c r="D110" s="15" t="inlineStr">
        <is>
          <t xml:space="preserve">https://mgaleg.maryland.gov/mgawebsite/Laws/StatuteText?article=gen&amp;section=9-2706&amp;enactments=false</t>
        </is>
      </c>
      <c r="E110" s="15" t="inlineStr">
        <is>
          <t xml:space="preserve">9-2706</t>
        </is>
      </c>
      <c r="F110" s="15" t="inlineStr">
        <is>
          <t xml:space="preserve">Selected current codified statute</t>
        </is>
      </c>
      <c r="G110" s="15" t="inlineStr">
        <is>
          <t xml:space="preserve">Selected current section; actual system scope, incorporated definitions and implementation must be verified.</t>
        </is>
      </c>
      <c r="H110" s="20" t="inlineStr">
        <is>
          <t xml:space="preserve">October 17, 2026</t>
        </is>
      </c>
      <c r="I110" s="15"/>
      <c r="J110" s="15"/>
      <c r="K110" s="15"/>
    </row>
    <row r="111" ht="40" customHeight="1">
      <c r="A111" s="16" t="str">
        <v>W22</v>
      </c>
      <c r="B111" s="16" t="inlineStr">
        <is>
          <t xml:space="preserve">Maryland Environment 9-2707: Incident reporting process</t>
        </is>
      </c>
      <c r="C111" s="16" t="inlineStr">
        <is>
          <t xml:space="preserve">Maryland General Assembly</t>
        </is>
      </c>
      <c r="D111" s="16" t="inlineStr">
        <is>
          <t xml:space="preserve">https://mgaleg.maryland.gov/mgawebsite/Laws/StatuteText?article=gen&amp;section=9-2707&amp;enactments=false</t>
        </is>
      </c>
      <c r="E111" s="16" t="inlineStr">
        <is>
          <t xml:space="preserve">9-2707</t>
        </is>
      </c>
      <c r="F111" s="16" t="inlineStr">
        <is>
          <t xml:space="preserve">Selected current codified statute</t>
        </is>
      </c>
      <c r="G111" s="16" t="inlineStr">
        <is>
          <t xml:space="preserve">Selected current section; actual system scope, incorporated definitions and implementation must be verified.</t>
        </is>
      </c>
      <c r="H111" s="19" t="inlineStr">
        <is>
          <t xml:space="preserve">October 17, 2026</t>
        </is>
      </c>
      <c r="I111" s="16"/>
      <c r="J111" s="16"/>
      <c r="K111" s="16"/>
    </row>
    <row r="112" ht="40" customHeight="1">
      <c r="A112" s="15" t="str">
        <v>W23</v>
      </c>
      <c r="B112" s="15" t="inlineStr">
        <is>
          <t xml:space="preserve">Maryland Environment 9-2701: OT and system definitions</t>
        </is>
      </c>
      <c r="C112" s="15" t="inlineStr">
        <is>
          <t xml:space="preserve">Maryland General Assembly</t>
        </is>
      </c>
      <c r="D112" s="15" t="inlineStr">
        <is>
          <t xml:space="preserve">https://mgaleg.maryland.gov/mgawebsite/Laws/StatuteText?article=gen&amp;section=9-2701&amp;enactments=false</t>
        </is>
      </c>
      <c r="E112" s="15" t="inlineStr">
        <is>
          <t xml:space="preserve">9-2701</t>
        </is>
      </c>
      <c r="F112" s="15" t="inlineStr">
        <is>
          <t xml:space="preserve">Selected current codified statute</t>
        </is>
      </c>
      <c r="G112" s="15" t="inlineStr">
        <is>
          <t xml:space="preserve">Selected current section; actual system scope, incorporated definitions and implementation must be verified.</t>
        </is>
      </c>
      <c r="H112" s="20" t="inlineStr">
        <is>
          <t xml:space="preserve">October 17, 2026</t>
        </is>
      </c>
      <c r="I112" s="15"/>
      <c r="J112" s="15"/>
      <c r="K112" s="15"/>
    </row>
    <row r="113" ht="40" customHeight="1">
      <c r="A113" s="16" t="str">
        <v>S23E</v>
      </c>
      <c r="B113" s="16" t="inlineStr">
        <is>
          <t xml:space="preserve">Minnesota Executive Order 22-20</t>
        </is>
      </c>
      <c r="C113" s="16" t="inlineStr">
        <is>
          <t xml:space="preserve">Minnesota Governor</t>
        </is>
      </c>
      <c r="D113" s="16" t="inlineStr">
        <is>
          <t xml:space="preserve">https://mn.gov/governor/assets/EO%2022-20_tcm1055-539386.pdf</t>
        </is>
      </c>
      <c r="E113" s="16" t="inlineStr">
        <is>
          <t xml:space="preserve">Paragraphs 1 and 3; agency action within existing authority</t>
        </is>
      </c>
      <c r="F113" s="16" t="inlineStr">
        <is>
          <t xml:space="preserve">Executive order</t>
        </is>
      </c>
      <c r="G113" s="16" t="inlineStr">
        <is>
          <t xml:space="preserve">Read together with EO 24-07, and confirm operator specific authority and current agency implementation.</t>
        </is>
      </c>
      <c r="H113" s="19" t="inlineStr">
        <is>
          <t xml:space="preserve">October 17, 2026</t>
        </is>
      </c>
      <c r="I113" s="16"/>
      <c r="J113" s="16"/>
      <c r="K113" s="16"/>
    </row>
    <row r="114" ht="34" customHeight="1">
      <c r="A114" s="15" t="str">
        <v>S23A</v>
      </c>
      <c r="B114" s="15" t="inlineStr">
        <is>
          <t xml:space="preserve">Minnesota Executive Order 24-07</t>
        </is>
      </c>
      <c r="C114" s="15" t="inlineStr">
        <is>
          <t xml:space="preserve">Minnesota Legislative Reference Library</t>
        </is>
      </c>
      <c r="D114" s="15" t="inlineStr">
        <is>
          <t xml:space="preserve">https://www.lrl.mn.gov/archive/execorders/24-07.pdf</t>
        </is>
      </c>
      <c r="E114" s="15" t="inlineStr">
        <is>
          <t xml:space="preserve">Paragraphs 4 and 8</t>
        </is>
      </c>
      <c r="F114" s="15" t="inlineStr">
        <is>
          <t xml:space="preserve">Amending executive order</t>
        </is>
      </c>
      <c r="G114" s="15" t="inlineStr">
        <is>
          <t xml:space="preserve">Amends the agency definition; EO 22-20 continues with its existing scope.</t>
        </is>
      </c>
      <c r="H114" s="20" t="inlineStr">
        <is>
          <t xml:space="preserve">October 17, 2026</t>
        </is>
      </c>
      <c r="I114" s="15"/>
      <c r="J114" s="15"/>
      <c r="K114" s="15"/>
    </row>
    <row r="115" ht="40" customHeight="1">
      <c r="A115" s="16" t="str">
        <v>S23C</v>
      </c>
      <c r="B115" s="16" t="inlineStr">
        <is>
          <t xml:space="preserve">Minnesota annual cyber assessment certification form</t>
        </is>
      </c>
      <c r="C115" s="16" t="inlineStr">
        <is>
          <t xml:space="preserve">Minnesota Department of Health</t>
        </is>
      </c>
      <c r="D115" s="16" t="inlineStr">
        <is>
          <t xml:space="preserve">https://www.health.mn.gov/communities/environment/water/docs/cyberform.pdf</t>
        </is>
      </c>
      <c r="E115" s="16" t="inlineStr">
        <is>
          <t xml:space="preserve">September 2024 form; annual certification before July 1</t>
        </is>
      </c>
      <c r="F115" s="16" t="inlineStr">
        <is>
          <t xml:space="preserve">Agency implementation form</t>
        </is>
      </c>
      <c r="G115" s="16" t="inlineStr">
        <is>
          <t xml:space="preserve">Page uses by July 1 while form says before July 1; current instructions and actual authority/applicability require review. Submit findings on the regulator's request.</t>
        </is>
      </c>
      <c r="H115" s="19" t="inlineStr">
        <is>
          <t xml:space="preserve">October 17, 2026</t>
        </is>
      </c>
      <c r="I115" s="16"/>
      <c r="J115" s="16"/>
      <c r="K115" s="16"/>
    </row>
    <row r="116" ht="40" customHeight="1">
      <c r="A116" s="15" t="str">
        <v>S42D</v>
      </c>
      <c r="B116" s="15" t="inlineStr">
        <is>
          <t xml:space="preserve">2026 annual utility cybersecurity filing docket 26-00047</t>
        </is>
      </c>
      <c r="C116" s="15" t="inlineStr">
        <is>
          <t xml:space="preserve">Tennessee Public Utility Commission</t>
        </is>
      </c>
      <c r="D116" s="15" t="inlineStr">
        <is>
          <t xml:space="preserve">https://tpucdockets.tn.gov/dockets/2600047.htm</t>
        </is>
      </c>
      <c r="E116" s="15" t="inlineStr">
        <is>
          <t xml:space="preserve">2026 annual confidential reports</t>
        </is>
      </c>
      <c r="F116" s="15" t="inlineStr">
        <is>
          <t xml:space="preserve">Current filing implementation record</t>
        </is>
      </c>
      <c r="G116" s="15" t="inlineStr">
        <is>
          <t xml:space="preserve">The docket records implementation; rule text and entity facts set deadlines and coverage.</t>
        </is>
      </c>
      <c r="H116" s="20" t="inlineStr">
        <is>
          <t xml:space="preserve">October 17, 2026</t>
        </is>
      </c>
      <c r="I116" s="15"/>
      <c r="J116" s="15"/>
      <c r="K116" s="15"/>
    </row>
    <row r="117" ht="55" customHeight="1">
      <c r="A117" s="16" t="str">
        <v>S43E</v>
      </c>
      <c r="B117" s="16" t="inlineStr">
        <is>
          <t xml:space="preserve">Adopted electric emergency operations plan rule</t>
        </is>
      </c>
      <c r="C117" s="16" t="inlineStr">
        <is>
          <t xml:space="preserve">Texas Secretary of State</t>
        </is>
      </c>
      <c r="D117" s="16" t="inlineStr">
        <is>
          <t xml:space="preserve">https://www.sos.state.tx.us/texreg/archive/December262025/Adopted%20Rules/16.ECONOMIC%20REGULATION.html</t>
        </is>
      </c>
      <c r="E117" s="16" t="inlineStr">
        <is>
          <t xml:space="preserve">16 TAC 25.53; TRD-202504607; effective January 1, 2026</t>
        </is>
      </c>
      <c r="F117" s="16" t="inlineStr">
        <is>
          <t xml:space="preserve">Adopted rule text</t>
        </is>
      </c>
      <c r="G117" s="16" t="inlineStr">
        <is>
          <t xml:space="preserve">Reconcile later amendments with the current codification. Apply electric entity, facility and activation exceptions. Not a penetration test duty.</t>
        </is>
      </c>
      <c r="H117" s="19" t="inlineStr">
        <is>
          <t xml:space="preserve">October 17, 2026</t>
        </is>
      </c>
      <c r="I117" s="16"/>
      <c r="J117" s="16"/>
      <c r="K117" s="16"/>
    </row>
  </sheetData>
  <mergeCells>
    <mergeCell ref="A1:F1"/>
    <mergeCell ref="A2:F2"/>
    <mergeCell ref="A3:B3"/>
  </mergeCells>
  <hyperlinks>
    <hyperlink ref="A3" location="'Sources'!A1" display="Open source register"/>
    <hyperlink ref="D5" r:id="source5" tooltip="Guide to Operational Technology Security Revision 3"/>
    <hyperlink ref="D6" r:id="source6" tooltip="Guide to Operational Technology Security Revision 4"/>
    <hyperlink ref="D7" r:id="source7" tooltip="Technical Guide to Information Security Testing and Assessment"/>
    <hyperlink ref="D8" r:id="source8" tooltip="Incident Response Recommendations and Considerations Revision 3"/>
    <hyperlink ref="D9" r:id="source9" tooltip="CIRCIA public rulemaking notice"/>
    <hyperlink ref="D10" r:id="source10" tooltip="State Plans"/>
    <hyperlink ref="D11" r:id="source11" tooltip="Emergency Release Notifications under EPCRA"/>
    <hyperlink ref="D12" r:id="source12" tooltip="ISA IEC 62443 Series of Standards"/>
    <hyperlink ref="D13" r:id="source13" tooltip="A survey of cyber security management in industrial control systems"/>
    <hyperlink ref="D14" r:id="source14" tooltip="Threat modeling of industrial control systems A systematic literature review"/>
    <hyperlink ref="D15" r:id="source15" tooltip="ICSSIM A framework for building industrial control systems security testbeds"/>
    <hyperlink ref="D16" r:id="source16" tooltip="AWIA Section 2013 and SDWA Section 1433"/>
    <hyperlink ref="D17" r:id="source17" tooltip="Certification of Risk and Resilience Assessments and Emergency Response Plans"/>
    <hyperlink ref="D18" r:id="source18" tooltip="Emergency Response Plan Templates for Drinking Water and Wastewater"/>
    <hyperlink ref="D19" r:id="source19" tooltip="Cybersecurity for Water and Wastewater Facilities"/>
    <hyperlink ref="D20" r:id="source20" tooltip="Maryland Environment 9-2705, current selected codified text"/>
    <hyperlink ref="D21" r:id="source21" tooltip="MDE SB871 implementation guidance, May 2026"/>
    <hyperlink ref="D22" r:id="source22" tooltip="Water Quality Accountability Act"/>
    <hyperlink ref="D23" r:id="source23" tooltip="Water cybersecurity amendments"/>
    <hyperlink ref="D24" r:id="source24" tooltip="New York drinking water cybersecurity applicability"/>
    <hyperlink ref="D25" r:id="source25" tooltip="Wastewater cybersecurity resources and adopted rules"/>
    <hyperlink ref="D26" r:id="source26" tooltip="Wastewater cybersecurity regulations compendium"/>
    <hyperlink ref="D27" r:id="source27" tooltip="Critical Infrastructure Protection reliability standards register"/>
    <hyperlink ref="D28" r:id="source28" tooltip="New bulk power reliability safeguards"/>
    <hyperlink ref="D29" r:id="source29" tooltip="Reliability standards and US effective date resources"/>
    <hyperlink ref="D30" r:id="source30" tooltip="Electric Emergency Incident and Disturbance Report"/>
    <hyperlink ref="D31" r:id="source31" tooltip="Nuclear cybersecurity"/>
    <hyperlink ref="D32" r:id="source32" tooltip="Electric distribution cybersecurity baselines"/>
    <hyperlink ref="D33" r:id="source33" tooltip="Utility IT cybersecurity regulations announcement"/>
    <hyperlink ref="D34" r:id="source34" tooltip="Process safety management of highly hazardous chemicals"/>
    <hyperlink ref="D35" r:id="source35" tooltip="Safeguarding Covered Defense Information and Cyber Incident Reporting"/>
    <hyperlink ref="D36" r:id="source36" tooltip="CMMC Phase II suspension announcement"/>
    <hyperlink ref="D37" r:id="source37" tooltip="CMMC program documentation"/>
    <hyperlink ref="D38" r:id="source38" tooltip="Risk Management Program guidance"/>
    <hyperlink ref="D39" r:id="source39" tooltip="CFATS program status"/>
    <hyperlink ref="D40" r:id="source40" tooltip="Manufacturing Profile Revision 1"/>
    <hyperlink ref="D41" r:id="source41" tooltip="Manufacturing Profile Revision 2"/>
    <hyperlink ref="D42" r:id="source42" tooltip="Cybersecurity in the Marine Transportation System"/>
    <hyperlink ref="D43" r:id="source43" tooltip="Maritime cybersecurity implementation timeline"/>
    <hyperlink ref="D44" r:id="source44" tooltip="Pipeline Cybersecurity Mitigation Actions Contingency Planning and Testing"/>
    <hyperlink ref="D45" r:id="source45" tooltip="Rail Cybersecurity Mitigation Actions and Testing"/>
    <hyperlink ref="D46" r:id="source46" tooltip="Pipeline control room management"/>
    <hyperlink ref="D47" r:id="source47" tooltip="Cybersecurity Resources for Transit Agencies"/>
    <hyperlink ref="D48" r:id="source48" tooltip="FY2026 Certifications and Assurances"/>
    <hyperlink ref="D49" r:id="source49" tooltip="Public Transportation Agency Safety Plans"/>
    <hyperlink ref="D50" r:id="source50" tooltip="TSA cybersecurity resource route and unresolved aviation instruments"/>
    <hyperlink ref="D51" r:id="source51" tooltip="Maritime cybersecurity current codified provisions"/>
    <hyperlink ref="D52" r:id="source52" tooltip="Cybersecurity Resource Center"/>
    <hyperlink ref="D53" r:id="source53" tooltip="Electronic Records and Electronic Signatures Scope and Application"/>
    <hyperlink ref="D54" r:id="source54" tooltip="Alabama selected authority"/>
    <hyperlink ref="D55" r:id="source55" tooltip="Alaska selected authority"/>
    <hyperlink ref="D56" r:id="source56" tooltip="Arizona selected authority"/>
    <hyperlink ref="D57" r:id="source57" tooltip="Arkansas selected authority"/>
    <hyperlink ref="D58" r:id="source58" tooltip="California selected authority"/>
    <hyperlink ref="D59" r:id="source59" tooltip="Colorado selected authority"/>
    <hyperlink ref="D60" r:id="source60" tooltip="Connecticut selected authority"/>
    <hyperlink ref="D61" r:id="source61" tooltip="Delaware selected authority"/>
    <hyperlink ref="D62" r:id="source62" tooltip="Florida selected authority"/>
    <hyperlink ref="D63" r:id="source63" tooltip="Georgia selected authority"/>
    <hyperlink ref="D64" r:id="source64" tooltip="Hawaii selected authority"/>
    <hyperlink ref="D65" r:id="source65" tooltip="Idaho ITS Information Security Policy Manual, version 4.0"/>
    <hyperlink ref="D66" r:id="source66" tooltip="Illinois selected authority"/>
    <hyperlink ref="D67" r:id="source67" tooltip="Indiana selected authority"/>
    <hyperlink ref="D68" r:id="source68" tooltip="Iowa selected authority"/>
    <hyperlink ref="D69" r:id="source69" tooltip="Kansas selected authority"/>
    <hyperlink ref="D70" r:id="source70" tooltip="Kentucky selected authority"/>
    <hyperlink ref="D71" r:id="source71" tooltip="Louisiana selected authority"/>
    <hyperlink ref="D72" r:id="source72" tooltip="Maine selected authority"/>
    <hyperlink ref="D73" r:id="source73" tooltip="Maryland Environment 9-2705, current selected codified text"/>
    <hyperlink ref="D74" r:id="source74" tooltip="Massachusetts selected authority"/>
    <hyperlink ref="D75" r:id="source75" tooltip="Michigan selected authority"/>
    <hyperlink ref="D76" r:id="source76" tooltip="Minnesota selected authority"/>
    <hyperlink ref="D77" r:id="source77" tooltip="Mississippi selected authority"/>
    <hyperlink ref="D78" r:id="source78" tooltip="Missouri selected authority"/>
    <hyperlink ref="D79" r:id="source79" tooltip="Montana selected authority"/>
    <hyperlink ref="D80" r:id="source80" tooltip="Nebraska selected authority"/>
    <hyperlink ref="D81" r:id="source81" tooltip="Nevada selected authority"/>
    <hyperlink ref="D82" r:id="source82" tooltip="New Hampshire selected authority"/>
    <hyperlink ref="D83" r:id="source83" tooltip="Wastewater cybersecurity protection program"/>
    <hyperlink ref="D84" r:id="source84" tooltip="New Jersey selected authority"/>
    <hyperlink ref="D85" r:id="source85" tooltip="New Mexico selected authority"/>
    <hyperlink ref="D86" r:id="source86" tooltip="New York selected authority"/>
    <hyperlink ref="D87" r:id="source87" tooltip="North Carolina selected authority"/>
    <hyperlink ref="D88" r:id="source88" tooltip="North Dakota selected authority"/>
    <hyperlink ref="D89" r:id="source89" tooltip="Ohio selected authority"/>
    <hyperlink ref="D90" r:id="source90" tooltip="Oklahoma selected authority"/>
    <hyperlink ref="D91" r:id="source91" tooltip="Oregon selected authority"/>
    <hyperlink ref="D92" r:id="source92" tooltip="Pennsylvania selected authority"/>
    <hyperlink ref="D93" r:id="source93" tooltip="Rhode Island selected authority"/>
    <hyperlink ref="D94" r:id="source94" tooltip="South Carolina selected authority"/>
    <hyperlink ref="D95" r:id="source95" tooltip="South Dakota selected authority"/>
    <hyperlink ref="D96" r:id="source96" tooltip="Tennessee selected authority"/>
    <hyperlink ref="D97" r:id="source97" tooltip="Annual utility cybersecurity plan reports"/>
    <hyperlink ref="D98" r:id="source98" tooltip="Texas selected authority"/>
    <hyperlink ref="D99" r:id="source99" tooltip="Utah selected authority"/>
    <hyperlink ref="D100" r:id="source100" tooltip="Vermont selected authority"/>
    <hyperlink ref="D101" r:id="source101" tooltip="Virginia selected authority"/>
    <hyperlink ref="D102" r:id="source102" tooltip="Washington selected authority"/>
    <hyperlink ref="D103" r:id="source103" tooltip="West Virginia selected authority"/>
    <hyperlink ref="D104" r:id="source104" tooltip="Wisconsin selected authority"/>
    <hyperlink ref="D105" r:id="source105" tooltip="Wyoming selected authority"/>
    <hyperlink ref="D106" r:id="source106" tooltip="CIP-012-2 communications between Control Centers"/>
    <hyperlink ref="D107" r:id="source107" tooltip="NY drinking-water cybersecurity Appendix 5-E"/>
    <hyperlink ref="D108" r:id="source108" tooltip="NY drinking-water cybersecurity FAQ and transition guidance"/>
    <hyperlink ref="D109" r:id="source109" tooltip="Maryland Environment 9-2704: Contact and annual training"/>
    <hyperlink ref="D110" r:id="source110" tooltip="Maryland Environment 9-2706: State-office certification collection"/>
    <hyperlink ref="D111" r:id="source111" tooltip="Maryland Environment 9-2707: Incident reporting process"/>
    <hyperlink ref="D112" r:id="source112" tooltip="Maryland Environment 9-2701: OT and system definitions"/>
    <hyperlink ref="D113" r:id="source113" tooltip="Minnesota Executive Order 22-20"/>
    <hyperlink ref="D114" r:id="source114" tooltip="Minnesota Executive Order 24-07"/>
    <hyperlink ref="D115" r:id="source115" tooltip="Minnesota annual cyber assessment certification form"/>
    <hyperlink ref="D116" r:id="source116" tooltip="2026 annual utility cybersecurity filing docket 26-00047"/>
    <hyperlink ref="D117" r:id="source117" tooltip="Adopted electric emergency operations plan rule"/>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7" manualBreakCount="7">
    <brk id="3" min="0" max="1048575" man="1"/>
    <brk id="4" min="0" max="1048575" man="1"/>
    <brk id="5" min="0" max="1048575" man="1"/>
    <brk id="6" min="0" max="1048575" man="1"/>
    <brk id="8" min="0" max="1048575" man="1"/>
    <brk id="9" min="0" max="1048575" man="1"/>
    <brk id="10" min="0" max="1048575" man="1"/>
  </colBreaks>
  <tableParts count="1">
    <tablePart r:id="R47d935fbf9f54b1b"/>
  </tableParts>
</worksheet>
</file>

<file path=xl/worksheets/sheet13.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28" hidden="0" customWidth="1"/>
    <col min="3" max="3" width="25" hidden="0" customWidth="1"/>
    <col min="4" max="4" width="90" hidden="0" customWidth="1"/>
    <col min="5" max="5" width="95" hidden="0" customWidth="1"/>
    <col min="6" max="6" width="38" hidden="0" customWidth="1"/>
    <col min="7" max="7" width="70" hidden="0" customWidth="1"/>
    <col min="8" max="8" width="28" hidden="0" customWidth="1"/>
    <col min="9" max="9" width="65" hidden="0" customWidth="1"/>
  </cols>
  <sheetData>
    <row r="1" ht="32" customHeight="1">
      <c r="A1" s="6" t="str">
        <v>Review log</v>
      </c>
      <c r="B1" s="6"/>
      <c r="C1" s="6"/>
      <c r="D1" s="6"/>
      <c r="E1" s="6"/>
      <c r="F1" s="6"/>
      <c r="G1" s="3"/>
      <c r="H1" s="3"/>
      <c r="I1" s="3"/>
    </row>
    <row r="2" ht="42" customHeight="1">
      <c r="A2" s="7" t="inlineStr">
        <is>
          <t xml:space="preserve">Your project review log: record each challenge to a finding or decision, the evidence needed and how it was resolved.</t>
        </is>
      </c>
      <c r="B2" s="7"/>
      <c r="C2" s="7"/>
      <c r="D2" s="7"/>
      <c r="E2" s="7"/>
      <c r="F2" s="7"/>
      <c r="G2" s="3"/>
      <c r="H2" s="3"/>
      <c r="I2" s="3"/>
    </row>
    <row r="3" ht="24" customHeight="1">
      <c r="A3" s="10" t="str">
        <v>Open source register</v>
      </c>
      <c r="B3" s="10"/>
      <c r="C3" s="3"/>
      <c r="D3" s="3"/>
      <c r="E3" s="3"/>
      <c r="F3" s="3"/>
      <c r="G3" s="3"/>
      <c r="H3" s="3"/>
      <c r="I3" s="3"/>
    </row>
    <row r="4" ht="34" customHeight="1">
      <c r="A4" s="14" t="str">
        <v>Review ID</v>
      </c>
      <c r="B4" s="14" t="str">
        <v>Affected pack</v>
      </c>
      <c r="C4" s="14" t="str">
        <v>Review type</v>
      </c>
      <c r="D4" s="14" t="str">
        <v>Challenge or missing information</v>
      </c>
      <c r="E4" s="14" t="str">
        <v>Evidence or required next evidence</v>
      </c>
      <c r="F4" s="14" t="str">
        <v>Disposition</v>
      </c>
      <c r="G4" s="14" t="str">
        <v>Location or affected scope</v>
      </c>
      <c r="H4" s="14" t="str">
        <v>Facility resolution owner</v>
      </c>
      <c r="I4" s="14" t="str">
        <v>Resolution evidence and date</v>
      </c>
    </row>
    <row r="5" ht="34" customHeight="1">
      <c r="A5" s="16"/>
      <c r="B5" s="16"/>
      <c r="C5" s="16"/>
      <c r="D5" s="16"/>
      <c r="E5" s="16"/>
      <c r="F5" s="16"/>
      <c r="G5" s="16"/>
      <c r="H5" s="16"/>
      <c r="I5" s="16"/>
    </row>
    <row r="6" ht="40" customHeight="1">
      <c r="A6" s="15"/>
      <c r="B6" s="15"/>
      <c r="C6" s="15"/>
      <c r="D6" s="15"/>
      <c r="E6" s="15"/>
      <c r="F6" s="15"/>
      <c r="G6" s="15"/>
      <c r="H6" s="15"/>
      <c r="I6" s="15"/>
    </row>
    <row r="7" ht="40" customHeight="1">
      <c r="A7" s="16"/>
      <c r="B7" s="16"/>
      <c r="C7" s="16"/>
      <c r="D7" s="16"/>
      <c r="E7" s="16"/>
      <c r="F7" s="16"/>
      <c r="G7" s="16"/>
      <c r="H7" s="16"/>
      <c r="I7" s="16"/>
    </row>
    <row r="8" ht="40" customHeight="1">
      <c r="A8" s="15"/>
      <c r="B8" s="15"/>
      <c r="C8" s="15"/>
      <c r="D8" s="15"/>
      <c r="E8" s="15"/>
      <c r="F8" s="15"/>
      <c r="G8" s="15"/>
      <c r="H8" s="15"/>
      <c r="I8" s="15"/>
    </row>
    <row r="9" ht="40" customHeight="1">
      <c r="A9" s="16"/>
      <c r="B9" s="16"/>
      <c r="C9" s="16"/>
      <c r="D9" s="16"/>
      <c r="E9" s="16"/>
      <c r="F9" s="16"/>
      <c r="G9" s="16"/>
      <c r="H9" s="16"/>
      <c r="I9" s="16"/>
    </row>
    <row r="10" ht="34" customHeight="1">
      <c r="A10" s="15"/>
      <c r="B10" s="15"/>
      <c r="C10" s="15"/>
      <c r="D10" s="15"/>
      <c r="E10" s="15"/>
      <c r="F10" s="15"/>
      <c r="G10" s="15"/>
      <c r="H10" s="15"/>
      <c r="I10" s="15"/>
    </row>
    <row r="11" ht="40" customHeight="1">
      <c r="A11" s="16"/>
      <c r="B11" s="16"/>
      <c r="C11" s="16"/>
      <c r="D11" s="16"/>
      <c r="E11" s="16"/>
      <c r="F11" s="16"/>
      <c r="G11" s="16"/>
      <c r="H11" s="16"/>
      <c r="I11" s="16"/>
    </row>
    <row r="12" ht="34" customHeight="1">
      <c r="A12" s="15"/>
      <c r="B12" s="15"/>
      <c r="C12" s="15"/>
      <c r="D12" s="15"/>
      <c r="E12" s="15"/>
      <c r="F12" s="15"/>
      <c r="G12" s="15"/>
      <c r="H12" s="15"/>
      <c r="I12" s="15"/>
    </row>
    <row r="13" ht="40" customHeight="1">
      <c r="A13" s="16"/>
      <c r="B13" s="16"/>
      <c r="C13" s="16"/>
      <c r="D13" s="16"/>
      <c r="E13" s="16"/>
      <c r="F13" s="16"/>
      <c r="G13" s="16"/>
      <c r="H13" s="16"/>
      <c r="I13" s="16"/>
    </row>
    <row r="14" ht="34" customHeight="1">
      <c r="A14" s="15"/>
      <c r="B14" s="15"/>
      <c r="C14" s="15"/>
      <c r="D14" s="15"/>
      <c r="E14" s="15"/>
      <c r="F14" s="15"/>
      <c r="G14" s="15"/>
      <c r="H14" s="15"/>
      <c r="I14" s="15"/>
    </row>
    <row r="15" ht="40" customHeight="1">
      <c r="A15" s="16"/>
      <c r="B15" s="16"/>
      <c r="C15" s="16"/>
      <c r="D15" s="16"/>
      <c r="E15" s="16"/>
      <c r="F15" s="16"/>
      <c r="G15" s="16"/>
      <c r="H15" s="16"/>
      <c r="I15" s="16"/>
    </row>
    <row r="16" ht="40" customHeight="1">
      <c r="A16" s="15"/>
      <c r="B16" s="15"/>
      <c r="C16" s="15"/>
      <c r="D16" s="15"/>
      <c r="E16" s="15"/>
      <c r="F16" s="15"/>
      <c r="G16" s="15"/>
      <c r="H16" s="15"/>
      <c r="I16" s="15"/>
    </row>
    <row r="17" ht="40" customHeight="1">
      <c r="A17" s="16"/>
      <c r="B17" s="16"/>
      <c r="C17" s="16"/>
      <c r="D17" s="16"/>
      <c r="E17" s="16"/>
      <c r="F17" s="16"/>
      <c r="G17" s="16"/>
      <c r="H17" s="16"/>
      <c r="I17" s="16"/>
    </row>
    <row r="18" ht="40" customHeight="1">
      <c r="A18" s="15"/>
      <c r="B18" s="15"/>
      <c r="C18" s="15"/>
      <c r="D18" s="15"/>
      <c r="E18" s="15"/>
      <c r="F18" s="15"/>
      <c r="G18" s="15"/>
      <c r="H18" s="15"/>
      <c r="I18" s="15"/>
    </row>
    <row r="19" ht="34" customHeight="1">
      <c r="A19" s="16"/>
      <c r="B19" s="16"/>
      <c r="C19" s="16"/>
      <c r="D19" s="16"/>
      <c r="E19" s="16"/>
      <c r="F19" s="16"/>
      <c r="G19" s="16"/>
      <c r="H19" s="16"/>
      <c r="I19" s="16"/>
    </row>
    <row r="20" ht="40" customHeight="1">
      <c r="A20" s="15"/>
      <c r="B20" s="15"/>
      <c r="C20" s="15"/>
      <c r="D20" s="15"/>
      <c r="E20" s="15"/>
      <c r="F20" s="15"/>
      <c r="G20" s="15"/>
      <c r="H20" s="15"/>
      <c r="I20" s="15"/>
    </row>
    <row r="21" ht="40" customHeight="1">
      <c r="A21" s="16"/>
      <c r="B21" s="16"/>
      <c r="C21" s="16"/>
      <c r="D21" s="16"/>
      <c r="E21" s="16"/>
      <c r="F21" s="16"/>
      <c r="G21" s="16"/>
      <c r="H21" s="16"/>
      <c r="I21" s="16"/>
    </row>
    <row r="22" ht="40" customHeight="1">
      <c r="A22" s="15"/>
      <c r="B22" s="15"/>
      <c r="C22" s="15"/>
      <c r="D22" s="15"/>
      <c r="E22" s="15"/>
      <c r="F22" s="15"/>
      <c r="G22" s="15"/>
      <c r="H22" s="15"/>
      <c r="I22" s="15"/>
    </row>
    <row r="23" ht="40" customHeight="1">
      <c r="A23" s="16"/>
      <c r="B23" s="16"/>
      <c r="C23" s="16"/>
      <c r="D23" s="16"/>
      <c r="E23" s="16"/>
      <c r="F23" s="16"/>
      <c r="G23" s="16"/>
      <c r="H23" s="16"/>
      <c r="I23" s="16"/>
    </row>
    <row r="24" ht="34" customHeight="1">
      <c r="A24" s="15"/>
      <c r="B24" s="15"/>
      <c r="C24" s="15"/>
      <c r="D24" s="15"/>
      <c r="E24" s="15"/>
      <c r="F24" s="15"/>
      <c r="G24" s="15"/>
      <c r="H24" s="15"/>
      <c r="I24" s="15"/>
    </row>
    <row r="25" ht="40" customHeight="1">
      <c r="A25" s="16"/>
      <c r="B25" s="16"/>
      <c r="C25" s="16"/>
      <c r="D25" s="16"/>
      <c r="E25" s="16"/>
      <c r="F25" s="16"/>
      <c r="G25" s="16"/>
      <c r="H25" s="16"/>
      <c r="I25" s="16"/>
    </row>
    <row r="26" ht="40" customHeight="1">
      <c r="A26" s="15"/>
      <c r="B26" s="15"/>
      <c r="C26" s="15"/>
      <c r="D26" s="15"/>
      <c r="E26" s="15"/>
      <c r="F26" s="15"/>
      <c r="G26" s="15"/>
      <c r="H26" s="15"/>
      <c r="I26" s="15"/>
    </row>
    <row r="27" ht="40" customHeight="1">
      <c r="A27" s="16"/>
      <c r="B27" s="16"/>
      <c r="C27" s="16"/>
      <c r="D27" s="16"/>
      <c r="E27" s="16"/>
      <c r="F27" s="16"/>
      <c r="G27" s="16"/>
      <c r="H27" s="16"/>
      <c r="I27" s="16"/>
    </row>
    <row r="28" ht="40" customHeight="1">
      <c r="A28" s="15"/>
      <c r="B28" s="15"/>
      <c r="C28" s="15"/>
      <c r="D28" s="15"/>
      <c r="E28" s="15"/>
      <c r="F28" s="15"/>
      <c r="G28" s="15"/>
      <c r="H28" s="15"/>
      <c r="I28" s="15"/>
    </row>
    <row r="29" ht="40" customHeight="1">
      <c r="A29" s="16"/>
      <c r="B29" s="16"/>
      <c r="C29" s="16"/>
      <c r="D29" s="16"/>
      <c r="E29" s="16"/>
      <c r="F29" s="16"/>
      <c r="G29" s="16"/>
      <c r="H29" s="16"/>
      <c r="I29" s="16"/>
    </row>
    <row r="30" ht="40" customHeight="1">
      <c r="A30" s="15"/>
      <c r="B30" s="15"/>
      <c r="C30" s="15"/>
      <c r="D30" s="15"/>
      <c r="E30" s="15"/>
      <c r="F30" s="15"/>
      <c r="G30" s="15"/>
      <c r="H30" s="15"/>
      <c r="I30" s="15"/>
    </row>
    <row r="31" ht="40" customHeight="1">
      <c r="A31" s="16"/>
      <c r="B31" s="16"/>
      <c r="C31" s="16"/>
      <c r="D31" s="16"/>
      <c r="E31" s="16"/>
      <c r="F31" s="16"/>
      <c r="G31" s="16"/>
      <c r="H31" s="16"/>
      <c r="I31" s="16"/>
    </row>
    <row r="32" ht="40" customHeight="1">
      <c r="A32" s="15"/>
      <c r="B32" s="15"/>
      <c r="C32" s="15"/>
      <c r="D32" s="15"/>
      <c r="E32" s="15"/>
      <c r="F32" s="15"/>
      <c r="G32" s="15"/>
      <c r="H32" s="15"/>
      <c r="I32" s="15"/>
    </row>
    <row r="33" ht="55" customHeight="1">
      <c r="A33" s="16"/>
      <c r="B33" s="16"/>
      <c r="C33" s="16"/>
      <c r="D33" s="16"/>
      <c r="E33" s="16"/>
      <c r="F33" s="16"/>
      <c r="G33" s="16"/>
      <c r="H33" s="16"/>
      <c r="I33" s="16"/>
    </row>
    <row r="34" ht="40" customHeight="1">
      <c r="A34" s="15"/>
      <c r="B34" s="15"/>
      <c r="C34" s="15"/>
      <c r="D34" s="15"/>
      <c r="E34" s="15"/>
      <c r="F34" s="15"/>
      <c r="G34" s="15"/>
      <c r="H34" s="15"/>
      <c r="I34" s="15"/>
    </row>
    <row r="35" ht="40" customHeight="1">
      <c r="A35" s="16"/>
      <c r="B35" s="16"/>
      <c r="C35" s="16"/>
      <c r="D35" s="16"/>
      <c r="E35" s="16"/>
      <c r="F35" s="16"/>
      <c r="G35" s="16"/>
      <c r="H35" s="16"/>
      <c r="I35" s="16"/>
    </row>
    <row r="36" ht="40" customHeight="1">
      <c r="A36" s="15"/>
      <c r="B36" s="15"/>
      <c r="C36" s="15"/>
      <c r="D36" s="15"/>
      <c r="E36" s="15"/>
      <c r="F36" s="15"/>
      <c r="G36" s="15"/>
      <c r="H36" s="15"/>
      <c r="I36" s="15"/>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4" min="0" max="1048575" man="1"/>
    <brk id="5" min="0" max="1048575" man="1"/>
    <brk id="7" min="0" max="1048575" man="1"/>
  </colBreaks>
  <tableParts count="1">
    <tablePart r:id="Recf72af44a1b450d"/>
  </tableParts>
</worksheet>
</file>

<file path=xl/worksheets/sheet14.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6" hidden="0" customWidth="1"/>
    <col min="2" max="2" width="24" hidden="0" customWidth="1"/>
    <col min="3" max="3" width="38" hidden="0" customWidth="1"/>
    <col min="4" max="4" width="36" hidden="0" customWidth="1"/>
    <col min="5" max="5" width="95" hidden="0" customWidth="1"/>
    <col min="6" max="6" width="85" hidden="0" customWidth="1"/>
    <col min="7" max="7" width="65" hidden="0" customWidth="1"/>
    <col min="8" max="8" width="28" hidden="0" customWidth="1"/>
    <col min="9" max="9" width="50" hidden="0" customWidth="1"/>
  </cols>
  <sheetData>
    <row r="1" ht="32" customHeight="1">
      <c r="A1" s="6" t="str">
        <v>State research</v>
      </c>
      <c r="B1" s="6"/>
      <c r="C1" s="6"/>
      <c r="D1" s="6"/>
      <c r="E1" s="6"/>
      <c r="F1" s="6"/>
      <c r="G1" s="3"/>
      <c r="H1" s="3"/>
      <c r="I1" s="3"/>
    </row>
    <row r="2" ht="42" customHeight="1">
      <c r="A2" s="7" t="inlineStr">
        <is>
          <t xml:space="preserve">Fifty state source notes sit alongside the 200 sector tasks. Confirm the operative authority and actual facility scope.</t>
        </is>
      </c>
      <c r="B2" s="7"/>
      <c r="C2" s="7"/>
      <c r="D2" s="7"/>
      <c r="E2" s="7"/>
      <c r="F2" s="7"/>
      <c r="G2" s="3"/>
      <c r="H2" s="3"/>
      <c r="I2" s="3"/>
    </row>
    <row r="3" ht="24" customHeight="1">
      <c r="A3" s="10" t="str">
        <v>Open source register</v>
      </c>
      <c r="B3" s="10"/>
      <c r="C3" s="3"/>
      <c r="D3" s="3"/>
      <c r="E3" s="3"/>
      <c r="F3" s="3"/>
      <c r="G3" s="3"/>
      <c r="H3" s="3"/>
      <c r="I3" s="3"/>
    </row>
    <row r="4" ht="34" customHeight="1">
      <c r="A4" s="14" t="str">
        <v>Source ID</v>
      </c>
      <c r="B4" s="14" t="str">
        <v>State</v>
      </c>
      <c r="C4" s="14" t="inlineStr">
        <is>
          <t xml:space="preserve">Starting source</t>
        </is>
      </c>
      <c r="D4" s="14" t="inlineStr">
        <is>
          <t xml:space="preserve">Research status</t>
        </is>
      </c>
      <c r="E4" s="14" t="inlineStr">
        <is>
          <t xml:space="preserve">What the source covers</t>
        </is>
      </c>
      <c r="F4" s="14" t="inlineStr">
        <is>
          <t xml:space="preserve">Link</t>
        </is>
      </c>
      <c r="G4" s="14" t="inlineStr">
        <is>
          <t xml:space="preserve">Note</t>
        </is>
      </c>
      <c r="H4" s="14" t="str">
        <v>Reviewer</v>
      </c>
      <c r="I4" s="14" t="str">
        <v>Review evidence/date</v>
      </c>
    </row>
    <row r="5" ht="55" customHeight="1">
      <c r="A5" s="16" t="str">
        <v>S01</v>
      </c>
      <c r="B5" s="16" t="str">
        <v>Alabama</v>
      </c>
      <c r="C5" s="16" t="str">
        <v>ADEM</v>
      </c>
      <c r="D5" s="16" t="str">
        <v>Agency guidance</v>
      </c>
      <c r="E5" s="16" t="inlineStr">
        <is>
          <t xml:space="preserve">ADEM encourages periodic water and wastewater cyber assessments. Treat this page as guidance. Separately inspect applicable utility rules, permit conditions and public entity policies.</t>
        </is>
      </c>
      <c r="F5" s="16" t="str">
        <v>https://adem.alabama.gov/water/drinking-water-branch/information-public-water-systems/cybersecurity-resources-public-water-systems</v>
      </c>
      <c r="G5" s="16" t="inlineStr">
        <is>
          <t xml:space="preserve">Starting source for the state; confirm the rule for each sector you operate</t>
        </is>
      </c>
      <c r="H5" s="16"/>
      <c r="I5" s="16"/>
    </row>
    <row r="6" ht="40" customHeight="1">
      <c r="A6" s="15" t="str">
        <v>S02</v>
      </c>
      <c r="B6" s="15" t="str">
        <v>Alaska</v>
      </c>
      <c r="C6" s="15" t="str">
        <v>Alaska DEC</v>
      </c>
      <c r="D6" s="15" t="str">
        <v>Agency guidance</v>
      </c>
      <c r="E6" s="15" t="inlineStr">
        <is>
          <t xml:space="preserve">DEC explains federal AWIA coverage. Confirm the actual PWSID and certification history. OT assessment frequency is set sector by sector.</t>
        </is>
      </c>
      <c r="F6" s="15" t="str">
        <v>https://dec.alaska.gov/eh/dw/security/regulations/awia-regulations</v>
      </c>
      <c r="G6" s="15" t="inlineStr">
        <is>
          <t xml:space="preserve">Starting source for the state; confirm the rule for each sector you operate</t>
        </is>
      </c>
      <c r="H6" s="15"/>
      <c r="I6" s="15"/>
    </row>
    <row r="7" ht="55" customHeight="1">
      <c r="A7" s="16" t="str">
        <v>S03</v>
      </c>
      <c r="B7" s="16" t="str">
        <v>Arizona</v>
      </c>
      <c r="C7" s="16" t="str">
        <v>Arizona Legislature</v>
      </c>
      <c r="D7" s="16" t="str">
        <v>Selected enacted law</v>
      </c>
      <c r="E7" s="16" t="inlineStr">
        <is>
          <t xml:space="preserve">ARS 18-552 concerns investigation and notice of personal information breaches. A SCADA disruption without the statutory data trigger must be assessed under other operational, utility and contractual duties.</t>
        </is>
      </c>
      <c r="F7" s="16" t="str">
        <v>https://azleg.gov/ars/18/00552.htm</v>
      </c>
      <c r="G7" s="16" t="inlineStr">
        <is>
          <t xml:space="preserve">Starting source for the state; confirm the rule for each sector you operate</t>
        </is>
      </c>
      <c r="H7" s="16"/>
      <c r="I7" s="16"/>
    </row>
    <row r="8" ht="70" customHeight="1">
      <c r="A8" s="15" t="str">
        <v>S04</v>
      </c>
      <c r="B8" s="15" t="str">
        <v>Arkansas</v>
      </c>
      <c r="C8" s="15" t="str">
        <v>Arkansas Division of Elementary and Secondary Education</v>
      </c>
      <c r="D8" s="15" t="str">
        <v>Official implementation memo</v>
      </c>
      <c r="E8" s="15" t="inlineStr">
        <is>
          <t xml:space="preserve">An official Act 260 implementation memo identifies public entity and contractor security incident reporting to the Legislative Auditor. Verify the current statute and covered entity definition before using its five business day reference. This law applies within its stated scope.</t>
        </is>
      </c>
      <c r="F8" s="15" t="str">
        <v>https://adecm.ade.arkansas.gov/ViewApprovedMemo.aspx?Id=4848</v>
      </c>
      <c r="G8" s="15" t="inlineStr">
        <is>
          <t xml:space="preserve">Starting source for the state; confirm the rule for each sector you operate</t>
        </is>
      </c>
      <c r="H8" s="15"/>
      <c r="I8" s="15"/>
    </row>
    <row r="9" ht="55" customHeight="1">
      <c r="A9" s="16" t="str">
        <v>S05</v>
      </c>
      <c r="B9" s="16" t="str">
        <v>California</v>
      </c>
      <c r="C9" s="16" t="str">
        <v>California PUC</v>
      </c>
      <c r="D9" s="16" t="str">
        <v>Regulator routing source</v>
      </c>
      <c r="E9" s="16" t="inlineStr">
        <is>
          <t xml:space="preserve">Use the CPUC emergency reporting route for covered utilities. Identify applicable general orders and utility specific decisions separately. Municipal utilities, investor owned utilities, ports and state agencies can have different authorities.</t>
        </is>
      </c>
      <c r="F9" s="16" t="str">
        <v>https://webproda.cpuc.ca.gov/regulatory-services/safety/emergency-reporting</v>
      </c>
      <c r="G9" s="16" t="inlineStr">
        <is>
          <t xml:space="preserve">Starting source for the state; confirm the rule for each sector you operate</t>
        </is>
      </c>
      <c r="H9" s="16"/>
      <c r="I9" s="16"/>
    </row>
    <row r="10" ht="55" customHeight="1">
      <c r="A10" s="15" t="str">
        <v>S06</v>
      </c>
      <c r="B10" s="15" t="str">
        <v>Colorado</v>
      </c>
      <c r="C10" s="15" t="str">
        <v>Colorado Secretary of State and PUC</v>
      </c>
      <c r="D10" s="15" t="str">
        <v>Selected rule text</v>
      </c>
      <c r="E10" s="15" t="inlineStr">
        <is>
          <t xml:space="preserve">Selected 4 CCR 723-3 Rule 3539 requires a distribution grid cybersecurity and physical security narrative in the relevant planning context. Verify current rule version, filing scope and utility status. It governs its stated entities.</t>
        </is>
      </c>
      <c r="F10" s="15" t="str">
        <v>https://www.sos.state.co.us/CCR/GenerateRulePdf.do?fileName=4+CCR+723-3&amp;ruleVersionId=10399</v>
      </c>
      <c r="G10" s="15" t="inlineStr">
        <is>
          <t xml:space="preserve">Starting source for the state; confirm the rule for each sector you operate</t>
        </is>
      </c>
      <c r="H10" s="15"/>
      <c r="I10" s="15"/>
    </row>
    <row r="11" ht="55" customHeight="1">
      <c r="A11" s="16" t="str">
        <v>S07</v>
      </c>
      <c r="B11" s="16" t="str">
        <v>Connecticut</v>
      </c>
      <c r="C11" s="16" t="str">
        <v>Connecticut DPH</v>
      </c>
      <c r="D11" s="16" t="str">
        <v>Historical agency circular</v>
      </c>
      <c r="E11" s="16" t="inlineStr">
        <is>
          <t xml:space="preserve">The DPH circular is an older implementation record. Use it to identify water planning and self assessment expectations, then obtain current DPH requests and PURA cyberreview instructions. Read its 2021 dates as historical milestones.</t>
        </is>
      </c>
      <c r="F11" s="16" t="str">
        <v>https://portal.ct.gov/dph/-/media/departments-and-agencies/dph/dph/drinking_water/pdf/circular_letter-2021-89_erp_and_cybersecurity_self_assessment_12012021.pdf</v>
      </c>
      <c r="G11" s="16" t="inlineStr">
        <is>
          <t xml:space="preserve">Starting source for the state; confirm the rule for each sector you operate</t>
        </is>
      </c>
      <c r="H11" s="16"/>
      <c r="I11" s="16"/>
    </row>
    <row r="12" ht="55" customHeight="1">
      <c r="A12" s="15" t="str">
        <v>S08</v>
      </c>
      <c r="B12" s="15" t="str">
        <v>Delaware</v>
      </c>
      <c r="C12" s="15" t="str">
        <v>Delaware PSC</v>
      </c>
      <c r="D12" s="15" t="str">
        <v>Regulator program</v>
      </c>
      <c r="E12" s="15" t="inlineStr">
        <is>
          <t xml:space="preserve">The PSC describes annual cybersecurity question and response filings for Class A utilities in DelaFile. Determine classification, filing instructions and corporate coverage. Field test mandates come from the governing instrument.</t>
        </is>
      </c>
      <c r="F12" s="15" t="str">
        <v>https://depsc.delaware.gov/cybersecurity/</v>
      </c>
      <c r="G12" s="15" t="inlineStr">
        <is>
          <t xml:space="preserve">Starting source for the state; confirm the rule for each sector you operate</t>
        </is>
      </c>
      <c r="H12" s="15"/>
      <c r="I12" s="15"/>
    </row>
    <row r="13" ht="55" customHeight="1">
      <c r="A13" s="16" t="str">
        <v>S09</v>
      </c>
      <c r="B13" s="16" t="str">
        <v>Florida</v>
      </c>
      <c r="C13" s="16" t="str">
        <v>Florida Senate</v>
      </c>
      <c r="D13" s="16" t="str">
        <v>Selected enacted law</v>
      </c>
      <c r="E13" s="16" t="inlineStr">
        <is>
          <t xml:space="preserve">Section 282.3185 governs local government cybersecurity and incident reporting. Identify the covered local government and severity/ransomware trigger before populating the clock. Apply local government obligations to local government operators.</t>
        </is>
      </c>
      <c r="F13" s="16" t="str">
        <v>https://www.flsenate.gov/Laws/Statutes/2026/282.3185</v>
      </c>
      <c r="G13" s="16" t="inlineStr">
        <is>
          <t xml:space="preserve">Starting source for the state; confirm the rule for each sector you operate</t>
        </is>
      </c>
      <c r="H13" s="16"/>
      <c r="I13" s="16"/>
    </row>
    <row r="14" ht="55" customHeight="1">
      <c r="A14" s="15" t="str">
        <v>S10</v>
      </c>
      <c r="B14" s="15" t="str">
        <v>Georgia</v>
      </c>
      <c r="C14" s="15" t="str">
        <v>Georgia Technology Authority</v>
      </c>
      <c r="D14" s="15" t="str">
        <v>Agency reporting source</v>
      </c>
      <c r="E14" s="15" t="inlineStr">
        <is>
          <t xml:space="preserve">The GTA reporting page identifies public agency and utility reporting routes and references HB156. Obtain current statutory text and determine whether a federal report or public entity status triggers the particular state duty.</t>
        </is>
      </c>
      <c r="F14" s="15" t="str">
        <v>https://gta.georgia.gov/contact-us/cybersecurity-incidents</v>
      </c>
      <c r="G14" s="15" t="inlineStr">
        <is>
          <t xml:space="preserve">Starting source for the state; confirm the rule for each sector you operate</t>
        </is>
      </c>
      <c r="H14" s="15"/>
      <c r="I14" s="15"/>
    </row>
    <row r="15" ht="55" customHeight="1">
      <c r="A15" s="16" t="str">
        <v>S11</v>
      </c>
      <c r="B15" s="16" t="str">
        <v>Hawaii</v>
      </c>
      <c r="C15" s="16" t="str">
        <v>Hawaii PUC</v>
      </c>
      <c r="D15" s="16" t="str">
        <v>Regulator directory</v>
      </c>
      <c r="E15" s="16" t="inlineStr">
        <is>
          <t xml:space="preserve">Use the PUC statute and order library to identify the regulated electric or gas entity. County water systems and transportation operators require their own agency and board policy review. Assessment intervals come from each operator's governing instrument.</t>
        </is>
      </c>
      <c r="F15" s="16" t="str">
        <v>https://puc.hawaii.gov/about/statutes-rules-orders/</v>
      </c>
      <c r="G15" s="16" t="inlineStr">
        <is>
          <t xml:space="preserve">Starting source for the state; confirm the rule for each sector you operate</t>
        </is>
      </c>
      <c r="H15" s="16"/>
      <c r="I15" s="16"/>
    </row>
    <row r="16" ht="55" customHeight="1">
      <c r="A16" s="15" t="str">
        <v>S12</v>
      </c>
      <c r="B16" s="15" t="str">
        <v>Idaho</v>
      </c>
      <c r="C16" s="15" t="str">
        <v>Idaho Technology Authority</v>
      </c>
      <c r="D16" s="15" t="inlineStr">
        <is>
          <t xml:space="preserve">Official policy text located; confirm adoption and coverage</t>
        </is>
      </c>
      <c r="E16" s="15" t="inlineStr">
        <is>
          <t xml:space="preserve">Confirm operative adoption and actual agency coverage. Private facilities require separate statutory, permit and contract review.</t>
        </is>
      </c>
      <c r="F16" s="15" t="str">
        <v>https://its.idaho.gov/wp-content/uploads/2025/10/2025-ITS-Information-Security-Policy-Manual-4.0.FINAL_.pdf</v>
      </c>
      <c r="G16" s="15" t="inlineStr">
        <is>
          <t xml:space="preserve">Starting source for the state; confirm the rule for each sector you operate</t>
        </is>
      </c>
      <c r="H16" s="15"/>
      <c r="I16" s="15"/>
    </row>
    <row r="17" ht="55" customHeight="1">
      <c r="A17" s="16" t="str">
        <v>S13</v>
      </c>
      <c r="B17" s="16" t="str">
        <v>Illinois</v>
      </c>
      <c r="C17" s="16" t="str">
        <v>Illinois General Assembly</v>
      </c>
      <c r="D17" s="16" t="inlineStr">
        <is>
          <t xml:space="preserve">Pending bill</t>
        </is>
      </c>
      <c r="E17" s="16" t="inlineStr">
        <is>
          <t xml:space="preserve">HB3576 describes proposed water cybersecurity duties. Confirm enactment and the effective date from the official session law. Keep it on the watchlist and require an enacted Public Act before treating its proposed deadlines as mandatory.</t>
        </is>
      </c>
      <c r="F17" s="16" t="str">
        <v>https://www.ilga.gov/Legislation/BillStatus?DocNum=3576&amp;DocTypeID=HB&amp;GAID=18&amp;LegId=0&amp;Print=1&amp;SessionID=114</v>
      </c>
      <c r="G17" s="16" t="inlineStr">
        <is>
          <t xml:space="preserve">Starting source for the state; confirm the rule for each sector you operate</t>
        </is>
      </c>
      <c r="H17" s="16"/>
      <c r="I17" s="16"/>
    </row>
    <row r="18" ht="85" customHeight="1">
      <c r="A18" s="15" t="str">
        <v>S14</v>
      </c>
      <c r="B18" s="15" t="str">
        <v>Indiana</v>
      </c>
      <c r="C18" s="15" t="str">
        <v>IDEM</v>
      </c>
      <c r="D18" s="15" t="str">
        <v>Agency implementation guidance</v>
      </c>
      <c r="E18" s="15" t="inlineStr">
        <is>
          <t xml:space="preserve">IDEM currently identifies annual vulnerability assessment, certification by December 31 2026 and every other year, and annual reporter designation before September 1. Confirm current IC 13-18-16.5, approved tools, actual scope and independent incident triggers. Read the current operative text from the official code; agency guidance explains it.</t>
        </is>
      </c>
      <c r="F18" s="15" t="str">
        <v>https://www.in.gov/idem/cleanwater/cybersecurity-for-water-and-wastewater-facilities/</v>
      </c>
      <c r="G18" s="15" t="inlineStr">
        <is>
          <t xml:space="preserve">Starting source for the state; confirm the rule for each sector you operate</t>
        </is>
      </c>
      <c r="H18" s="15"/>
      <c r="I18" s="15"/>
    </row>
    <row r="19" ht="55" customHeight="1">
      <c r="A19" s="16" t="str">
        <v>S15</v>
      </c>
      <c r="B19" s="16" t="str">
        <v>Iowa</v>
      </c>
      <c r="C19" s="16" t="str">
        <v>Iowa Utilities Commission</v>
      </c>
      <c r="D19" s="16" t="str">
        <v>Selected utility rule</v>
      </c>
      <c r="E19" s="16" t="inlineStr">
        <is>
          <t xml:space="preserve">The adopted Chapter 21 source addresses covered water, sanitary sewage and storm water utilities. Determine service and ownership coverage and current chapter text. This source supports facility specific audit planning.</t>
        </is>
      </c>
      <c r="F19" s="16" t="str">
        <v>https://rules.iowa.gov/Notice/Details/8846C</v>
      </c>
      <c r="G19" s="16" t="inlineStr">
        <is>
          <t xml:space="preserve">Starting source for the state; confirm the rule for each sector you operate</t>
        </is>
      </c>
      <c r="H19" s="16"/>
      <c r="I19" s="16"/>
    </row>
    <row r="20" ht="55" customHeight="1">
      <c r="A20" s="15" t="str">
        <v>S16</v>
      </c>
      <c r="B20" s="15" t="str">
        <v>Kansas</v>
      </c>
      <c r="C20" s="15" t="str">
        <v>Kansas Legislature</v>
      </c>
      <c r="D20" s="15" t="str">
        <v>Selected enacted law</v>
      </c>
      <c r="E20" s="15" t="inlineStr">
        <is>
          <t xml:space="preserve">KSA 75-7244 concerns cyberincident reporting by defined public entities and government contractors. Resolve the statutory definitions and current reporting instructions. Confirm each private utility assessment requirement.</t>
        </is>
      </c>
      <c r="F20" s="15" t="str">
        <v>https://kslegislature.gov/b2023_24/laws/075_000_0000_chapter/075_072_0000_article/075_072_0044_section/075_072_0044_k/</v>
      </c>
      <c r="G20" s="15" t="inlineStr">
        <is>
          <t xml:space="preserve">Starting source for the state; confirm the rule for each sector you operate</t>
        </is>
      </c>
      <c r="H20" s="15"/>
      <c r="I20" s="15"/>
    </row>
    <row r="21" ht="55" customHeight="1">
      <c r="A21" s="16" t="str">
        <v>S17</v>
      </c>
      <c r="B21" s="16" t="str">
        <v>Kentucky</v>
      </c>
      <c r="C21" s="16" t="str">
        <v>Kentucky PSC</v>
      </c>
      <c r="D21" s="16" t="str">
        <v>Regulator routing source</v>
      </c>
      <c r="E21" s="16" t="inlineStr">
        <is>
          <t xml:space="preserve">Determine PSC jurisdiction, applicable 807 KAR service rules and incident instructions. Water district commissioner training supports governance. Site orders and public entity policies remain to be checked.</t>
        </is>
      </c>
      <c r="F21" s="16" t="str">
        <v>https://psc.ky.gov/Home/UtilForms</v>
      </c>
      <c r="G21" s="16" t="inlineStr">
        <is>
          <t xml:space="preserve">Starting source for the state; confirm the rule for each sector you operate</t>
        </is>
      </c>
      <c r="H21" s="16"/>
      <c r="I21" s="16"/>
    </row>
    <row r="22" ht="55" customHeight="1">
      <c r="A22" s="15" t="str">
        <v>S18</v>
      </c>
      <c r="B22" s="15" t="str">
        <v>Louisiana</v>
      </c>
      <c r="C22" s="15" t="str">
        <v>Louisiana Legislature</v>
      </c>
      <c r="D22" s="15" t="inlineStr">
        <is>
          <t xml:space="preserve">State legislature</t>
        </is>
      </c>
      <c r="E22" s="15" t="inlineStr">
        <is>
          <t xml:space="preserve">Obtain current utility, water, incident reporting and public agency instruments for the named facility. Start with the Louisiana Public Service Commission for utility rules and the Louisiana Department of Health for drinking water rules. Confirm sector specific state requirements.</t>
        </is>
      </c>
      <c r="F22" s="15" t="str">
        <v>https://legis.la.gov/</v>
      </c>
      <c r="G22" s="15" t="inlineStr">
        <is>
          <t xml:space="preserve">Starting source for the state; confirm the rule for each sector you operate</t>
        </is>
      </c>
      <c r="H22" s="15"/>
      <c r="I22" s="15"/>
    </row>
    <row r="23" ht="55" customHeight="1">
      <c r="A23" s="16" t="str">
        <v>S19</v>
      </c>
      <c r="B23" s="16" t="str">
        <v>Maine</v>
      </c>
      <c r="C23" s="16" t="str">
        <v>Maine Legislature</v>
      </c>
      <c r="D23" s="16" t="str">
        <v>Selected enacted law</v>
      </c>
      <c r="E23" s="16" t="inlineStr">
        <is>
          <t xml:space="preserve">Title 35-A section 710 governs utility accident investigation and reporting. Determine whether the physical consequence meets the trigger. Review personal data breach and public agency incident duties on their own terms.</t>
        </is>
      </c>
      <c r="F23" s="16" t="str">
        <v>https://www.legislature.maine.gov/legis/statutes/35-A/title35-Asec710.html</v>
      </c>
      <c r="G23" s="16" t="inlineStr">
        <is>
          <t xml:space="preserve">Starting source for the state; confirm the rule for each sector you operate</t>
        </is>
      </c>
      <c r="H23" s="16"/>
      <c r="I23" s="16"/>
    </row>
    <row r="24" ht="100" customHeight="1">
      <c r="A24" s="15" t="str">
        <v>S20</v>
      </c>
      <c r="B24" s="15" t="str">
        <v>Maryland</v>
      </c>
      <c r="C24" s="15" t="str">
        <v>Maryland General Assembly and MDE</v>
      </c>
      <c r="D24" s="15" t="str">
        <v>Current selected statute and agency guidance; implementation scope issue retained</v>
      </c>
      <c r="E24" s="15" t="inlineStr">
        <is>
          <t xml:space="preserve">Current Environment 9-2705 applies to community water/sewerage systems serving over 3,300 customers; maturity assessment by July 1 2026 and every two years. Separate all system contact/training/reporting duties and state office collection dates. May 2026 MDE guidance supplies submission instructions but its Attachment 2 uses people instead of statutory customers; obtain clarification without replacing the statutory unit.</t>
        </is>
      </c>
      <c r="F24" s="15" t="str">
        <v>https://mgaleg.maryland.gov/mgawebsite/Laws/StatuteText?article=gen&amp;section=9-2705&amp;enactments=false</v>
      </c>
      <c r="G24" s="15" t="inlineStr">
        <is>
          <t xml:space="preserve">Starting source for the state; confirm the rule for each sector you operate</t>
        </is>
      </c>
      <c r="H24" s="15"/>
      <c r="I24" s="15"/>
    </row>
    <row r="25" ht="70" customHeight="1">
      <c r="A25" s="16" t="str">
        <v>S21</v>
      </c>
      <c r="B25" s="16" t="str">
        <v>Massachusetts</v>
      </c>
      <c r="C25" s="16" t="str">
        <v>MassDEP</v>
      </c>
      <c r="D25" s="16" t="str">
        <v>Agency program with scope review</v>
      </c>
      <c r="E25" s="16" t="inlineStr">
        <is>
          <t xml:space="preserve">MassDEP publishes cybersecurity assessment resources and sanitary survey inspection notices. Obtain the current facility specific request and controlling state authority before deciding mandatory scope or frequency. Confirm current federal duties from current EPA authority.</t>
        </is>
      </c>
      <c r="F25" s="16" t="str">
        <v>https://www.mass.gov/info-details/public-drinking-water-system-operations</v>
      </c>
      <c r="G25" s="16" t="inlineStr">
        <is>
          <t xml:space="preserve">Starting source for the state; confirm the rule for each sector you operate</t>
        </is>
      </c>
      <c r="H25" s="16"/>
      <c r="I25" s="16"/>
    </row>
    <row r="26" ht="55" customHeight="1">
      <c r="A26" s="15" t="str">
        <v>S22</v>
      </c>
      <c r="B26" s="15" t="str">
        <v>Michigan</v>
      </c>
      <c r="C26" s="15" t="str">
        <v>Michigan PSC</v>
      </c>
      <c r="D26" s="15" t="str">
        <v>Regulator implementation source</v>
      </c>
      <c r="E26" s="15" t="inlineStr">
        <is>
          <t xml:space="preserve">MPSC incident instructions and electric technical standards provide distinct utility reporting and security review paths. Confirm utility classification, the current R 460.3205 text and event thresholds. Use the sector's own statute.</t>
        </is>
      </c>
      <c r="F26" s="15" t="str">
        <v>https://www.michigan.gov/mpsc/regulatory/emergency-management/utility-incident-notification-procedures</v>
      </c>
      <c r="G26" s="15" t="inlineStr">
        <is>
          <t xml:space="preserve">Starting source for the state; confirm the rule for each sector you operate</t>
        </is>
      </c>
      <c r="H26" s="15"/>
      <c r="I26" s="15"/>
    </row>
    <row r="27" ht="100" customHeight="1">
      <c r="A27" s="16" t="str">
        <v>S23</v>
      </c>
      <c r="B27" s="16" t="str">
        <v>Minnesota</v>
      </c>
      <c r="C27" s="16" t="str">
        <v>Minnesota Department of Health</v>
      </c>
      <c r="D27" s="16" t="inlineStr">
        <is>
          <t xml:space="preserve">Agency process and executive order reviewed</t>
        </is>
      </c>
      <c r="E27" s="16" t="inlineStr">
        <is>
          <t xml:space="preserve">MDH requests annual assessment and completion certification for public water systems using OT. Its form says before July 1; its page says by July 1. Obtain current instructions and receipts; retain assessment findings securely. EO 22-20 paragraph 3(d) directs agencies to require or encourage annual certification within existing authority. EO 24-07 amends the agency definition. Confirm private sector duties from statute, and take the federal population threshold from the federal text.</t>
        </is>
      </c>
      <c r="F27" s="16" t="str">
        <v>https://www.health.mn.gov/communities/environment/emergency/water/securityassess.html</v>
      </c>
      <c r="G27" s="16" t="inlineStr">
        <is>
          <t xml:space="preserve">Starting source for the state; confirm the rule for each sector you operate</t>
        </is>
      </c>
      <c r="H27" s="16"/>
      <c r="I27" s="16"/>
    </row>
    <row r="28" ht="55" customHeight="1">
      <c r="A28" s="15" t="str">
        <v>S24</v>
      </c>
      <c r="B28" s="15" t="str">
        <v>Mississippi</v>
      </c>
      <c r="C28" s="15" t="str">
        <v>Mississippi ITS</v>
      </c>
      <c r="D28" s="15" t="str">
        <v>Agency reporting source</v>
      </c>
      <c r="E28" s="15" t="inlineStr">
        <is>
          <t xml:space="preserve">ITS identifies state agency incident reporting requirements under the enterprise security program and state law. Determine whether a public operator is within that scope. Private sector utility and plant duties require separate instruments.</t>
        </is>
      </c>
      <c r="F28" s="15" t="str">
        <v>https://www.its.ms.gov/services/security/Enterprise-Cybersecurity-Incident-Reporting</v>
      </c>
      <c r="G28" s="15" t="inlineStr">
        <is>
          <t xml:space="preserve">Starting source for the state; confirm the rule for each sector you operate</t>
        </is>
      </c>
      <c r="H28" s="15"/>
      <c r="I28" s="15"/>
    </row>
    <row r="29" ht="85" customHeight="1">
      <c r="A29" s="16" t="str">
        <v>S25</v>
      </c>
      <c r="B29" s="16" t="str">
        <v>Missouri</v>
      </c>
      <c r="C29" s="16" t="str">
        <v>Missouri Legislature</v>
      </c>
      <c r="D29" s="16" t="inlineStr">
        <is>
          <t xml:space="preserve">Codified sector clause</t>
        </is>
      </c>
      <c r="E29" s="16" t="inlineStr">
        <is>
          <t xml:space="preserve">Section 640.142 requires a cyberrisk plan including assessments and controls. Exemptions include systems without internet connected controls; state parks; cities above 30,000 inhabitants; specified charter county population bands; and PSC regulated utilities above 30,000 customers. Document every exclusion and actual entity facts. No assessment frequency or pentest requirement is supplied by this section.</t>
        </is>
      </c>
      <c r="F29" s="16" t="str">
        <v>https://revisor.mo.gov/main/OneSection.aspx?section=640.142</v>
      </c>
      <c r="G29" s="16" t="inlineStr">
        <is>
          <t xml:space="preserve">Starting source for the state; confirm the rule for each sector you operate</t>
        </is>
      </c>
      <c r="H29" s="16"/>
      <c r="I29" s="16"/>
    </row>
    <row r="30" ht="55" customHeight="1">
      <c r="A30" s="15" t="str">
        <v>S26</v>
      </c>
      <c r="B30" s="15" t="str">
        <v>Montana</v>
      </c>
      <c r="C30" s="15" t="str">
        <v>Montana Department of Administration</v>
      </c>
      <c r="D30" s="15" t="str">
        <v>Agency guidance</v>
      </c>
      <c r="E30" s="15" t="inlineStr">
        <is>
          <t xml:space="preserve">State guidance identifies a reporting route for large local government incidents on SummitNet. Connection and government status matter. This guidance informs the method for private industrial operators.</t>
        </is>
      </c>
      <c r="F30" s="15" t="str">
        <v>https://doa.mt.gov/SITSD/cybersecurity</v>
      </c>
      <c r="G30" s="15" t="inlineStr">
        <is>
          <t xml:space="preserve">Starting source for the state; confirm the rule for each sector you operate</t>
        </is>
      </c>
      <c r="H30" s="15"/>
      <c r="I30" s="15"/>
    </row>
    <row r="31" ht="55" customHeight="1">
      <c r="A31" s="16" t="str">
        <v>S27</v>
      </c>
      <c r="B31" s="16" t="str">
        <v>Nebraska</v>
      </c>
      <c r="C31" s="16" t="str">
        <v>Nebraska Information Technology Commission</v>
      </c>
      <c r="D31" s="16" t="str">
        <v>Standards directory</v>
      </c>
      <c r="E31" s="16" t="inlineStr">
        <is>
          <t xml:space="preserve">Determine whether NITC standards apply to the actual public entity or adopted board policy. Match each state agency standard to the public power entity's actual status. Review utility, water and public contract instruments separately.</t>
        </is>
      </c>
      <c r="F31" s="16" t="str">
        <v>https://nitc.nebraska.gov/standards-and-guidelines/</v>
      </c>
      <c r="G31" s="16" t="inlineStr">
        <is>
          <t xml:space="preserve">Starting source for the state; confirm the rule for each sector you operate</t>
        </is>
      </c>
      <c r="H31" s="16"/>
      <c r="I31" s="16"/>
    </row>
    <row r="32" ht="70" customHeight="1">
      <c r="A32" s="15" t="str">
        <v>S28</v>
      </c>
      <c r="B32" s="15" t="str">
        <v>Nevada</v>
      </c>
      <c r="C32" s="15" t="str">
        <v>Nevada Legislature</v>
      </c>
      <c r="D32" s="15" t="str">
        <v>Selected enacted law</v>
      </c>
      <c r="E32" s="15" t="inlineStr">
        <is>
          <t xml:space="preserve">NRS 480 addresses political subdivision cybersecurity incident response planning. The selected NAC 480 implementation material also identifies incident reporting. Obtain current codified sections and scope before fixing a clock. Utility safety and personal data duties run in parallel.</t>
        </is>
      </c>
      <c r="F32" s="15" t="str">
        <v>https://www.leg.state.nv.us/nrs/nrs-480.html</v>
      </c>
      <c r="G32" s="15" t="inlineStr">
        <is>
          <t xml:space="preserve">Starting source for the state; confirm the rule for each sector you operate</t>
        </is>
      </c>
      <c r="H32" s="15"/>
      <c r="I32" s="15"/>
    </row>
    <row r="33" ht="55" customHeight="1">
      <c r="A33" s="16" t="str">
        <v>S29</v>
      </c>
      <c r="B33" s="16" t="str">
        <v>New Hampshire</v>
      </c>
      <c r="C33" s="16" t="str">
        <v>New Hampshire Legislature</v>
      </c>
      <c r="D33" s="16" t="str">
        <v>Enacted sector law</v>
      </c>
      <c r="E33" s="16" t="inlineStr">
        <is>
          <t xml:space="preserve">RSA 485:3-e and 485-A:5-f establish water and wastewater cyberprogram duties with Internet connected control exemptions. Read each enacted section separately and obtain implementing rules. Electric utility cyber plans require a separate current rule check.</t>
        </is>
      </c>
      <c r="F33" s="16" t="str">
        <v>https://gc.nh.gov/rsa/html/L/485/485-3-e.htm</v>
      </c>
      <c r="G33" s="16" t="inlineStr">
        <is>
          <t xml:space="preserve">Starting source for the state; confirm the rule for each sector you operate</t>
        </is>
      </c>
      <c r="H33" s="16"/>
      <c r="I33" s="16"/>
    </row>
    <row r="34" ht="55" customHeight="1">
      <c r="A34" s="15" t="str">
        <v>S30</v>
      </c>
      <c r="B34" s="15" t="str">
        <v>New Jersey</v>
      </c>
      <c r="C34" s="15" t="str">
        <v>New Jersey DEP and Legislature</v>
      </c>
      <c r="D34" s="15" t="str">
        <v>Enacted sector framework</v>
      </c>
      <c r="E34" s="15" t="inlineStr">
        <is>
          <t xml:space="preserve">For WQAA scope, use more than 500 service connections, not AWIA population. Annual controls assessment and certification, program maintenance and incident duties must be mapped to WQAA and any BPU order. Scope the broader 2023 incident reporting law on its own terms.</t>
        </is>
      </c>
      <c r="F34" s="15" t="str">
        <v>https://dep.nj.gov/watersupply/drinking-water-systems/water-quality-accountability-act/</v>
      </c>
      <c r="G34" s="15" t="inlineStr">
        <is>
          <t xml:space="preserve">Starting source for the state; confirm the rule for each sector you operate</t>
        </is>
      </c>
      <c r="H34" s="15"/>
      <c r="I34" s="15"/>
    </row>
    <row r="35" ht="55" customHeight="1">
      <c r="A35" s="16" t="str">
        <v>S31</v>
      </c>
      <c r="B35" s="16" t="str">
        <v>New Mexico</v>
      </c>
      <c r="C35" s="16" t="str">
        <v>New Mexico DoIT</v>
      </c>
      <c r="D35" s="16" t="str">
        <v>Policy directory and scope review</v>
      </c>
      <c r="E35" s="16" t="inlineStr">
        <is>
          <t xml:space="preserve">The DoIT library identifies agency IT policy and incident standards. Obtain the current Cybersecurity Act, implementing rules and public body definitions. Apply enacted law and agency policy to the operators they name.</t>
        </is>
      </c>
      <c r="F35" s="16" t="str">
        <v>https://www.doit.nm.gov/about/doit-act-policies-and-rules</v>
      </c>
      <c r="G35" s="16" t="inlineStr">
        <is>
          <t xml:space="preserve">Starting source for the state; confirm the rule for each sector you operate</t>
        </is>
      </c>
      <c r="H35" s="16"/>
      <c r="I35" s="16"/>
    </row>
    <row r="36" ht="55" customHeight="1">
      <c r="A36" s="15" t="str">
        <v>S32</v>
      </c>
      <c r="B36" s="15" t="str">
        <v>New York</v>
      </c>
      <c r="C36" s="15" t="str">
        <v>New York DEC and DOH</v>
      </c>
      <c r="D36" s="15" t="str">
        <v>Adopted sector rules</v>
      </c>
      <c r="E36" s="15" t="inlineStr">
        <is>
          <t xml:space="preserve">Separate DOH drinking water requirements, DEC SPDES incident duties and POTW controls, and PSC utility IT rules. DEC identifies a 24 hour initial and 30 day second incident report for SPDES permittees. POTW controls and initial certification have distinct March 2027 dates.</t>
        </is>
      </c>
      <c r="F36" s="15" t="str">
        <v>https://dec.ny.gov/environmental-protection/water/water-quality/wastewater-treatment-resources/wastewater-cybersecurity-resources</v>
      </c>
      <c r="G36" s="15" t="inlineStr">
        <is>
          <t xml:space="preserve">Starting source for the state; confirm the rule for each sector you operate</t>
        </is>
      </c>
      <c r="H36" s="15"/>
      <c r="I36" s="15"/>
    </row>
    <row r="37" ht="55" customHeight="1">
      <c r="A37" s="16" t="str">
        <v>S33</v>
      </c>
      <c r="B37" s="16" t="str">
        <v>North Carolina</v>
      </c>
      <c r="C37" s="16" t="str">
        <v>North Carolina DIT</v>
      </c>
      <c r="D37" s="16" t="str">
        <v>Agency implementation guidance</v>
      </c>
      <c r="E37" s="16" t="inlineStr">
        <is>
          <t xml:space="preserve">State and local government cyberincident reporting must be checked against current GS 143B-1379 and reporting instructions. A municipal operator can be covered because of government status. Private operator duties come from sector or contract triggers.</t>
        </is>
      </c>
      <c r="F37" s="16" t="str">
        <v>https://it.nc.gov/programs/cybersecurity-risk-management/cyber-incident-reporting</v>
      </c>
      <c r="G37" s="16" t="inlineStr">
        <is>
          <t xml:space="preserve">Starting source for the state; confirm the rule for each sector you operate</t>
        </is>
      </c>
      <c r="H37" s="16"/>
      <c r="I37" s="16"/>
    </row>
    <row r="38" ht="55" customHeight="1">
      <c r="A38" s="15" t="str">
        <v>S34</v>
      </c>
      <c r="B38" s="15" t="str">
        <v>North Dakota</v>
      </c>
      <c r="C38" s="15" t="str">
        <v>North Dakota Legislature</v>
      </c>
      <c r="D38" s="15" t="str">
        <v>Selected enacted law</v>
      </c>
      <c r="E38" s="15" t="inlineStr">
        <is>
          <t xml:space="preserve">Chapter 54-59.1 addresses cyber incident reporting and coordinated response. Resolve covered public entities and current instructions. Electric reliability planning and private entity duties require separate utility instruments.</t>
        </is>
      </c>
      <c r="F38" s="15" t="str">
        <v>https://ndlegis.gov/cencode/t54c59-1.pdf</v>
      </c>
      <c r="G38" s="15" t="inlineStr">
        <is>
          <t xml:space="preserve">Starting source for the state; confirm the rule for each sector you operate</t>
        </is>
      </c>
      <c r="H38" s="15"/>
      <c r="I38" s="15"/>
    </row>
    <row r="39" ht="55" customHeight="1">
      <c r="A39" s="16" t="str">
        <v>S35</v>
      </c>
      <c r="B39" s="16" t="str">
        <v>Ohio</v>
      </c>
      <c r="C39" s="16" t="str">
        <v>Ohio EPA</v>
      </c>
      <c r="D39" s="16" t="str">
        <v>Selected operational reporting rule</v>
      </c>
      <c r="E39" s="16" t="inlineStr">
        <is>
          <t xml:space="preserve">OAC 3745-81-31 addresses public water reporting, including facts affecting safe operations. Determine the relevant incident trigger. Scope Ohio EPA cyber guidance and PUCO electric standards one at a time; insurance licensee rules govern insurers.</t>
        </is>
      </c>
      <c r="F39" s="16" t="str">
        <v>https://codes.ohio.gov/ohio-administrative-code/rule-3745-81-31</v>
      </c>
      <c r="G39" s="16" t="inlineStr">
        <is>
          <t xml:space="preserve">Starting source for the state; confirm the rule for each sector you operate</t>
        </is>
      </c>
      <c r="H39" s="16"/>
      <c r="I39" s="16"/>
    </row>
    <row r="40" ht="55" customHeight="1">
      <c r="A40" s="15" t="str">
        <v>S36</v>
      </c>
      <c r="B40" s="15" t="str">
        <v>Oklahoma</v>
      </c>
      <c r="C40" s="15" t="str">
        <v>Oklahoma OMES</v>
      </c>
      <c r="D40" s="15" t="str">
        <v>Agency reporting directory</v>
      </c>
      <c r="E40" s="15" t="inlineStr">
        <is>
          <t xml:space="preserve">OMES identifies statutory and regulatory IT reporting for state agencies. Resolve government status and the applicable standard. OCC utility rules, water permits and private entity contractual duties remain facility specific.</t>
        </is>
      </c>
      <c r="F40" s="15" t="str">
        <v>https://www.oklahoma.gov/omes/divisions/information-services/about-information-services/it-statutory-and-regulatory-reporting.html</v>
      </c>
      <c r="G40" s="15" t="inlineStr">
        <is>
          <t xml:space="preserve">Starting source for the state; confirm the rule for each sector you operate</t>
        </is>
      </c>
      <c r="H40" s="15"/>
      <c r="I40" s="15"/>
    </row>
    <row r="41" ht="55" customHeight="1">
      <c r="A41" s="16" t="str">
        <v>S37</v>
      </c>
      <c r="B41" s="16" t="str">
        <v>Oregon</v>
      </c>
      <c r="C41" s="16" t="str">
        <v>Oregon Legislature</v>
      </c>
      <c r="D41" s="16" t="str">
        <v>Selected enacted law</v>
      </c>
      <c r="E41" s="16" t="str">
        <v>ORS 276A and state cyber security services define government IT responsibilities. Identify the covered body and contract. ODOT technical requirements can bind a specific transportation procurement without becoming a rule for every operator.</v>
      </c>
      <c r="F41" s="16" t="str">
        <v>https://www.oregonlegislature.gov/bills_laws/ors/ors276a.html</v>
      </c>
      <c r="G41" s="16" t="inlineStr">
        <is>
          <t xml:space="preserve">Starting source for the state; confirm the rule for each sector you operate</t>
        </is>
      </c>
      <c r="H41" s="16"/>
      <c r="I41" s="16"/>
    </row>
    <row r="42" ht="70" customHeight="1">
      <c r="A42" s="15" t="str">
        <v>S38</v>
      </c>
      <c r="B42" s="15" t="str">
        <v>Pennsylvania</v>
      </c>
      <c r="C42" s="15" t="str">
        <v>Pennsylvania DEP and PUC</v>
      </c>
      <c r="D42" s="15" t="str">
        <v>Guidance and rulemaking watchlist</v>
      </c>
      <c r="E42" s="15" t="inlineStr">
        <is>
          <t xml:space="preserve">DEP provides water cybersecurity guidance. The 2025 PUC supplemental advance notice proposed changes including Chapter 104 incident reporting; track it to final adoption. Track proposed clocks until adoption. Retrieve current utility orders and any final adoption.</t>
        </is>
      </c>
      <c r="F42" s="15" t="str">
        <v>https://www.pa.gov/agencies/dep/programs-and-services/water/bureau-of-safe-drinking-water/cybersecurity</v>
      </c>
      <c r="G42" s="15" t="inlineStr">
        <is>
          <t xml:space="preserve">Starting source for the state; confirm the rule for each sector you operate</t>
        </is>
      </c>
      <c r="H42" s="15"/>
      <c r="I42" s="15"/>
    </row>
    <row r="43" ht="55" customHeight="1">
      <c r="A43" s="16" t="str">
        <v>S39</v>
      </c>
      <c r="B43" s="16" t="str">
        <v>Rhode Island</v>
      </c>
      <c r="C43" s="16" t="str">
        <v>Rhode Island Legislature</v>
      </c>
      <c r="D43" s="16" t="str">
        <v>Selected utility law</v>
      </c>
      <c r="E43" s="16" t="inlineStr">
        <is>
          <t xml:space="preserve">Section 39-2-26 addresses investor owned electric and gas emergency response planning. Determine whether cyber loss scenarios need integration into that plan and inspect current PUC standards. The starting source covers its stated entities.</t>
        </is>
      </c>
      <c r="F43" s="16" t="str">
        <v>https://webserver.rilegislature.gov/statutes/title39/39-2/39-2-26.htm</v>
      </c>
      <c r="G43" s="16" t="inlineStr">
        <is>
          <t xml:space="preserve">Starting source for the state; confirm the rule for each sector you operate</t>
        </is>
      </c>
      <c r="H43" s="16"/>
      <c r="I43" s="16"/>
    </row>
    <row r="44" ht="55" customHeight="1">
      <c r="A44" s="15" t="str">
        <v>S40</v>
      </c>
      <c r="B44" s="15" t="str">
        <v>South Carolina</v>
      </c>
      <c r="C44" s="15" t="str">
        <v>South Carolina DES</v>
      </c>
      <c r="D44" s="15" t="str">
        <v>Agency guidance</v>
      </c>
      <c r="E44" s="15" t="inlineStr">
        <is>
          <t xml:space="preserve">DES water cybersecurity materials provide practical guidance. Confirm any inspection or permit specific requirements. Water, manufacturing and transportation obligations come from sector instruments.</t>
        </is>
      </c>
      <c r="F44" s="15" t="str">
        <v>https://www.des.sc.gov/programs/bureau-water/water-utilities-cybersecurity</v>
      </c>
      <c r="G44" s="15" t="inlineStr">
        <is>
          <t xml:space="preserve">Starting source for the state; confirm the rule for each sector you operate</t>
        </is>
      </c>
      <c r="H44" s="15"/>
      <c r="I44" s="15"/>
    </row>
    <row r="45" ht="55" customHeight="1">
      <c r="A45" s="16" t="str">
        <v>S41</v>
      </c>
      <c r="B45" s="16" t="str">
        <v>South Dakota</v>
      </c>
      <c r="C45" s="16" t="str">
        <v>South Dakota Legislature</v>
      </c>
      <c r="D45" s="16" t="str">
        <v>Criminal statute only</v>
      </c>
      <c r="E45" s="16" t="inlineStr">
        <is>
          <t xml:space="preserve">The selected law criminalizes interference with critical infrastructure. Operator specific instruments set periodic cyber assessments. Obtain PUC, environmental, public entity and contract instruments for affirmative duties.</t>
        </is>
      </c>
      <c r="F45" s="16" t="str">
        <v>https://sdlegislature.gov/Statutes/22-34-28</v>
      </c>
      <c r="G45" s="16" t="inlineStr">
        <is>
          <t xml:space="preserve">Starting source for the state; confirm the rule for each sector you operate</t>
        </is>
      </c>
      <c r="H45" s="16"/>
      <c r="I45" s="16"/>
    </row>
    <row r="46" ht="85" customHeight="1">
      <c r="A46" s="15" t="str">
        <v>S42</v>
      </c>
      <c r="B46" s="15" t="str">
        <v>Tennessee</v>
      </c>
      <c r="C46" s="15" t="str">
        <v>Tennessee Secretary of State</v>
      </c>
      <c r="D46" s="15" t="inlineStr">
        <is>
          <t xml:space="preserve">Annual utility cybersecurity filing docket</t>
        </is>
      </c>
      <c r="E46" s="15" t="inlineStr">
        <is>
          <t xml:space="preserve">TPUC Docket 26-00047 documents 2026 annual confidential utility cybersecurity filings, including water, wastewater and gas providers. This records current implementation; scope exceptions, the July 1 deadline and incident clocks come from the rule text. Authenticate the current codified chapter 1220-04-15 from the official code. Use the adopted rule and this utility's own filing.</t>
        </is>
      </c>
      <c r="F46" s="15" t="str">
        <v>https://publications.tnsosfiles.com/rules_filings/06-31-23.pdf</v>
      </c>
      <c r="G46" s="15" t="inlineStr">
        <is>
          <t xml:space="preserve">Starting source for the state; confirm the rule for each sector you operate</t>
        </is>
      </c>
      <c r="H46" s="15"/>
      <c r="I46" s="15"/>
    </row>
    <row r="47" ht="100" customHeight="1">
      <c r="A47" s="16" t="str">
        <v>S43</v>
      </c>
      <c r="B47" s="16" t="str">
        <v>Texas</v>
      </c>
      <c r="C47" s="16" t="str">
        <v>Texas Legislature</v>
      </c>
      <c r="D47" s="16" t="inlineStr">
        <is>
          <t xml:space="preserve">Adopted electric EOP rule; confirm later amendments</t>
        </is>
      </c>
      <c r="E47" s="16" t="inlineStr">
        <is>
          <t xml:space="preserve">The December 26, 2025 Texas Register adopts amended 16 TAC 25.53 effective January 1, 2026. Prepare applicable cyber and physical security annexes, annual March 15 updates with full refiling at least every three calendar years, secure unredacted delivery, affidavit/training records and annual drill evidence including the activation exception. Apply the specific electric entity and facility scope. Reconcile the current codified text with later amendments.</t>
        </is>
      </c>
      <c r="F47" s="16" t="str">
        <v>https://tcss.legis.texas.gov/resources/UT/htm/UT.39.htm</v>
      </c>
      <c r="G47" s="16" t="inlineStr">
        <is>
          <t xml:space="preserve">Starting source for the state; confirm the rule for each sector you operate</t>
        </is>
      </c>
      <c r="H47" s="16"/>
      <c r="I47" s="16"/>
    </row>
    <row r="48" ht="55" customHeight="1">
      <c r="A48" s="15" t="str">
        <v>S44</v>
      </c>
      <c r="B48" s="15" t="str">
        <v>Utah</v>
      </c>
      <c r="C48" s="15" t="str">
        <v>Utah DEQ</v>
      </c>
      <c r="D48" s="15" t="str">
        <v>Agency guidance</v>
      </c>
      <c r="E48" s="15" t="inlineStr">
        <is>
          <t xml:space="preserve">DEQ provides a water and wastewater cyberplan route. Determine whether individual items are guidance, permit conditions or adopted requirements. Utah government IT rules govern state entities.</t>
        </is>
      </c>
      <c r="F48" s="15" t="str">
        <v>https://deq.utah.gov/general/cybersecurity</v>
      </c>
      <c r="G48" s="15" t="inlineStr">
        <is>
          <t xml:space="preserve">Starting source for the state; confirm the rule for each sector you operate</t>
        </is>
      </c>
      <c r="H48" s="15"/>
      <c r="I48" s="15"/>
    </row>
    <row r="49" ht="55" customHeight="1">
      <c r="A49" s="16" t="str">
        <v>S45</v>
      </c>
      <c r="B49" s="16" t="str">
        <v>Vermont</v>
      </c>
      <c r="C49" s="16" t="str">
        <v>Vermont Legislature</v>
      </c>
      <c r="D49" s="16" t="inlineStr">
        <is>
          <t xml:space="preserve">State legislature</t>
        </is>
      </c>
      <c r="E49" s="16" t="inlineStr">
        <is>
          <t xml:space="preserve">OT assessment duties follow operator specific triggers. Retrieve current PUC electric and gas rules, water requirements and any public entity cyber law for the facility. Confirm enactment from the chaptered law.</t>
        </is>
      </c>
      <c r="F49" s="16" t="str">
        <v>https://legislature.vermont.gov/</v>
      </c>
      <c r="G49" s="16" t="inlineStr">
        <is>
          <t xml:space="preserve">Starting source for the state; confirm the rule for each sector you operate</t>
        </is>
      </c>
      <c r="H49" s="16"/>
      <c r="I49" s="16"/>
    </row>
    <row r="50" ht="55" customHeight="1">
      <c r="A50" s="15" t="str">
        <v>S46</v>
      </c>
      <c r="B50" s="15" t="str">
        <v>Virginia</v>
      </c>
      <c r="C50" s="15" t="str">
        <v>Virginia Legislature</v>
      </c>
      <c r="D50" s="15" t="str">
        <v>Selected enacted operational law</v>
      </c>
      <c r="E50" s="15" t="inlineStr">
        <is>
          <t xml:space="preserve">Section 32.1-174.5 and 12 VAC 5-590-570 identify water contaminant release and equipment malfunction reporting. Determine physical and public health consequences independently of personal data breach analysis. State agency IT policies require a separate scope decision.</t>
        </is>
      </c>
      <c r="F50" s="15" t="str">
        <v>https://law.lis.virginia.gov/vacode/title32.1/chapter6/section32.1-174.5/</v>
      </c>
      <c r="G50" s="15" t="inlineStr">
        <is>
          <t xml:space="preserve">Starting source for the state; confirm the rule for each sector you operate</t>
        </is>
      </c>
      <c r="H50" s="15"/>
      <c r="I50" s="15"/>
    </row>
    <row r="51" ht="55" customHeight="1">
      <c r="A51" s="16" t="str">
        <v>S47</v>
      </c>
      <c r="B51" s="16" t="str">
        <v>Washington</v>
      </c>
      <c r="C51" s="16" t="str">
        <v>Washington Legislature</v>
      </c>
      <c r="D51" s="16" t="str">
        <v>Selected enacted agency law</v>
      </c>
      <c r="E51" s="16" t="inlineStr">
        <is>
          <t xml:space="preserve">RCW 43.105.470 addresses major state agency cyber incidents under agency policy. Resolve entity coverage. DOH water guidance, utility tariffs and local public utility policies can create other assessment or reporting expectations.</t>
        </is>
      </c>
      <c r="F51" s="16" t="str">
        <v>https://apps.leg.wa.gov/RCW/default.aspx?cite=43.105.470</v>
      </c>
      <c r="G51" s="16" t="inlineStr">
        <is>
          <t xml:space="preserve">Starting source for the state; confirm the rule for each sector you operate</t>
        </is>
      </c>
      <c r="H51" s="16"/>
      <c r="I51" s="16"/>
    </row>
    <row r="52" ht="55" customHeight="1">
      <c r="A52" s="15" t="str">
        <v>S48</v>
      </c>
      <c r="B52" s="15" t="str">
        <v>West Virginia</v>
      </c>
      <c r="C52" s="15" t="str">
        <v>West Virginia Legislature</v>
      </c>
      <c r="D52" s="15" t="str">
        <v>Selected enacted agency law</v>
      </c>
      <c r="E52" s="15" t="inlineStr">
        <is>
          <t xml:space="preserve">The codified cybersecurity program section addresses agency risk assessments. The separate cyber incident reporting chapter 15-5C and current definitions must also be checked. Private operator coverage turns on the statutory definition.</t>
        </is>
      </c>
      <c r="F52" s="15" t="str">
        <v>https://code.wvlegislature.gov/5a-6B-4/</v>
      </c>
      <c r="G52" s="15" t="inlineStr">
        <is>
          <t xml:space="preserve">Starting source for the state; confirm the rule for each sector you operate</t>
        </is>
      </c>
      <c r="H52" s="15"/>
      <c r="I52" s="15"/>
    </row>
    <row r="53" ht="55" customHeight="1">
      <c r="A53" s="16" t="str">
        <v>S49</v>
      </c>
      <c r="B53" s="16" t="str">
        <v>Wisconsin</v>
      </c>
      <c r="C53" s="16" t="str">
        <v>Wisconsin DNR</v>
      </c>
      <c r="D53" s="16" t="str">
        <v>Agency guidance</v>
      </c>
      <c r="E53" s="16" t="inlineStr">
        <is>
          <t xml:space="preserve">DNR provides water cybersecurity resources. Use the actual PWS and utility authority to determine obligations.</t>
        </is>
      </c>
      <c r="F53" s="16" t="str">
        <v>https://dnr.wisconsin.gov/topic/DrinkingWater/cybersecurity.html</v>
      </c>
      <c r="G53" s="16" t="inlineStr">
        <is>
          <t xml:space="preserve">Starting source for the state; confirm the rule for each sector you operate</t>
        </is>
      </c>
      <c r="H53" s="16"/>
      <c r="I53" s="16"/>
    </row>
    <row r="54" ht="55" customHeight="1">
      <c r="A54" s="15" t="str">
        <v>S50</v>
      </c>
      <c r="B54" s="15" t="str">
        <v>Wyoming</v>
      </c>
      <c r="C54" s="15" t="str">
        <v>Wyoming ETS and PSC</v>
      </c>
      <c r="D54" s="15" t="str">
        <v>Standards directory</v>
      </c>
      <c r="E54" s="15" t="inlineStr">
        <is>
          <t xml:space="preserve">ETS security and risk assessment standards require an agency scope decision. PSC jurisdiction and current water or electric orders must be reviewed separately. Apply an agency standard to the entities it names.</t>
        </is>
      </c>
      <c r="F54" s="15" t="str">
        <v>https://ets.wyo.gov/resources/policies-standards/security-privacy</v>
      </c>
      <c r="G54" s="15" t="inlineStr">
        <is>
          <t xml:space="preserve">Starting source for the state; confirm the rule for each sector you operate</t>
        </is>
      </c>
      <c r="H54" s="15"/>
      <c r="I54" s="15"/>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5" min="0" max="1048575" man="1"/>
    <brk id="6" min="0" max="1048575" man="1"/>
    <brk id="8" min="0" max="1048575" man="1"/>
  </colBreaks>
  <tableParts count="1">
    <tablePart r:id="R50494bebdaa24ed7"/>
  </tableParts>
</worksheet>
</file>

<file path=xl/worksheets/sheet15.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30" hidden="0" customWidth="1"/>
    <col min="3" max="3" width="35" hidden="0" customWidth="1"/>
    <col min="4" max="4" width="85" hidden="0" customWidth="1"/>
    <col min="5" max="5" width="35" hidden="0" customWidth="1"/>
    <col min="6" max="6" width="18" hidden="0" customWidth="1"/>
    <col min="7" max="7" width="85" hidden="0" customWidth="1"/>
    <col min="8" max="8" width="65" hidden="0" customWidth="1"/>
    <col min="9" max="9" width="70" hidden="0" customWidth="1"/>
  </cols>
  <sheetData>
    <row r="1" ht="32" customHeight="1">
      <c r="A1" s="6" t="str">
        <v>Scope decisions</v>
      </c>
      <c r="B1" s="6"/>
      <c r="C1" s="6"/>
      <c r="D1" s="6"/>
      <c r="E1" s="6"/>
      <c r="F1" s="6"/>
      <c r="G1" s="3"/>
      <c r="H1" s="3"/>
      <c r="I1" s="3"/>
    </row>
    <row r="2" ht="42" customHeight="1">
      <c r="A2" s="7" t="inlineStr">
        <is>
          <t xml:space="preserve">A selection proposes an engagement boundary. Retain deferred work and the actual accountable reviewer.</t>
        </is>
      </c>
      <c r="B2" s="7"/>
      <c r="C2" s="7"/>
      <c r="D2" s="7"/>
      <c r="E2" s="7"/>
      <c r="F2" s="7"/>
      <c r="G2" s="3"/>
      <c r="H2" s="3"/>
      <c r="I2" s="3"/>
    </row>
    <row r="3" ht="24" customHeight="1">
      <c r="A3" s="10" t="str">
        <v>Open source register</v>
      </c>
      <c r="B3" s="10"/>
      <c r="C3" s="3"/>
      <c r="D3" s="3"/>
      <c r="E3" s="3"/>
      <c r="F3" s="3"/>
      <c r="G3" s="3"/>
      <c r="H3" s="3"/>
      <c r="I3" s="3"/>
    </row>
    <row r="4" ht="34" customHeight="1">
      <c r="A4" s="14" t="str">
        <v>Scope ID</v>
      </c>
      <c r="B4" s="14" t="str">
        <v>Track/sector</v>
      </c>
      <c r="C4" s="14" t="str">
        <v>Disposition</v>
      </c>
      <c r="D4" s="14" t="str">
        <v>Reason</v>
      </c>
      <c r="E4" s="14" t="str">
        <v>Named reviewer</v>
      </c>
      <c r="F4" s="14" t="str">
        <v>Review date</v>
      </c>
      <c r="G4" s="14" t="str">
        <v>Declared facts/conflict</v>
      </c>
      <c r="H4" s="14" t="str">
        <v>Deferred tasks/tests</v>
      </c>
      <c r="I4" s="14" t="str">
        <v>Next action/owner</v>
      </c>
    </row>
    <row r="5" ht="34" customHeight="1">
      <c r="A5" s="16" t="str">
        <v>SC-01</v>
      </c>
      <c r="B5" s="16" t="str">
        <v>Water and wastewater</v>
      </c>
      <c r="C5" s="17" t="str">
        <v>Review required</v>
      </c>
      <c r="D5" s="17"/>
      <c r="E5" s="17"/>
      <c r="F5" s="18"/>
      <c r="G5" s="17"/>
      <c r="H5" s="17"/>
      <c r="I5" s="17"/>
    </row>
    <row r="6" ht="34" customHeight="1">
      <c r="A6" s="15" t="str">
        <v>SC-02</v>
      </c>
      <c r="B6" s="15" t="str">
        <v>Power and energy</v>
      </c>
      <c r="C6" s="17" t="str">
        <v>Review required</v>
      </c>
      <c r="D6" s="17"/>
      <c r="E6" s="17"/>
      <c r="F6" s="18"/>
      <c r="G6" s="17"/>
      <c r="H6" s="17"/>
      <c r="I6" s="17"/>
    </row>
    <row r="7" ht="34" customHeight="1">
      <c r="A7" s="16" t="str">
        <v>SC-03</v>
      </c>
      <c r="B7" s="16" t="str">
        <v>Manufacturing</v>
      </c>
      <c r="C7" s="17" t="str">
        <v>Review required</v>
      </c>
      <c r="D7" s="17"/>
      <c r="E7" s="17"/>
      <c r="F7" s="18"/>
      <c r="G7" s="17"/>
      <c r="H7" s="17"/>
      <c r="I7" s="17"/>
    </row>
    <row r="8" ht="34" customHeight="1">
      <c r="A8" s="15" t="str">
        <v>SC-04</v>
      </c>
      <c r="B8" s="15" t="str">
        <v>Transportation</v>
      </c>
      <c r="C8" s="17" t="str">
        <v>Review required</v>
      </c>
      <c r="D8" s="17"/>
      <c r="E8" s="17"/>
      <c r="F8" s="18"/>
      <c r="G8" s="17"/>
      <c r="H8" s="17"/>
      <c r="I8" s="17"/>
    </row>
  </sheetData>
  <mergeCells>
    <mergeCell ref="A1:F1"/>
    <mergeCell ref="A2:F2"/>
    <mergeCell ref="A3:B3"/>
  </mergeCells>
  <dataValidations count="1">
    <dataValidation type="list" sqref="C5:C8" showErrorMessage="1" errorStyle="stop" errorTitle="Choose a listed value" error="Use an exact listed value. Unresolved decisions remain open.">
      <formula1>"Review required,Included,Deferred with review"</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3" min="0" max="1048575" man="1"/>
    <brk id="5" min="0" max="1048575" man="1"/>
    <brk id="7" min="0" max="1048575" man="1"/>
    <brk id="8" min="0" max="1048575" man="1"/>
  </colBreaks>
  <tableParts count="1">
    <tablePart r:id="R2cc66b0f47374130"/>
  </tableParts>
</worksheet>
</file>

<file path=xl/worksheets/sheet16.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25" hidden="0" customWidth="1"/>
    <col min="2" max="2" width="18" hidden="0" customWidth="1"/>
    <col min="3" max="3" width="105" hidden="0" customWidth="1"/>
    <col min="4" max="4" width="30" hidden="0" customWidth="1"/>
    <col min="5" max="5" width="45" hidden="0" customWidth="1"/>
    <col min="6" max="6" width="45" hidden="0" customWidth="1"/>
    <col min="7" max="7" width="45" hidden="0" customWidth="1"/>
    <col min="8" max="8" width="80" hidden="0" customWidth="1"/>
  </cols>
  <sheetData>
    <row r="1" ht="32" customHeight="1">
      <c r="A1" s="6" t="str">
        <v>Edition record</v>
      </c>
      <c r="B1" s="6"/>
      <c r="C1" s="6"/>
      <c r="D1" s="6"/>
      <c r="E1" s="6"/>
      <c r="F1" s="6"/>
      <c r="G1" s="3"/>
      <c r="H1" s="3"/>
    </row>
    <row r="2" ht="42" customHeight="1">
      <c r="A2" s="7" t="inlineStr">
        <is>
          <t xml:space="preserve">Record the workbook edition and each of your own project revisions.</t>
        </is>
      </c>
      <c r="B2" s="7"/>
      <c r="C2" s="7"/>
      <c r="D2" s="7"/>
      <c r="E2" s="7"/>
      <c r="F2" s="7"/>
      <c r="G2" s="3"/>
      <c r="H2" s="3"/>
    </row>
    <row r="3" ht="24" customHeight="1">
      <c r="A3" s="10" t="str">
        <v>Open source register</v>
      </c>
      <c r="B3" s="10"/>
      <c r="C3" s="3"/>
      <c r="D3" s="3"/>
      <c r="E3" s="3"/>
      <c r="F3" s="3"/>
      <c r="G3" s="3"/>
      <c r="H3" s="3"/>
    </row>
    <row r="4" ht="34" customHeight="1">
      <c r="A4" s="14" t="str">
        <v>Revision</v>
      </c>
      <c r="B4" s="14" t="str">
        <v>Date</v>
      </c>
      <c r="C4" s="14" t="str">
        <v>Change and scope</v>
      </c>
      <c r="D4" s="14" t="str">
        <v>Prepared by</v>
      </c>
      <c r="E4" s="14" t="str">
        <v>Technical reviewer/date</v>
      </c>
      <c r="F4" s="14" t="str">
        <v>Compliance reviewer/date</v>
      </c>
      <c r="G4" s="14" t="str">
        <v>Operating approval/date</v>
      </c>
      <c r="H4" s="14" t="str">
        <v>Controlled location</v>
      </c>
    </row>
    <row r="5" ht="40" customHeight="1">
      <c r="A5" s="16" t="inlineStr">
        <is>
          <t xml:space="preserve">2026-11-03</t>
        </is>
      </c>
      <c r="B5" s="17" t="inlineStr">
        <is>
          <t xml:space="preserve">2026-11-03</t>
        </is>
      </c>
      <c r="C5" s="17" t="inlineStr">
        <is>
          <t xml:space="preserve">Global Digital Forensics edition published November 3, 2026</t>
        </is>
      </c>
      <c r="D5" s="17" t="inlineStr">
        <is>
          <t xml:space="preserve">Global Digital Forensics</t>
        </is>
      </c>
      <c r="E5" s="17"/>
      <c r="F5" s="17"/>
      <c r="G5" s="17"/>
      <c r="H5" s="17"/>
    </row>
    <row r="6" ht="40" customHeight="1">
      <c r="A6" s="15"/>
      <c r="B6" s="17"/>
      <c r="C6" s="17"/>
      <c r="D6" s="17"/>
      <c r="E6" s="17"/>
      <c r="F6" s="17"/>
      <c r="G6" s="17"/>
      <c r="H6" s="17"/>
    </row>
    <row r="7" ht="40" customHeight="1">
      <c r="A7" s="16"/>
      <c r="B7" s="17"/>
      <c r="C7" s="17"/>
      <c r="D7" s="17"/>
      <c r="E7" s="17"/>
      <c r="F7" s="17"/>
      <c r="G7" s="17"/>
      <c r="H7" s="17"/>
    </row>
    <row r="8" ht="55" customHeight="1">
      <c r="A8" s="15"/>
      <c r="B8" s="17"/>
      <c r="C8" s="17"/>
      <c r="D8" s="17"/>
      <c r="E8" s="17"/>
      <c r="F8" s="17"/>
      <c r="G8" s="17"/>
      <c r="H8" s="17"/>
    </row>
  </sheetData>
  <mergeCells>
    <mergeCell ref="A1:F1"/>
    <mergeCell ref="A2:F2"/>
    <mergeCell ref="A3:B3"/>
  </mergeCell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2" min="0" max="1048575" man="1"/>
    <brk id="3" min="0" max="1048575" man="1"/>
    <brk id="6" min="0" max="1048575" man="1"/>
    <brk id="7" min="0" max="1048575" man="1"/>
  </colBreaks>
  <tableParts count="1">
    <tablePart r:id="Rfa6f2800738f4e26"/>
  </tableParts>
</worksheet>
</file>

<file path=xl/worksheets/sheet17.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4" hidden="0" customWidth="1"/>
    <col min="3" max="3" width="29" hidden="0" customWidth="1"/>
    <col min="4" max="4" width="42" hidden="0" customWidth="1"/>
    <col min="5" max="5" width="80" hidden="0" customWidth="1"/>
    <col min="6" max="6" width="70" hidden="0" customWidth="1"/>
    <col min="7" max="7" width="35" hidden="0" customWidth="1"/>
    <col min="8" max="8" width="75" hidden="0" customWidth="1"/>
    <col min="9" max="9" width="38" hidden="0" customWidth="1"/>
    <col min="10" max="10" width="30" hidden="0" customWidth="1"/>
    <col min="11" max="11" width="27" hidden="0" customWidth="1"/>
    <col min="12" max="12" width="24" hidden="0" customWidth="1"/>
    <col min="13" max="13" width="44" hidden="0" customWidth="1"/>
    <col min="14" max="14" width="65" hidden="0" customWidth="1"/>
    <col min="15" max="15" width="44" hidden="0" customWidth="1"/>
  </cols>
  <sheetData>
    <row r="1" ht="32" customHeight="1">
      <c r="A1" s="42" t="str">
        <v>Preparation</v>
      </c>
      <c r="B1" s="42"/>
      <c r="C1" s="42"/>
      <c r="D1" s="42"/>
      <c r="E1" s="42"/>
      <c r="F1" s="42"/>
      <c r="G1" s="47"/>
      <c r="H1" s="47"/>
      <c r="I1" s="47"/>
      <c r="J1" s="47"/>
      <c r="K1" s="47"/>
      <c r="L1" s="47"/>
      <c r="M1" s="47"/>
      <c r="N1" s="47"/>
      <c r="O1" s="47"/>
    </row>
    <row r="2" ht="42" customHeight="1">
      <c r="A2" s="43" t="inlineStr">
        <is>
          <t xml:space="preserve">START HERE Locate existing records; assign owners and project target dates. Located means available for review; examination follows. Keep sensitive records in your controlled repository. Project targets sit within the legal deadlines.</t>
        </is>
      </c>
      <c r="B2" s="43"/>
      <c r="C2" s="43"/>
      <c r="D2" s="43"/>
      <c r="E2" s="43"/>
      <c r="F2" s="43"/>
      <c r="G2" s="47"/>
      <c r="H2" s="47"/>
      <c r="I2" s="47"/>
      <c r="J2" s="47"/>
      <c r="K2" s="47"/>
      <c r="L2" s="47"/>
      <c r="M2" s="47"/>
      <c r="N2" s="47"/>
      <c r="O2" s="47"/>
    </row>
    <row r="3" ht="24" customHeight="1">
      <c r="A3" s="50" t="str">
        <v>Open source register</v>
      </c>
      <c r="B3" s="50"/>
      <c r="C3" s="47"/>
      <c r="D3" s="47"/>
      <c r="E3" s="47"/>
      <c r="F3" s="47"/>
      <c r="G3" s="47"/>
      <c r="H3" s="47"/>
      <c r="I3" s="47"/>
      <c r="J3" s="47"/>
      <c r="K3" s="47"/>
      <c r="L3" s="47"/>
      <c r="M3" s="47"/>
      <c r="N3" s="47"/>
      <c r="O3" s="47"/>
    </row>
    <row r="4" ht="34" customHeight="1">
      <c r="A4" s="51" t="str">
        <v>Item ID</v>
      </c>
      <c r="B4" s="51" t="str">
        <v>Stage</v>
      </c>
      <c r="C4" s="51" t="str">
        <v>Scope</v>
      </c>
      <c r="D4" s="51" t="str">
        <v>Information to gather</v>
      </c>
      <c r="E4" s="51" t="str">
        <v>What to locate</v>
      </c>
      <c r="F4" s="51" t="str">
        <v>Why GDF needs it</v>
      </c>
      <c r="G4" s="51" t="str">
        <v>Possible custodian</v>
      </c>
      <c r="H4" s="51" t="str">
        <v>Verification needed</v>
      </c>
      <c r="I4" s="51" t="str">
        <v>Source or workbook reference</v>
      </c>
      <c r="J4" s="51" t="str">
        <v>Record status</v>
      </c>
      <c r="K4" s="51" t="str">
        <v>Assigned owner</v>
      </c>
      <c r="L4" s="51" t="str">
        <v>Project target date</v>
      </c>
      <c r="M4" s="51" t="str">
        <v>Controlled record reference</v>
      </c>
      <c r="N4" s="51" t="str">
        <v>Question or exclusion reason</v>
      </c>
      <c r="O4" s="51" t="inlineStr">
        <is>
          <t xml:space="preserve">Follow up status</t>
        </is>
      </c>
    </row>
    <row r="5" ht="55" customHeight="1">
      <c r="A5" s="52" t="str">
        <v>P01</v>
      </c>
      <c r="B5" s="52" t="str">
        <v>Define scope</v>
      </c>
      <c r="C5" s="52" t="str">
        <v>All projects</v>
      </c>
      <c r="D5" s="52" t="str">
        <v>Audit purpose and review period</v>
      </c>
      <c r="E5" s="52" t="str">
        <v>Record the business question, intended audit period, requested report users, known external dates and proposed deliverables. Identify the source of each external date.</v>
      </c>
      <c r="F5" s="52" t="str">
        <v>GDF needs to agree what the work will examine and what conclusions the evidence can support.</v>
      </c>
      <c r="G5" s="52" t="str">
        <v>Audit sponsor / project manager</v>
      </c>
      <c r="H5" s="52" t="inlineStr">
        <is>
          <t xml:space="preserve">Agree the scope and criteria with GDF. Project targets sit within regulatory deadlines.</t>
        </is>
      </c>
      <c r="I5" s="52" t="str">
        <v>NIST SP 800-115; Work plan</v>
      </c>
      <c r="J5" s="48" t="str">
        <v>Not reviewed</v>
      </c>
      <c r="K5" s="48" t="str"/>
      <c r="L5" s="65" t="str"/>
      <c r="M5" s="48" t="str"/>
      <c r="N5" s="48" t="str"/>
      <c r="O5" s="52" t="str">
        <f>IF(OR(J5="Not reviewed",J5="Still needed",J5="Located for review",J5="Needs clarification",J5="Proposed not applicable"),IF(J5="Located for review",IF(AND(LEN(UPPER(TRIM(CLEAN(SUBSTITUTE(M5,CHAR(160)," ")))))&gt;0,LEFT(UPPER(TRIM(M5)),10)&lt;&gt;"UNRESOLVED",ISERROR(MATCH(UPPER(TRIM(CLEAN(SUBSTITUTE(M5,CHAR(160)," ")))),Start!$H$6:$H$22,0))),"Located for review","Reference missing or placeholder"),IF(J5="Proposed not applicable",IF(AND(LEN(UPPER(TRIM(CLEAN(SUBSTITUTE(N5,CHAR(160)," ")))))&gt;0,LEFT(UPPER(TRIM(N5)),10)&lt;&gt;"UNRESOLVED",ISERROR(MATCH(UPPER(TRIM(CLEAN(SUBSTITUTE(N5,CHAR(160)," ")))),Start!$H$6:$H$22,0))),"Proposed not applicable; review required","Reason missing or placeholder"),J5)),"Invalid status; review required")</f>
        <v>Not reviewed</v>
      </c>
    </row>
    <row r="6" ht="40" customHeight="1">
      <c r="A6" s="56" t="str">
        <v>P02</v>
      </c>
      <c r="B6" s="56" t="str">
        <v>Define scope</v>
      </c>
      <c r="C6" s="56" t="str">
        <v>All projects</v>
      </c>
      <c r="D6" s="56" t="str">
        <v>Legal entities and operating responsibility</v>
      </c>
      <c r="E6" s="56" t="str">
        <v>Locate the legal entity chart, ownership or charter records, affiliates, operating agreements and accountable operating roles.</v>
      </c>
      <c r="F6" s="56" t="str">
        <v>The operator, owner, license holder and data controller may have different duties and permission boundaries.</v>
      </c>
      <c r="G6" s="56" t="str">
        <v>Legal / corporate secretary / operating owner</v>
      </c>
      <c r="H6" s="56" t="inlineStr">
        <is>
          <t xml:space="preserve">Confirm which entity owns each obligation and can authorize access. A profile selection declares scope.</t>
        </is>
      </c>
      <c r="I6" s="56" t="str">
        <v>Applicability; Scope decisions</v>
      </c>
      <c r="J6" s="48" t="str">
        <v>Not reviewed</v>
      </c>
      <c r="K6" s="48" t="str"/>
      <c r="L6" s="65" t="str"/>
      <c r="M6" s="48" t="str"/>
      <c r="N6" s="48" t="str"/>
      <c r="O6" s="56" t="str">
        <f>IF(OR(J6="Not reviewed",J6="Still needed",J6="Located for review",J6="Needs clarification",J6="Proposed not applicable"),IF(J6="Located for review",IF(AND(LEN(UPPER(TRIM(CLEAN(SUBSTITUTE(M6,CHAR(160)," ")))))&gt;0,LEFT(UPPER(TRIM(M6)),10)&lt;&gt;"UNRESOLVED",ISERROR(MATCH(UPPER(TRIM(CLEAN(SUBSTITUTE(M6,CHAR(160)," ")))),Start!$H$6:$H$22,0))),"Located for review","Reference missing or placeholder"),IF(J6="Proposed not applicable",IF(AND(LEN(UPPER(TRIM(CLEAN(SUBSTITUTE(N6,CHAR(160)," ")))))&gt;0,LEFT(UPPER(TRIM(N6)),10)&lt;&gt;"UNRESOLVED",ISERROR(MATCH(UPPER(TRIM(CLEAN(SUBSTITUTE(N6,CHAR(160)," ")))),Start!$H$6:$H$22,0))),"Proposed not applicable; review required","Reason missing or placeholder"),J6)),"Invalid status; review required")</f>
        <v>Not reviewed</v>
      </c>
    </row>
    <row r="7" ht="55" customHeight="1">
      <c r="A7" s="52" t="str">
        <v>P03</v>
      </c>
      <c r="B7" s="52" t="str">
        <v>Define scope</v>
      </c>
      <c r="C7" s="52" t="str">
        <v>All projects</v>
      </c>
      <c r="D7" s="52" t="str">
        <v>Facilities and local jurisdictions</v>
      </c>
      <c r="E7" s="52" t="inlineStr">
        <is>
          <t xml:space="preserve">Prepare a controlled facility list with state, city/county, process, permit or license identifiers, public/private ownership and shared service dependencies. Keep detailed addresses in your controlled records.</t>
        </is>
      </c>
      <c r="F7" s="52" t="inlineStr">
        <is>
          <t xml:space="preserve">Map state and local duties by facility location.</t>
        </is>
      </c>
      <c r="G7" s="52" t="str">
        <v>Facilities / operations / compliance</v>
      </c>
      <c r="H7" s="52" t="str">
        <v>Reconcile every facility to its current regulator, permits, contracts and local instructions.</v>
      </c>
      <c r="I7" s="52" t="str">
        <v>Local duties; State research</v>
      </c>
      <c r="J7" s="48" t="str">
        <v>Not reviewed</v>
      </c>
      <c r="K7" s="48" t="str"/>
      <c r="L7" s="65" t="str"/>
      <c r="M7" s="48" t="str"/>
      <c r="N7" s="48" t="str"/>
      <c r="O7" s="52" t="str">
        <f>IF(OR(J7="Not reviewed",J7="Still needed",J7="Located for review",J7="Needs clarification",J7="Proposed not applicable"),IF(J7="Located for review",IF(AND(LEN(UPPER(TRIM(CLEAN(SUBSTITUTE(M7,CHAR(160)," ")))))&gt;0,LEFT(UPPER(TRIM(M7)),10)&lt;&gt;"UNRESOLVED",ISERROR(MATCH(UPPER(TRIM(CLEAN(SUBSTITUTE(M7,CHAR(160)," ")))),Start!$H$6:$H$22,0))),"Located for review","Reference missing or placeholder"),IF(J7="Proposed not applicable",IF(AND(LEN(UPPER(TRIM(CLEAN(SUBSTITUTE(N7,CHAR(160)," ")))))&gt;0,LEFT(UPPER(TRIM(N7)),10)&lt;&gt;"UNRESOLVED",ISERROR(MATCH(UPPER(TRIM(CLEAN(SUBSTITUTE(N7,CHAR(160)," ")))),Start!$H$6:$H$22,0))),"Proposed not applicable; review required","Reason missing or placeholder"),J7)),"Invalid status; review required")</f>
        <v>Not reviewed</v>
      </c>
    </row>
    <row r="8" ht="40" customHeight="1">
      <c r="A8" s="56" t="str">
        <v>P04</v>
      </c>
      <c r="B8" s="56" t="str">
        <v>Define scope</v>
      </c>
      <c r="C8" s="56" t="str">
        <v>All projects</v>
      </c>
      <c r="D8" s="56" t="str">
        <v>People needed for scoping</v>
      </c>
      <c r="E8" s="56" t="str">
        <v>Identify sponsor, security lead, operations lead, compliance/legal contact, evidence owners, vendor contacts and incident escalation roles.</v>
      </c>
      <c r="F8" s="56" t="str">
        <v>GDF needs accountable people to answer scope questions, approve evidence access and control field activity.</v>
      </c>
      <c r="G8" s="56" t="str">
        <v>Project manager</v>
      </c>
      <c r="H8" s="56" t="inlineStr">
        <is>
          <t xml:space="preserve">Confirm authority and availability. Record acceptance and approval in the decision record.</t>
        </is>
      </c>
      <c r="I8" s="56" t="str">
        <v>Work plan; Activity permits</v>
      </c>
      <c r="J8" s="48" t="str">
        <v>Not reviewed</v>
      </c>
      <c r="K8" s="48" t="str"/>
      <c r="L8" s="65" t="str"/>
      <c r="M8" s="48" t="str"/>
      <c r="N8" s="48" t="str"/>
      <c r="O8" s="56" t="str">
        <f>IF(OR(J8="Not reviewed",J8="Still needed",J8="Located for review",J8="Needs clarification",J8="Proposed not applicable"),IF(J8="Located for review",IF(AND(LEN(UPPER(TRIM(CLEAN(SUBSTITUTE(M8,CHAR(160)," ")))))&gt;0,LEFT(UPPER(TRIM(M8)),10)&lt;&gt;"UNRESOLVED",ISERROR(MATCH(UPPER(TRIM(CLEAN(SUBSTITUTE(M8,CHAR(160)," ")))),Start!$H$6:$H$22,0))),"Located for review","Reference missing or placeholder"),IF(J8="Proposed not applicable",IF(AND(LEN(UPPER(TRIM(CLEAN(SUBSTITUTE(N8,CHAR(160)," ")))))&gt;0,LEFT(UPPER(TRIM(N8)),10)&lt;&gt;"UNRESOLVED",ISERROR(MATCH(UPPER(TRIM(CLEAN(SUBSTITUTE(N8,CHAR(160)," ")))),Start!$H$6:$H$22,0))),"Proposed not applicable; review required","Reason missing or placeholder"),J8)),"Invalid status; review required")</f>
        <v>Not reviewed</v>
      </c>
    </row>
    <row r="9" ht="55" customHeight="1">
      <c r="A9" s="52" t="str">
        <v>P05</v>
      </c>
      <c r="B9" s="52" t="str">
        <v>Confirm criteria</v>
      </c>
      <c r="C9" s="52" t="str">
        <v>All projects</v>
      </c>
      <c r="D9" s="52" t="str">
        <v>Controlling requirements and correspondence</v>
      </c>
      <c r="E9" s="52" t="str">
        <v>Locate current laws/orders, applicable standard editions, permits, regulator letters, contracts, implementation plans, exemptions and previous filing receipts. Record effective dates and facility/entity scope.</v>
      </c>
      <c r="F9" s="52" t="inlineStr">
        <is>
          <t xml:space="preserve">Draw audit criteria from the governing instrument.</t>
        </is>
      </c>
      <c r="G9" s="52" t="str">
        <v>Compliance / legal / regulatory affairs</v>
      </c>
      <c r="H9" s="52" t="str">
        <v>Have the accountable compliance owner reconcile scope, current versions, transitions and unresolved interpretations.</v>
      </c>
      <c r="I9" s="52" t="str">
        <v>Sources; Applicability; Review log</v>
      </c>
      <c r="J9" s="48" t="str">
        <v>Not reviewed</v>
      </c>
      <c r="K9" s="48" t="str"/>
      <c r="L9" s="65" t="str"/>
      <c r="M9" s="48" t="str"/>
      <c r="N9" s="48" t="str"/>
      <c r="O9" s="52" t="str">
        <f>IF(OR(J9="Not reviewed",J9="Still needed",J9="Located for review",J9="Needs clarification",J9="Proposed not applicable"),IF(J9="Located for review",IF(AND(LEN(UPPER(TRIM(CLEAN(SUBSTITUTE(M9,CHAR(160)," ")))))&gt;0,LEFT(UPPER(TRIM(M9)),10)&lt;&gt;"UNRESOLVED",ISERROR(MATCH(UPPER(TRIM(CLEAN(SUBSTITUTE(M9,CHAR(160)," ")))),Start!$H$6:$H$22,0))),"Located for review","Reference missing or placeholder"),IF(J9="Proposed not applicable",IF(AND(LEN(UPPER(TRIM(CLEAN(SUBSTITUTE(N9,CHAR(160)," ")))))&gt;0,LEFT(UPPER(TRIM(N9)),10)&lt;&gt;"UNRESOLVED",ISERROR(MATCH(UPPER(TRIM(CLEAN(SUBSTITUTE(N9,CHAR(160)," ")))),Start!$H$6:$H$22,0))),"Proposed not applicable; review required","Reason missing or placeholder"),J9)),"Invalid status; review required")</f>
        <v>Not reviewed</v>
      </c>
    </row>
    <row r="10" ht="40" customHeight="1">
      <c r="A10" s="56" t="str">
        <v>P06</v>
      </c>
      <c r="B10" s="56" t="str">
        <v>Gather evidence</v>
      </c>
      <c r="C10" s="56" t="str">
        <v>All projects</v>
      </c>
      <c r="D10" s="56" t="str">
        <v>Previous audits and corrective actions</v>
      </c>
      <c r="E10" s="56" t="str">
        <v>Locate prior assessments, findings, accepted risks, remediation plans, completed retests and management or regulator responses for the proposed review period.</v>
      </c>
      <c r="F10" s="56" t="str">
        <v>Prior work helps identify open issues and distinguish a completed action from a verified correction.</v>
      </c>
      <c r="G10" s="56" t="str">
        <v>CISO / internal audit / risk manager</v>
      </c>
      <c r="H10" s="56" t="str">
        <v>Preserve dates, evidence references, unresolved exceptions and the actual approval history.</v>
      </c>
      <c r="I10" s="56" t="str">
        <v>Findings; Evidence; Handover</v>
      </c>
      <c r="J10" s="48" t="str">
        <v>Not reviewed</v>
      </c>
      <c r="K10" s="48" t="str"/>
      <c r="L10" s="65" t="str"/>
      <c r="M10" s="48" t="str"/>
      <c r="N10" s="48" t="str"/>
      <c r="O10" s="56" t="str">
        <f>IF(OR(J10="Not reviewed",J10="Still needed",J10="Located for review",J10="Needs clarification",J10="Proposed not applicable"),IF(J10="Located for review",IF(AND(LEN(UPPER(TRIM(CLEAN(SUBSTITUTE(M10,CHAR(160)," ")))))&gt;0,LEFT(UPPER(TRIM(M10)),10)&lt;&gt;"UNRESOLVED",ISERROR(MATCH(UPPER(TRIM(CLEAN(SUBSTITUTE(M10,CHAR(160)," ")))),Start!$H$6:$H$22,0))),"Located for review","Reference missing or placeholder"),IF(J10="Proposed not applicable",IF(AND(LEN(UPPER(TRIM(CLEAN(SUBSTITUTE(N10,CHAR(160)," ")))))&gt;0,LEFT(UPPER(TRIM(N10)),10)&lt;&gt;"UNRESOLVED",ISERROR(MATCH(UPPER(TRIM(CLEAN(SUBSTITUTE(N10,CHAR(160)," ")))),Start!$H$6:$H$22,0))),"Proposed not applicable; review required","Reason missing or placeholder"),J10)),"Invalid status; review required")</f>
        <v>Not reviewed</v>
      </c>
    </row>
    <row r="11" ht="55" customHeight="1">
      <c r="A11" s="52" t="str">
        <v>P07</v>
      </c>
      <c r="B11" s="52" t="str">
        <v>Gather evidence</v>
      </c>
      <c r="C11" s="52" t="str">
        <v>All projects</v>
      </c>
      <c r="D11" s="52" t="str">
        <v>Systems, data and process dependencies</v>
      </c>
      <c r="E11" s="52" t="inlineStr">
        <is>
          <t xml:space="preserve">Locate existing inventories, architecture/data flow diagrams, remote access paths, legacy device/vendor information and process consequences. Use existing approved records first.</t>
        </is>
      </c>
      <c r="F11" s="52" t="str">
        <v>GDF needs a defensible system boundary and an understanding of operational consequences before selecting methods.</v>
      </c>
      <c r="G11" s="52" t="str">
        <v>OT/IT engineering / asset owners</v>
      </c>
      <c r="H11" s="52" t="inlineStr">
        <is>
          <t xml:space="preserve">Confirm currency and missing assets. Complete this checklist from records, observation and interviews.</t>
        </is>
      </c>
      <c r="I11" s="52" t="str">
        <v>Assets; Data flows where supplied; NIST SP 800-82r3</v>
      </c>
      <c r="J11" s="48" t="str">
        <v>Not reviewed</v>
      </c>
      <c r="K11" s="48" t="str"/>
      <c r="L11" s="65" t="str"/>
      <c r="M11" s="48" t="str"/>
      <c r="N11" s="48" t="str"/>
      <c r="O11" s="52" t="str">
        <f>IF(OR(J11="Not reviewed",J11="Still needed",J11="Located for review",J11="Needs clarification",J11="Proposed not applicable"),IF(J11="Located for review",IF(AND(LEN(UPPER(TRIM(CLEAN(SUBSTITUTE(M11,CHAR(160)," ")))))&gt;0,LEFT(UPPER(TRIM(M11)),10)&lt;&gt;"UNRESOLVED",ISERROR(MATCH(UPPER(TRIM(CLEAN(SUBSTITUTE(M11,CHAR(160)," ")))),Start!$H$6:$H$22,0))),"Located for review","Reference missing or placeholder"),IF(J11="Proposed not applicable",IF(AND(LEN(UPPER(TRIM(CLEAN(SUBSTITUTE(N11,CHAR(160)," ")))))&gt;0,LEFT(UPPER(TRIM(N11)),10)&lt;&gt;"UNRESOLVED",ISERROR(MATCH(UPPER(TRIM(CLEAN(SUBSTITUTE(N11,CHAR(160)," ")))),Start!$H$6:$H$22,0))),"Proposed not applicable; review required","Reason missing or placeholder"),J11)),"Invalid status; review required")</f>
        <v>Not reviewed</v>
      </c>
    </row>
    <row r="12" ht="55" customHeight="1">
      <c r="A12" s="56" t="str">
        <v>P08</v>
      </c>
      <c r="B12" s="56" t="str">
        <v>Gather evidence</v>
      </c>
      <c r="C12" s="56" t="str">
        <v>All projects</v>
      </c>
      <c r="D12" s="56" t="str">
        <v>Evidence populations and access</v>
      </c>
      <c r="E12" s="56" t="inlineStr">
        <is>
          <t xml:space="preserve">Identify relevant systems/records, review period populations, collection permissions, time sources, custodians and proposed read only access. Record missing records and their source.</t>
        </is>
      </c>
      <c r="F12" s="56" t="str">
        <v>The population and access limits determine possible sampling and the strength of an audit conclusion.</v>
      </c>
      <c r="G12" s="56" t="str">
        <v>Security lead / system owners / records custodian</v>
      </c>
      <c r="H12" s="56" t="inlineStr">
        <is>
          <t xml:space="preserve">GDF and the evidence owner agree collection and sampling. Confirm evidence completeness against the population.</t>
        </is>
      </c>
      <c r="I12" s="56" t="str">
        <v>Evidence; Control checks / Control tests; NIST SP 800-115</v>
      </c>
      <c r="J12" s="48" t="str">
        <v>Not reviewed</v>
      </c>
      <c r="K12" s="48" t="str"/>
      <c r="L12" s="65" t="str"/>
      <c r="M12" s="48" t="str"/>
      <c r="N12" s="48" t="str"/>
      <c r="O12" s="56" t="str">
        <f>IF(OR(J12="Not reviewed",J12="Still needed",J12="Located for review",J12="Needs clarification",J12="Proposed not applicable"),IF(J12="Located for review",IF(AND(LEN(UPPER(TRIM(CLEAN(SUBSTITUTE(M12,CHAR(160)," ")))))&gt;0,LEFT(UPPER(TRIM(M12)),10)&lt;&gt;"UNRESOLVED",ISERROR(MATCH(UPPER(TRIM(CLEAN(SUBSTITUTE(M12,CHAR(160)," ")))),Start!$H$6:$H$22,0))),"Located for review","Reference missing or placeholder"),IF(J12="Proposed not applicable",IF(AND(LEN(UPPER(TRIM(CLEAN(SUBSTITUTE(N12,CHAR(160)," ")))))&gt;0,LEFT(UPPER(TRIM(N12)),10)&lt;&gt;"UNRESOLVED",ISERROR(MATCH(UPPER(TRIM(CLEAN(SUBSTITUTE(N12,CHAR(160)," ")))),Start!$H$6:$H$22,0))),"Proposed not applicable; review required","Reason missing or placeholder"),J12)),"Invalid status; review required")</f>
        <v>Not reviewed</v>
      </c>
    </row>
    <row r="13" ht="55" customHeight="1">
      <c r="A13" s="52" t="str">
        <v>P09</v>
      </c>
      <c r="B13" s="52" t="str">
        <v>Agree safe work</v>
      </c>
      <c r="C13" s="52" t="str">
        <v>All projects</v>
      </c>
      <c r="D13" s="52" t="str">
        <v>Operating permissions and stop conditions</v>
      </c>
      <c r="E13" s="52" t="str">
        <v>Locate operating constraints, vendor restrictions, maintenance windows, safety dependencies, proposed permitted methods, stop authority and rollback/recovery arrangements.</v>
      </c>
      <c r="F13" s="52" t="str">
        <v>Unapproved testing can disrupt treatment, production, transport or energy operations.</v>
      </c>
      <c r="G13" s="52" t="str">
        <v>Operating owner / safety lead / engineering</v>
      </c>
      <c r="H13" s="52" t="inlineStr">
        <is>
          <t xml:space="preserve">Confirm written permission and safe methods before affected field activity. The operating owner grants testing permission.</t>
        </is>
      </c>
      <c r="I13" s="52" t="str">
        <v>Activity permits; NIST SP 800-82r3</v>
      </c>
      <c r="J13" s="48" t="str">
        <v>Not reviewed</v>
      </c>
      <c r="K13" s="48" t="str"/>
      <c r="L13" s="65" t="str"/>
      <c r="M13" s="48" t="str"/>
      <c r="N13" s="48" t="str"/>
      <c r="O13" s="52" t="str">
        <f>IF(OR(J13="Not reviewed",J13="Still needed",J13="Located for review",J13="Needs clarification",J13="Proposed not applicable"),IF(J13="Located for review",IF(AND(LEN(UPPER(TRIM(CLEAN(SUBSTITUTE(M13,CHAR(160)," ")))))&gt;0,LEFT(UPPER(TRIM(M13)),10)&lt;&gt;"UNRESOLVED",ISERROR(MATCH(UPPER(TRIM(CLEAN(SUBSTITUTE(M13,CHAR(160)," ")))),Start!$H$6:$H$22,0))),"Located for review","Reference missing or placeholder"),IF(J13="Proposed not applicable",IF(AND(LEN(UPPER(TRIM(CLEAN(SUBSTITUTE(N13,CHAR(160)," ")))))&gt;0,LEFT(UPPER(TRIM(N13)),10)&lt;&gt;"UNRESOLVED",ISERROR(MATCH(UPPER(TRIM(CLEAN(SUBSTITUTE(N13,CHAR(160)," ")))),Start!$H$6:$H$22,0))),"Proposed not applicable; review required","Reason missing or placeholder"),J13)),"Invalid status; review required")</f>
        <v>Not reviewed</v>
      </c>
    </row>
    <row r="14" ht="40" customHeight="1">
      <c r="A14" s="56" t="str">
        <v>P10</v>
      </c>
      <c r="B14" s="56" t="str">
        <v>Gather evidence</v>
      </c>
      <c r="C14" s="56" t="str">
        <v>All projects</v>
      </c>
      <c r="D14" s="56" t="str">
        <v>Incident response and recovery records</v>
      </c>
      <c r="E14" s="56" t="inlineStr">
        <is>
          <t xml:space="preserve">Locate current response/recovery plans, notification contacts, recent exercise records, actual restore test records and known continuity limitations.</t>
        </is>
      </c>
      <c r="F14" s="56" t="str">
        <v>A documented plan and demonstrated recovery are different evidence.</v>
      </c>
      <c r="G14" s="56" t="str">
        <v>Incident lead / operations / continuity owner</v>
      </c>
      <c r="H14" s="56" t="inlineStr">
        <is>
          <t xml:space="preserve">Keep actual events, tabletop exercises and technical restore tests distinguishable. Fill this list from records, drawings and interviews.</t>
        </is>
      </c>
      <c r="I14" s="56" t="str">
        <v>Notifications / Notices; Recurring duties</v>
      </c>
      <c r="J14" s="48" t="str">
        <v>Not reviewed</v>
      </c>
      <c r="K14" s="48" t="str"/>
      <c r="L14" s="65" t="str"/>
      <c r="M14" s="48" t="str"/>
      <c r="N14" s="48" t="str"/>
      <c r="O14" s="56" t="str">
        <f>IF(OR(J14="Not reviewed",J14="Still needed",J14="Located for review",J14="Needs clarification",J14="Proposed not applicable"),IF(J14="Located for review",IF(AND(LEN(UPPER(TRIM(CLEAN(SUBSTITUTE(M14,CHAR(160)," ")))))&gt;0,LEFT(UPPER(TRIM(M14)),10)&lt;&gt;"UNRESOLVED",ISERROR(MATCH(UPPER(TRIM(CLEAN(SUBSTITUTE(M14,CHAR(160)," ")))),Start!$H$6:$H$22,0))),"Located for review","Reference missing or placeholder"),IF(J14="Proposed not applicable",IF(AND(LEN(UPPER(TRIM(CLEAN(SUBSTITUTE(N14,CHAR(160)," ")))))&gt;0,LEFT(UPPER(TRIM(N14)),10)&lt;&gt;"UNRESOLVED",ISERROR(MATCH(UPPER(TRIM(CLEAN(SUBSTITUTE(N14,CHAR(160)," ")))),Start!$H$6:$H$22,0))),"Proposed not applicable; review required","Reason missing or placeholder"),J14)),"Invalid status; review required")</f>
        <v>Not reviewed</v>
      </c>
    </row>
    <row r="15" ht="40" customHeight="1">
      <c r="A15" s="52" t="str">
        <v>P11</v>
      </c>
      <c r="B15" s="52" t="str">
        <v>Gather evidence</v>
      </c>
      <c r="C15" s="52" t="str">
        <v>All projects</v>
      </c>
      <c r="D15" s="52" t="str">
        <v>Suppliers and shared services</v>
      </c>
      <c r="E15" s="52" t="inlineStr">
        <is>
          <t xml:space="preserve">Locate operating/support agreements, vendor remote access responsibilities, data sharing terms and relevant security/notification commitments.</t>
        </is>
      </c>
      <c r="F15" s="52" t="inlineStr">
        <is>
          <t xml:space="preserve">Third party boundaries affect access authority, evidence availability and responsibility for corrections.</t>
        </is>
      </c>
      <c r="G15" s="52" t="str">
        <v>Procurement / vendor owner / legal</v>
      </c>
      <c r="H15" s="52" t="inlineStr">
        <is>
          <t xml:space="preserve">Confirm actual executed agreements and permissions. Verify a control on the installed system.</t>
        </is>
      </c>
      <c r="I15" s="52" t="str">
        <v>Scope decisions; Evidence</v>
      </c>
      <c r="J15" s="48" t="str">
        <v>Not reviewed</v>
      </c>
      <c r="K15" s="48" t="str"/>
      <c r="L15" s="65" t="str"/>
      <c r="M15" s="48" t="str"/>
      <c r="N15" s="48" t="str"/>
      <c r="O15" s="52" t="str">
        <f>IF(OR(J15="Not reviewed",J15="Still needed",J15="Located for review",J15="Needs clarification",J15="Proposed not applicable"),IF(J15="Located for review",IF(AND(LEN(UPPER(TRIM(CLEAN(SUBSTITUTE(M15,CHAR(160)," ")))))&gt;0,LEFT(UPPER(TRIM(M15)),10)&lt;&gt;"UNRESOLVED",ISERROR(MATCH(UPPER(TRIM(CLEAN(SUBSTITUTE(M15,CHAR(160)," ")))),Start!$H$6:$H$22,0))),"Located for review","Reference missing or placeholder"),IF(J15="Proposed not applicable",IF(AND(LEN(UPPER(TRIM(CLEAN(SUBSTITUTE(N15,CHAR(160)," ")))))&gt;0,LEFT(UPPER(TRIM(N15)),10)&lt;&gt;"UNRESOLVED",ISERROR(MATCH(UPPER(TRIM(CLEAN(SUBSTITUTE(N15,CHAR(160)," ")))),Start!$H$6:$H$22,0))),"Proposed not applicable; review required","Reason missing or placeholder"),J15)),"Invalid status; review required")</f>
        <v>Not reviewed</v>
      </c>
    </row>
    <row r="16" ht="55" customHeight="1">
      <c r="A16" s="56" t="str">
        <v>P12</v>
      </c>
      <c r="B16" s="56" t="str">
        <v>Arrange handoff</v>
      </c>
      <c r="C16" s="56" t="str">
        <v>All projects</v>
      </c>
      <c r="D16" s="56" t="str">
        <v>Controlled evidence handling</v>
      </c>
      <c r="E16" s="56" t="inlineStr">
        <is>
          <t xml:space="preserve">Identify classification, approved evidence repository, authorized recipients, retention/legal hold instructions and a permitted exchange method to agree with GDF.</t>
        </is>
      </c>
      <c r="F16" s="56" t="str">
        <v>Sensitive engineering, customer and restricted transport records need controlled handling.</v>
      </c>
      <c r="G16" s="56" t="str">
        <v>Records owner / legal / security lead</v>
      </c>
      <c r="H16" s="56" t="inlineStr">
        <is>
          <t xml:space="preserve">Send files through the approved transfer channel agreed for the engagement. Agree authorized exchange before sharing records.</t>
        </is>
      </c>
      <c r="I16" s="56" t="str">
        <v>Evidence; NIST SP 800-115</v>
      </c>
      <c r="J16" s="48" t="str">
        <v>Not reviewed</v>
      </c>
      <c r="K16" s="48" t="str"/>
      <c r="L16" s="65" t="str"/>
      <c r="M16" s="48" t="str"/>
      <c r="N16" s="48" t="str"/>
      <c r="O16" s="56" t="str">
        <f>IF(OR(J16="Not reviewed",J16="Still needed",J16="Located for review",J16="Needs clarification",J16="Proposed not applicable"),IF(J16="Located for review",IF(AND(LEN(UPPER(TRIM(CLEAN(SUBSTITUTE(M16,CHAR(160)," ")))))&gt;0,LEFT(UPPER(TRIM(M16)),10)&lt;&gt;"UNRESOLVED",ISERROR(MATCH(UPPER(TRIM(CLEAN(SUBSTITUTE(M16,CHAR(160)," ")))),Start!$H$6:$H$22,0))),"Located for review","Reference missing or placeholder"),IF(J16="Proposed not applicable",IF(AND(LEN(UPPER(TRIM(CLEAN(SUBSTITUTE(N16,CHAR(160)," ")))))&gt;0,LEFT(UPPER(TRIM(N16)),10)&lt;&gt;"UNRESOLVED",ISERROR(MATCH(UPPER(TRIM(CLEAN(SUBSTITUTE(N16,CHAR(160)," ")))),Start!$H$6:$H$22,0))),"Proposed not applicable; review required","Reason missing or placeholder"),J16)),"Invalid status; review required")</f>
        <v>Not reviewed</v>
      </c>
    </row>
    <row r="17" ht="55" customHeight="1">
      <c r="A17" s="52" t="str">
        <v>P13</v>
      </c>
      <c r="B17" s="52" t="str">
        <v>Arrange handoff</v>
      </c>
      <c r="C17" s="52" t="str">
        <v>All projects</v>
      </c>
      <c r="D17" s="52" t="str">
        <v>Scoping questions and proposed exclusions</v>
      </c>
      <c r="E17" s="52" t="inlineStr">
        <is>
          <t xml:space="preserve">List missing records, authority to confirm, proposed exclusions, their reasons, accountable reviewers and dependencies. Bring the checklist and questions to the GDF scoping conversation.</t>
        </is>
      </c>
      <c r="F17" s="52" t="inlineStr">
        <is>
          <t xml:space="preserve">An engagement plan records what is known, which questions are open and which work is deferred.</t>
        </is>
      </c>
      <c r="G17" s="52" t="str">
        <v>Project manager / sponsor / GDF scoping contact</v>
      </c>
      <c r="H17" s="52" t="str">
        <v>Agree audit scope, criteria, methods, access, scheduling and deliverables before work. Keep actual approval separate from this preparation record.</v>
      </c>
      <c r="I17" s="52" t="str">
        <v>Scope decisions; Review log</v>
      </c>
      <c r="J17" s="48" t="str">
        <v>Not reviewed</v>
      </c>
      <c r="K17" s="48" t="str"/>
      <c r="L17" s="65" t="str"/>
      <c r="M17" s="48" t="str"/>
      <c r="N17" s="48" t="str"/>
      <c r="O17" s="52" t="str">
        <f>IF(OR(J17="Not reviewed",J17="Still needed",J17="Located for review",J17="Needs clarification",J17="Proposed not applicable"),IF(J17="Located for review",IF(AND(LEN(UPPER(TRIM(CLEAN(SUBSTITUTE(M17,CHAR(160)," ")))))&gt;0,LEFT(UPPER(TRIM(M17)),10)&lt;&gt;"UNRESOLVED",ISERROR(MATCH(UPPER(TRIM(CLEAN(SUBSTITUTE(M17,CHAR(160)," ")))),Start!$H$6:$H$22,0))),"Located for review","Reference missing or placeholder"),IF(J17="Proposed not applicable",IF(AND(LEN(UPPER(TRIM(CLEAN(SUBSTITUTE(N17,CHAR(160)," ")))))&gt;0,LEFT(UPPER(TRIM(N17)),10)&lt;&gt;"UNRESOLVED",ISERROR(MATCH(UPPER(TRIM(CLEAN(SUBSTITUTE(N17,CHAR(160)," ")))),Start!$H$6:$H$22,0))),"Proposed not applicable; review required","Reason missing or placeholder"),J17)),"Invalid status; review required")</f>
        <v>Not reviewed</v>
      </c>
    </row>
    <row r="18" ht="55" customHeight="1">
      <c r="A18" s="56" t="str">
        <v>W01</v>
      </c>
      <c r="B18" s="56" t="str">
        <v>Gather sector records</v>
      </c>
      <c r="C18" s="56" t="str">
        <v>Water and wastewater</v>
      </c>
      <c r="D18" s="56" t="str">
        <v>System identifiers and scope measures</v>
      </c>
      <c r="E18" s="56" t="inlineStr">
        <is>
          <t xml:space="preserve">Locate PWSID/permit identifiers, drinking water/wastewater system type, population served, service connections and customer counts, with dated supporting records.</t>
        </is>
      </c>
      <c r="F18" s="56" t="inlineStr">
        <is>
          <t xml:space="preserve">Water programs use different definitions and units. AWIA and state program coverage follow the system's own facts.</t>
        </is>
      </c>
      <c r="G18" s="56" t="str">
        <v>Water compliance / operating owner</v>
      </c>
      <c r="H18" s="56" t="inlineStr">
        <is>
          <t xml:space="preserve">Confirm the measure, entity and covered system definition in the current instrument.</t>
        </is>
      </c>
      <c r="I18" s="56" t="str">
        <v>W01-W11; Applicability</v>
      </c>
      <c r="J18" s="48" t="str">
        <v>Not reviewed</v>
      </c>
      <c r="K18" s="48" t="str"/>
      <c r="L18" s="65" t="str"/>
      <c r="M18" s="48" t="str"/>
      <c r="N18" s="48" t="str"/>
      <c r="O18" s="56" t="str">
        <f>IF(OR(J18="Not reviewed",J18="Still needed",J18="Located for review",J18="Needs clarification",J18="Proposed not applicable"),IF(J18="Located for review",IF(AND(LEN(UPPER(TRIM(CLEAN(SUBSTITUTE(M18,CHAR(160)," ")))))&gt;0,LEFT(UPPER(TRIM(M18)),10)&lt;&gt;"UNRESOLVED",ISERROR(MATCH(UPPER(TRIM(CLEAN(SUBSTITUTE(M18,CHAR(160)," ")))),Start!$H$6:$H$22,0))),"Located for review","Reference missing or placeholder"),IF(J18="Proposed not applicable",IF(AND(LEN(UPPER(TRIM(CLEAN(SUBSTITUTE(N18,CHAR(160)," ")))))&gt;0,LEFT(UPPER(TRIM(N18)),10)&lt;&gt;"UNRESOLVED",ISERROR(MATCH(UPPER(TRIM(CLEAN(SUBSTITUTE(N18,CHAR(160)," ")))),Start!$H$6:$H$22,0))),"Proposed not applicable; review required","Reason missing or placeholder"),J18)),"Invalid status; review required")</f>
        <v>Not reviewed</v>
      </c>
    </row>
    <row r="19" ht="40" customHeight="1">
      <c r="A19" s="52" t="str">
        <v>W02</v>
      </c>
      <c r="B19" s="52" t="str">
        <v>Gather sector records</v>
      </c>
      <c r="C19" s="52" t="str">
        <v>Water and wastewater</v>
      </c>
      <c r="D19" s="52" t="str">
        <v>Water assessments, plans and receipts</v>
      </c>
      <c r="E19" s="52" t="str">
        <v>Locate existing risk/resilience assessments, emergency plans, certifications, filing acknowledgments and state cybersecurity assessment records.</v>
      </c>
      <c r="F19" s="52" t="str">
        <v>Actual completion and certification history is needed to establish recurring work and open commitments.</v>
      </c>
      <c r="G19" s="52" t="str">
        <v>Water compliance / records owner</v>
      </c>
      <c r="H19" s="52" t="inlineStr">
        <is>
          <t xml:space="preserve">Reconcile actual receipt dates and applicable cohort/state schedule. Keep the existing cycle date.</t>
        </is>
      </c>
      <c r="I19" s="52" t="str">
        <v>Recurring duties; W01-W11</v>
      </c>
      <c r="J19" s="48" t="str">
        <v>Not reviewed</v>
      </c>
      <c r="K19" s="48" t="str"/>
      <c r="L19" s="65" t="str"/>
      <c r="M19" s="48" t="str"/>
      <c r="N19" s="48" t="str"/>
      <c r="O19" s="52" t="str">
        <f>IF(OR(J19="Not reviewed",J19="Still needed",J19="Located for review",J19="Needs clarification",J19="Proposed not applicable"),IF(J19="Located for review",IF(AND(LEN(UPPER(TRIM(CLEAN(SUBSTITUTE(M19,CHAR(160)," ")))))&gt;0,LEFT(UPPER(TRIM(M19)),10)&lt;&gt;"UNRESOLVED",ISERROR(MATCH(UPPER(TRIM(CLEAN(SUBSTITUTE(M19,CHAR(160)," ")))),Start!$H$6:$H$22,0))),"Located for review","Reference missing or placeholder"),IF(J19="Proposed not applicable",IF(AND(LEN(UPPER(TRIM(CLEAN(SUBSTITUTE(N19,CHAR(160)," ")))))&gt;0,LEFT(UPPER(TRIM(N19)),10)&lt;&gt;"UNRESOLVED",ISERROR(MATCH(UPPER(TRIM(CLEAN(SUBSTITUTE(N19,CHAR(160)," ")))),Start!$H$6:$H$22,0))),"Proposed not applicable; review required","Reason missing or placeholder"),J19)),"Invalid status; review required")</f>
        <v>Not reviewed</v>
      </c>
    </row>
    <row r="20" ht="40" customHeight="1">
      <c r="A20" s="56" t="str">
        <v>W03</v>
      </c>
      <c r="B20" s="56" t="str">
        <v>Gather sector records</v>
      </c>
      <c r="C20" s="56" t="str">
        <v>Water and wastewater</v>
      </c>
      <c r="D20" s="56" t="str">
        <v>Treatment, pumping and remote operations</v>
      </c>
      <c r="E20" s="56" t="str">
        <v>Locate current treatment/pumping dependencies, chemical/safety interfaces, remote telemetry and vendor support limitations.</v>
      </c>
      <c r="F20" s="56" t="str">
        <v>GDF needs operating context to propose a safe examination of water controls.</v>
      </c>
      <c r="G20" s="56" t="str">
        <v>Water engineering / operations</v>
      </c>
      <c r="H20" s="56" t="str">
        <v>Confirm with the operating owner before collection or field work.</v>
      </c>
      <c r="I20" s="56" t="str">
        <v>Assets; Activity permits; F01</v>
      </c>
      <c r="J20" s="48" t="str">
        <v>Not reviewed</v>
      </c>
      <c r="K20" s="48" t="str"/>
      <c r="L20" s="65" t="str"/>
      <c r="M20" s="48" t="str"/>
      <c r="N20" s="48" t="str"/>
      <c r="O20" s="56" t="str">
        <f>IF(OR(J20="Not reviewed",J20="Still needed",J20="Located for review",J20="Needs clarification",J20="Proposed not applicable"),IF(J20="Located for review",IF(AND(LEN(UPPER(TRIM(CLEAN(SUBSTITUTE(M20,CHAR(160)," ")))))&gt;0,LEFT(UPPER(TRIM(M20)),10)&lt;&gt;"UNRESOLVED",ISERROR(MATCH(UPPER(TRIM(CLEAN(SUBSTITUTE(M20,CHAR(160)," ")))),Start!$H$6:$H$22,0))),"Located for review","Reference missing or placeholder"),IF(J20="Proposed not applicable",IF(AND(LEN(UPPER(TRIM(CLEAN(SUBSTITUTE(N20,CHAR(160)," ")))))&gt;0,LEFT(UPPER(TRIM(N20)),10)&lt;&gt;"UNRESOLVED",ISERROR(MATCH(UPPER(TRIM(CLEAN(SUBSTITUTE(N20,CHAR(160)," ")))),Start!$H$6:$H$22,0))),"Proposed not applicable; review required","Reason missing or placeholder"),J20)),"Invalid status; review required")</f>
        <v>Not reviewed</v>
      </c>
    </row>
    <row r="21" ht="55" customHeight="1">
      <c r="A21" s="52" t="str">
        <v>E01</v>
      </c>
      <c r="B21" s="52" t="str">
        <v>Gather sector records</v>
      </c>
      <c r="C21" s="52" t="str">
        <v>Power and energy</v>
      </c>
      <c r="D21" s="52" t="str">
        <v>Registration, system boundary and categorization</v>
      </c>
      <c r="E21" s="52" t="str">
        <v>Locate entity registration/functions, system/facility boundaries, BES relationship, impact categorization and the approved rationale for inclusions/exclusions.</v>
      </c>
      <c r="F21" s="52" t="str">
        <v>NERC applicability and the assessment boundary require actual entity/system evidence.</v>
      </c>
      <c r="G21" s="52" t="str">
        <v>NERC compliance / power engineering</v>
      </c>
      <c r="H21" s="52" t="inlineStr">
        <is>
          <t xml:space="preserve">Confirm categorization, functions and any exclusions. CIP applicability is decided entity by entity.</t>
        </is>
      </c>
      <c r="I21" s="52" t="str">
        <v>P01 / P03; Applicability</v>
      </c>
      <c r="J21" s="48" t="str">
        <v>Not reviewed</v>
      </c>
      <c r="K21" s="48" t="str"/>
      <c r="L21" s="65" t="str"/>
      <c r="M21" s="48" t="str"/>
      <c r="N21" s="48" t="str"/>
      <c r="O21" s="52" t="str">
        <f>IF(OR(J21="Not reviewed",J21="Still needed",J21="Located for review",J21="Needs clarification",J21="Proposed not applicable"),IF(J21="Located for review",IF(AND(LEN(UPPER(TRIM(CLEAN(SUBSTITUTE(M21,CHAR(160)," ")))))&gt;0,LEFT(UPPER(TRIM(M21)),10)&lt;&gt;"UNRESOLVED",ISERROR(MATCH(UPPER(TRIM(CLEAN(SUBSTITUTE(M21,CHAR(160)," ")))),Start!$H$6:$H$22,0))),"Located for review","Reference missing or placeholder"),IF(J21="Proposed not applicable",IF(AND(LEN(UPPER(TRIM(CLEAN(SUBSTITUTE(N21,CHAR(160)," ")))))&gt;0,LEFT(UPPER(TRIM(N21)),10)&lt;&gt;"UNRESOLVED",ISERROR(MATCH(UPPER(TRIM(CLEAN(SUBSTITUTE(N21,CHAR(160)," ")))),Start!$H$6:$H$22,0))),"Proposed not applicable; review required","Reason missing or placeholder"),J21)),"Invalid status; review required")</f>
        <v>Not reviewed</v>
      </c>
    </row>
    <row r="22" ht="40" customHeight="1">
      <c r="A22" s="56" t="str">
        <v>E02</v>
      </c>
      <c r="B22" s="56" t="str">
        <v>Gather sector records</v>
      </c>
      <c r="C22" s="56" t="str">
        <v>Power and energy</v>
      </c>
      <c r="D22" s="56" t="str">
        <v>Enforceable requirement versions and records</v>
      </c>
      <c r="E22" s="56" t="inlineStr">
        <is>
          <t xml:space="preserve">Locate applicable standard versions, implementation dates/plans, prior compliance records and relevant regulator or reliability entity correspondence.</t>
        </is>
      </c>
      <c r="F22" s="56" t="str">
        <v>Current and future enforceable requirements must be separated before tests are planned.</v>
      </c>
      <c r="G22" s="56" t="str">
        <v>NERC compliance / regulatory affairs</v>
      </c>
      <c r="H22" s="56" t="str">
        <v>Freeze the applicable requirement parts and review period with the accountable compliance owner.</v>
      </c>
      <c r="I22" s="56" t="str">
        <v>Review log Q08; Control checks</v>
      </c>
      <c r="J22" s="48" t="str">
        <v>Not reviewed</v>
      </c>
      <c r="K22" s="48" t="str"/>
      <c r="L22" s="65" t="str"/>
      <c r="M22" s="48" t="str"/>
      <c r="N22" s="48" t="str"/>
      <c r="O22" s="56" t="str">
        <f>IF(OR(J22="Not reviewed",J22="Still needed",J22="Located for review",J22="Needs clarification",J22="Proposed not applicable"),IF(J22="Located for review",IF(AND(LEN(UPPER(TRIM(CLEAN(SUBSTITUTE(M22,CHAR(160)," ")))))&gt;0,LEFT(UPPER(TRIM(M22)),10)&lt;&gt;"UNRESOLVED",ISERROR(MATCH(UPPER(TRIM(CLEAN(SUBSTITUTE(M22,CHAR(160)," ")))),Start!$H$6:$H$22,0))),"Located for review","Reference missing or placeholder"),IF(J22="Proposed not applicable",IF(AND(LEN(UPPER(TRIM(CLEAN(SUBSTITUTE(N22,CHAR(160)," ")))))&gt;0,LEFT(UPPER(TRIM(N22)),10)&lt;&gt;"UNRESOLVED",ISERROR(MATCH(UPPER(TRIM(CLEAN(SUBSTITUTE(N22,CHAR(160)," ")))),Start!$H$6:$H$22,0))),"Proposed not applicable; review required","Reason missing or placeholder"),J22)),"Invalid status; review required")</f>
        <v>Not reviewed</v>
      </c>
    </row>
    <row r="23" ht="55" customHeight="1">
      <c r="A23" s="52" t="str">
        <v>E03</v>
      </c>
      <c r="B23" s="52" t="str">
        <v>Gather sector records</v>
      </c>
      <c r="C23" s="52" t="str">
        <v>Power and energy</v>
      </c>
      <c r="D23" s="52" t="str">
        <v>Other energy authorities and operations</v>
      </c>
      <c r="E23" s="52" t="inlineStr">
        <is>
          <t xml:space="preserve">Identify any nuclear licensed activity, pipeline operations, public power/cooperative obligations, state utility orders and contractual requirements. Locate the actual instruments when relevant.</t>
        </is>
      </c>
      <c r="F23" s="52" t="str">
        <v>An energy label can include separate regimes and responsible specialists.</v>
      </c>
      <c r="G23" s="52" t="str">
        <v>Regulatory affairs / engineering / legal</v>
      </c>
      <c r="H23" s="52" t="str">
        <v>Confirm which regimes actually apply. Obtain authorized current operator directions where relevant.</v>
      </c>
      <c r="I23" s="52" t="str">
        <v>P04-P07; Review log Q02 / Q07</v>
      </c>
      <c r="J23" s="48" t="str">
        <v>Not reviewed</v>
      </c>
      <c r="K23" s="48" t="str"/>
      <c r="L23" s="65" t="str"/>
      <c r="M23" s="48" t="str"/>
      <c r="N23" s="48" t="str"/>
      <c r="O23" s="52" t="str">
        <f>IF(OR(J23="Not reviewed",J23="Still needed",J23="Located for review",J23="Needs clarification",J23="Proposed not applicable"),IF(J23="Located for review",IF(AND(LEN(UPPER(TRIM(CLEAN(SUBSTITUTE(M23,CHAR(160)," ")))))&gt;0,LEFT(UPPER(TRIM(M23)),10)&lt;&gt;"UNRESOLVED",ISERROR(MATCH(UPPER(TRIM(CLEAN(SUBSTITUTE(M23,CHAR(160)," ")))),Start!$H$6:$H$22,0))),"Located for review","Reference missing or placeholder"),IF(J23="Proposed not applicable",IF(AND(LEN(UPPER(TRIM(CLEAN(SUBSTITUTE(N23,CHAR(160)," ")))))&gt;0,LEFT(UPPER(TRIM(N23)),10)&lt;&gt;"UNRESOLVED",ISERROR(MATCH(UPPER(TRIM(CLEAN(SUBSTITUTE(N23,CHAR(160)," ")))),Start!$H$6:$H$22,0))),"Proposed not applicable; review required","Reason missing or placeholder"),J23)),"Invalid status; review required")</f>
        <v>Not reviewed</v>
      </c>
    </row>
    <row r="24" ht="40" customHeight="1">
      <c r="A24" s="56" t="str">
        <v>M01</v>
      </c>
      <c r="B24" s="56" t="str">
        <v>Gather sector records</v>
      </c>
      <c r="C24" s="56" t="str">
        <v>Manufacturing</v>
      </c>
      <c r="D24" s="56" t="str">
        <v>Process, production and safety boundary</v>
      </c>
      <c r="E24" s="56" t="inlineStr">
        <is>
          <t xml:space="preserve">Locate process/line inventories, safety system dependencies, production consequences and any process safety coverage analysis.</t>
        </is>
      </c>
      <c r="F24" s="56" t="str">
        <v>Manufacturing scope must account for product, operating and safety consequences.</v>
      </c>
      <c r="G24" s="56" t="str">
        <v>Plant engineering / EHS / production owner</v>
      </c>
      <c r="H24" s="56" t="inlineStr">
        <is>
          <t xml:space="preserve">Confirm actual covered processes and specialist responsibilities. A PSM profile answer scopes process safety work; cyber compliance has its own criteria.</t>
        </is>
      </c>
      <c r="I24" s="56" t="str">
        <v>M01-M04; Assets; Activity permits</v>
      </c>
      <c r="J24" s="48" t="str">
        <v>Not reviewed</v>
      </c>
      <c r="K24" s="48" t="str"/>
      <c r="L24" s="65" t="str"/>
      <c r="M24" s="48" t="str"/>
      <c r="N24" s="48" t="str"/>
      <c r="O24" s="56" t="str">
        <f>IF(OR(J24="Not reviewed",J24="Still needed",J24="Located for review",J24="Needs clarification",J24="Proposed not applicable"),IF(J24="Located for review",IF(AND(LEN(UPPER(TRIM(CLEAN(SUBSTITUTE(M24,CHAR(160)," ")))))&gt;0,LEFT(UPPER(TRIM(M24)),10)&lt;&gt;"UNRESOLVED",ISERROR(MATCH(UPPER(TRIM(CLEAN(SUBSTITUTE(M24,CHAR(160)," ")))),Start!$H$6:$H$22,0))),"Located for review","Reference missing or placeholder"),IF(J24="Proposed not applicable",IF(AND(LEN(UPPER(TRIM(CLEAN(SUBSTITUTE(N24,CHAR(160)," ")))))&gt;0,LEFT(UPPER(TRIM(N24)),10)&lt;&gt;"UNRESOLVED",ISERROR(MATCH(UPPER(TRIM(CLEAN(SUBSTITUTE(N24,CHAR(160)," ")))),Start!$H$6:$H$22,0))),"Proposed not applicable; review required","Reason missing or placeholder"),J24)),"Invalid status; review required")</f>
        <v>Not reviewed</v>
      </c>
    </row>
    <row r="25" ht="55" customHeight="1">
      <c r="A25" s="52" t="str">
        <v>M02</v>
      </c>
      <c r="B25" s="52" t="str">
        <v>Gather sector records</v>
      </c>
      <c r="C25" s="52" t="str">
        <v>Manufacturing</v>
      </c>
      <c r="D25" s="52" t="str">
        <v>Customer and government contract criteria</v>
      </c>
      <c r="E25" s="52" t="inlineStr">
        <is>
          <t xml:space="preserve">Locate executed safeguarding clauses, data classification/flow records, customer requirements and current contracting officer directions when relevant.</t>
        </is>
      </c>
      <c r="F25" s="52" t="inlineStr">
        <is>
          <t xml:space="preserve">Read contract specific obligations from the contract.</t>
        </is>
      </c>
      <c r="G25" s="52" t="str">
        <v>Contracts / legal / information owner</v>
      </c>
      <c r="H25" s="52" t="str">
        <v>Reconcile actual awards and current directions, including unresolved CMMC implementation questions where relevant.</v>
      </c>
      <c r="I25" s="52" t="str">
        <v>Review log Q04; Sources</v>
      </c>
      <c r="J25" s="48" t="str">
        <v>Not reviewed</v>
      </c>
      <c r="K25" s="48" t="str"/>
      <c r="L25" s="65" t="str"/>
      <c r="M25" s="48" t="str"/>
      <c r="N25" s="48" t="str"/>
      <c r="O25" s="52" t="str">
        <f>IF(OR(J25="Not reviewed",J25="Still needed",J25="Located for review",J25="Needs clarification",J25="Proposed not applicable"),IF(J25="Located for review",IF(AND(LEN(UPPER(TRIM(CLEAN(SUBSTITUTE(M25,CHAR(160)," ")))))&gt;0,LEFT(UPPER(TRIM(M25)),10)&lt;&gt;"UNRESOLVED",ISERROR(MATCH(UPPER(TRIM(CLEAN(SUBSTITUTE(M25,CHAR(160)," ")))),Start!$H$6:$H$22,0))),"Located for review","Reference missing or placeholder"),IF(J25="Proposed not applicable",IF(AND(LEN(UPPER(TRIM(CLEAN(SUBSTITUTE(N25,CHAR(160)," ")))))&gt;0,LEFT(UPPER(TRIM(N25)),10)&lt;&gt;"UNRESOLVED",ISERROR(MATCH(UPPER(TRIM(CLEAN(SUBSTITUTE(N25,CHAR(160)," ")))),Start!$H$6:$H$22,0))),"Proposed not applicable; review required","Reason missing or placeholder"),J25)),"Invalid status; review required")</f>
        <v>Not reviewed</v>
      </c>
    </row>
    <row r="26" ht="40" customHeight="1">
      <c r="A26" s="56" t="str">
        <v>M03</v>
      </c>
      <c r="B26" s="56" t="str">
        <v>Gather sector records</v>
      </c>
      <c r="C26" s="56" t="str">
        <v>Manufacturing</v>
      </c>
      <c r="D26" s="56" t="str">
        <v>Quality, product and supplier restrictions</v>
      </c>
      <c r="E26" s="56" t="inlineStr">
        <is>
          <t xml:space="preserve">Locate applicable quality/product approvals, validated system constraints, OEM support conditions and planned maintenance windows.</t>
        </is>
      </c>
      <c r="F26" s="56" t="str">
        <v>GDF needs constraints that affect evidence collection and acceptable remediation.</v>
      </c>
      <c r="G26" s="56" t="str">
        <v>Quality / engineering / supplier owner</v>
      </c>
      <c r="H26" s="56" t="str">
        <v>Obtain the responsible specialist and applicable licensed standards where needed.</v>
      </c>
      <c r="I26" s="56" t="str">
        <v>Review log Q07; Activity permits</v>
      </c>
      <c r="J26" s="48" t="str">
        <v>Not reviewed</v>
      </c>
      <c r="K26" s="48" t="str"/>
      <c r="L26" s="65" t="str"/>
      <c r="M26" s="48" t="str"/>
      <c r="N26" s="48" t="str"/>
      <c r="O26" s="56" t="str">
        <f>IF(OR(J26="Not reviewed",J26="Still needed",J26="Located for review",J26="Needs clarification",J26="Proposed not applicable"),IF(J26="Located for review",IF(AND(LEN(UPPER(TRIM(CLEAN(SUBSTITUTE(M26,CHAR(160)," ")))))&gt;0,LEFT(UPPER(TRIM(M26)),10)&lt;&gt;"UNRESOLVED",ISERROR(MATCH(UPPER(TRIM(CLEAN(SUBSTITUTE(M26,CHAR(160)," ")))),Start!$H$6:$H$22,0))),"Located for review","Reference missing or placeholder"),IF(J26="Proposed not applicable",IF(AND(LEN(UPPER(TRIM(CLEAN(SUBSTITUTE(N26,CHAR(160)," ")))))&gt;0,LEFT(UPPER(TRIM(N26)),10)&lt;&gt;"UNRESOLVED",ISERROR(MATCH(UPPER(TRIM(CLEAN(SUBSTITUTE(N26,CHAR(160)," ")))),Start!$H$6:$H$22,0))),"Proposed not applicable; review required","Reason missing or placeholder"),J26)),"Invalid status; review required")</f>
        <v>Not reviewed</v>
      </c>
    </row>
    <row r="27" ht="40" customHeight="1">
      <c r="A27" s="52" t="str">
        <v>T01</v>
      </c>
      <c r="B27" s="52" t="str">
        <v>Gather sector records</v>
      </c>
      <c r="C27" s="52" t="str">
        <v>Transportation</v>
      </c>
      <c r="D27" s="52" t="str">
        <v>Modes, facilities and responsible operators</v>
      </c>
      <c r="E27" s="52" t="str">
        <v>Locate the actual mode/facility/vessel/airport/pipeline list, owners, operators, tenants, interfaces and operating permissions.</v>
      </c>
      <c r="F27" s="52" t="inlineStr">
        <is>
          <t xml:space="preserve">Each separately operated system takes authorization from its own operator.</t>
        </is>
      </c>
      <c r="G27" s="52" t="str">
        <v>Transport security official / operating owner</v>
      </c>
      <c r="H27" s="52" t="str">
        <v>Confirm each boundary and authority to grant access. Unknown modes stay open.</v>
      </c>
      <c r="I27" s="52" t="str">
        <v>T01-T10; Applicability</v>
      </c>
      <c r="J27" s="48" t="str">
        <v>Not reviewed</v>
      </c>
      <c r="K27" s="48" t="str"/>
      <c r="L27" s="65" t="str"/>
      <c r="M27" s="48" t="str"/>
      <c r="N27" s="48" t="str"/>
      <c r="O27" s="52" t="str">
        <f>IF(OR(J27="Not reviewed",J27="Still needed",J27="Located for review",J27="Needs clarification",J27="Proposed not applicable"),IF(J27="Located for review",IF(AND(LEN(UPPER(TRIM(CLEAN(SUBSTITUTE(M27,CHAR(160)," ")))))&gt;0,LEFT(UPPER(TRIM(M27)),10)&lt;&gt;"UNRESOLVED",ISERROR(MATCH(UPPER(TRIM(CLEAN(SUBSTITUTE(M27,CHAR(160)," ")))),Start!$H$6:$H$22,0))),"Located for review","Reference missing or placeholder"),IF(J27="Proposed not applicable",IF(AND(LEN(UPPER(TRIM(CLEAN(SUBSTITUTE(N27,CHAR(160)," ")))))&gt;0,LEFT(UPPER(TRIM(N27)),10)&lt;&gt;"UNRESOLVED",ISERROR(MATCH(UPPER(TRIM(CLEAN(SUBSTITUTE(N27,CHAR(160)," ")))),Start!$H$6:$H$22,0))),"Proposed not applicable; review required","Reason missing or placeholder"),J27)),"Invalid status; review required")</f>
        <v>Not reviewed</v>
      </c>
    </row>
    <row r="28" ht="40" customHeight="1">
      <c r="A28" s="56" t="str">
        <v>T02</v>
      </c>
      <c r="B28" s="56" t="str">
        <v>Gather sector records</v>
      </c>
      <c r="C28" s="56" t="str">
        <v>Transportation</v>
      </c>
      <c r="D28" s="56" t="inlineStr">
        <is>
          <t xml:space="preserve">Current operator issued criteria</t>
        </is>
      </c>
      <c r="E28" s="56" t="str">
        <v>Locate applicable current directives, approved security programs/plans, amendments, applicability notices and authorized handling instructions.</v>
      </c>
      <c r="F28" s="56" t="inlineStr">
        <is>
          <t xml:space="preserve">Take current operator specific criteria from the active instrument.</t>
        </is>
      </c>
      <c r="G28" s="56" t="str">
        <v>Authorized operator security official</v>
      </c>
      <c r="H28" s="56" t="inlineStr">
        <is>
          <t xml:space="preserve">Use authorized channels for SSI or other restricted material. Keep it in your controlled repository. Obtain aviation/safety specialists when needed.</t>
        </is>
      </c>
      <c r="I28" s="56" t="str">
        <v>Review log Q02 / Q03; T01-T10</v>
      </c>
      <c r="J28" s="48" t="str">
        <v>Not reviewed</v>
      </c>
      <c r="K28" s="48" t="str"/>
      <c r="L28" s="65" t="str"/>
      <c r="M28" s="48" t="str"/>
      <c r="N28" s="48" t="str"/>
      <c r="O28" s="56" t="str">
        <f>IF(OR(J28="Not reviewed",J28="Still needed",J28="Located for review",J28="Needs clarification",J28="Proposed not applicable"),IF(J28="Located for review",IF(AND(LEN(UPPER(TRIM(CLEAN(SUBSTITUTE(M28,CHAR(160)," ")))))&gt;0,LEFT(UPPER(TRIM(M28)),10)&lt;&gt;"UNRESOLVED",ISERROR(MATCH(UPPER(TRIM(CLEAN(SUBSTITUTE(M28,CHAR(160)," ")))),Start!$H$6:$H$22,0))),"Located for review","Reference missing or placeholder"),IF(J28="Proposed not applicable",IF(AND(LEN(UPPER(TRIM(CLEAN(SUBSTITUTE(N28,CHAR(160)," ")))))&gt;0,LEFT(UPPER(TRIM(N28)),10)&lt;&gt;"UNRESOLVED",ISERROR(MATCH(UPPER(TRIM(CLEAN(SUBSTITUTE(N28,CHAR(160)," ")))),Start!$H$6:$H$22,0))),"Proposed not applicable; review required","Reason missing or placeholder"),J28)),"Invalid status; review required")</f>
        <v>Not reviewed</v>
      </c>
    </row>
    <row r="29" ht="40" customHeight="1">
      <c r="A29" s="52" t="str">
        <v>T03</v>
      </c>
      <c r="B29" s="52" t="str">
        <v>Gather sector records</v>
      </c>
      <c r="C29" s="52" t="str">
        <v>Transportation</v>
      </c>
      <c r="D29" s="52" t="str">
        <v>Prior operational and assurance records</v>
      </c>
      <c r="E29" s="52" t="str">
        <v>Locate relevant assessment, plan approval/renewal, audit, drill/exercise and correction records for the selected mode and review period.</v>
      </c>
      <c r="F29" s="52" t="str">
        <v>Actual approvals and completion dates are needed to plan applicable recurring work.</v>
      </c>
      <c r="G29" s="52" t="str">
        <v>Security official / compliance / operating owner</v>
      </c>
      <c r="H29" s="52" t="inlineStr">
        <is>
          <t xml:space="preserve">Apply the actual current instrument and mode. Apply maritime cycles to maritime assets.</t>
        </is>
      </c>
      <c r="I29" s="52" t="str">
        <v>Recurring duties; Control checks</v>
      </c>
      <c r="J29" s="48" t="str">
        <v>Not reviewed</v>
      </c>
      <c r="K29" s="48" t="str"/>
      <c r="L29" s="65" t="str"/>
      <c r="M29" s="48" t="str"/>
      <c r="N29" s="48" t="str"/>
      <c r="O29" s="52" t="str">
        <f>IF(OR(J29="Not reviewed",J29="Still needed",J29="Located for review",J29="Needs clarification",J29="Proposed not applicable"),IF(J29="Located for review",IF(AND(LEN(UPPER(TRIM(CLEAN(SUBSTITUTE(M29,CHAR(160)," ")))))&gt;0,LEFT(UPPER(TRIM(M29)),10)&lt;&gt;"UNRESOLVED",ISERROR(MATCH(UPPER(TRIM(CLEAN(SUBSTITUTE(M29,CHAR(160)," ")))),Start!$H$6:$H$22,0))),"Located for review","Reference missing or placeholder"),IF(J29="Proposed not applicable",IF(AND(LEN(UPPER(TRIM(CLEAN(SUBSTITUTE(N29,CHAR(160)," ")))))&gt;0,LEFT(UPPER(TRIM(N29)),10)&lt;&gt;"UNRESOLVED",ISERROR(MATCH(UPPER(TRIM(CLEAN(SUBSTITUTE(N29,CHAR(160)," ")))),Start!$H$6:$H$22,0))),"Proposed not applicable; review required","Reason missing or placeholder"),J29)),"Invalid status; review required")</f>
        <v>Not reviewed</v>
      </c>
    </row>
  </sheetData>
  <sheetProtection sheet="1" objects="1" scenarios="1" autoFilter="0" selectLockedCells="0" selectUnlockedCells="0" formatRows="0"/>
  <mergeCells>
    <mergeCell ref="A1:F1"/>
    <mergeCell ref="A2:F2"/>
    <mergeCell ref="A3:B3"/>
  </mergeCells>
  <dataValidations count="1">
    <dataValidation type="list" sqref="J5:J29" showErrorMessage="1" errorStyle="stop" errorTitle="Choose a listed value" error="Use an exact listed value. Unresolved decisions remain open.">
      <formula1>"Not reviewed,Still needed,Located for review,Needs clarification,Proposed not applicable"</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4" min="0" max="1048575" man="1"/>
    <brk id="5" min="0" max="1048575" man="1"/>
    <brk id="7" min="0" max="1048575" man="1"/>
    <brk id="9" min="0" max="1048575" man="1"/>
    <brk id="13" min="0" max="1048575" man="1"/>
  </colBreaks>
  <tableParts count="1">
    <tablePart r:id="Re263532e8fb645ee"/>
  </tableParts>
</worksheet>
</file>

<file path=xl/worksheets/sheet18.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35" hidden="0" customWidth="1"/>
    <col min="3" max="3" width="40" hidden="0" customWidth="1"/>
    <col min="4" max="4" width="48" hidden="0" customWidth="1"/>
    <col min="5" max="5" width="85" hidden="0" customWidth="1"/>
    <col min="6" max="6" width="85" hidden="0" customWidth="1"/>
    <col min="7" max="7" width="42" hidden="0" customWidth="1"/>
    <col min="8" max="8" width="75" hidden="0" customWidth="1"/>
    <col min="9" max="9" width="48" hidden="0" customWidth="1"/>
    <col min="10" max="10" width="35" hidden="0" customWidth="1"/>
    <col min="11" max="11" width="30" hidden="0" customWidth="1"/>
    <col min="12" max="12" width="24" hidden="0" customWidth="1"/>
    <col min="13" max="13" width="75" hidden="0" customWidth="1"/>
  </cols>
  <sheetData>
    <row r="1" ht="32" customHeight="1">
      <c r="A1" s="42" t="str">
        <v>Uncertainty</v>
      </c>
      <c r="B1" s="42"/>
      <c r="C1" s="42"/>
      <c r="D1" s="42"/>
      <c r="E1" s="42"/>
      <c r="F1" s="42"/>
      <c r="G1" s="47"/>
      <c r="H1" s="47"/>
      <c r="I1" s="47"/>
      <c r="J1" s="47"/>
      <c r="K1" s="47"/>
      <c r="L1" s="47"/>
      <c r="M1" s="47"/>
    </row>
    <row r="2" ht="42" customHeight="1">
      <c r="A2" s="43" t="inlineStr">
        <is>
          <t xml:space="preserve">Every unresolved authority, missing fact and proposed exclusion needs a disposition supported by current evidence. Actual decisions start as Unresolved. Use Review log and Scope decisions to retain actual review, dates, authority and approval.</t>
        </is>
      </c>
      <c r="B2" s="43"/>
      <c r="C2" s="43"/>
      <c r="D2" s="43"/>
      <c r="E2" s="43"/>
      <c r="F2" s="43"/>
      <c r="G2" s="47"/>
      <c r="H2" s="47"/>
      <c r="I2" s="47"/>
      <c r="J2" s="47"/>
      <c r="K2" s="47"/>
      <c r="L2" s="47"/>
      <c r="M2" s="47"/>
    </row>
    <row r="3" ht="24" customHeight="1">
      <c r="A3" s="50" t="str">
        <v>Open source register</v>
      </c>
      <c r="B3" s="50"/>
      <c r="C3" s="47"/>
      <c r="D3" s="47"/>
      <c r="E3" s="47"/>
      <c r="F3" s="47"/>
      <c r="G3" s="47"/>
      <c r="H3" s="47"/>
      <c r="I3" s="47"/>
      <c r="J3" s="47"/>
      <c r="K3" s="47"/>
      <c r="L3" s="47"/>
      <c r="M3" s="47"/>
    </row>
    <row r="4" ht="34" customHeight="1">
      <c r="A4" s="51" t="str">
        <v>Question ID</v>
      </c>
      <c r="B4" s="51" t="str">
        <v>Type</v>
      </c>
      <c r="C4" s="51" t="str">
        <v>Scope</v>
      </c>
      <c r="D4" s="51" t="str">
        <v>Question</v>
      </c>
      <c r="E4" s="51" t="inlineStr">
        <is>
          <t xml:space="preserve">What to confirm</t>
        </is>
      </c>
      <c r="F4" s="51" t="inlineStr">
        <is>
          <t xml:space="preserve">How to settle it</t>
        </is>
      </c>
      <c r="G4" s="51" t="str">
        <v>Possible custodian</v>
      </c>
      <c r="H4" s="51" t="str">
        <v>Effect on audit planning</v>
      </c>
      <c r="I4" s="51" t="str">
        <v>Source or workbook reference</v>
      </c>
      <c r="J4" s="51" t="str">
        <v>Actual decision</v>
      </c>
      <c r="K4" s="51" t="str">
        <v>Assigned owner</v>
      </c>
      <c r="L4" s="51" t="str">
        <v>Project target date</v>
      </c>
      <c r="M4" s="51" t="str">
        <v>Resolution evidence or next action</v>
      </c>
    </row>
    <row r="5" ht="40" customHeight="1">
      <c r="A5" s="52" t="str">
        <v>Q01</v>
      </c>
      <c r="B5" s="52" t="str">
        <v>Unresolved authority or site criteria</v>
      </c>
      <c r="C5" s="52" t="str">
        <v>All sectors</v>
      </c>
      <c r="D5" s="52" t="str">
        <v>Current CIRCIA instrument</v>
      </c>
      <c r="E5" s="52" t="inlineStr">
        <is>
          <t xml:space="preserve">The CIRCIA final rule has been under White House review since October 1, 2026. Reporting clocks start when CISA publishes the final rule and it takes effect.</t>
        </is>
      </c>
      <c r="F5" s="52" t="inlineStr">
        <is>
          <t xml:space="preserve">Watch the Federal Register for the final rule. When it publishes, record whether and from when each entity is a covered entity and who files.</t>
        </is>
      </c>
      <c r="G5" s="52" t="str">
        <v>Compliance / legal</v>
      </c>
      <c r="H5" s="52" t="inlineStr">
        <is>
          <t xml:space="preserve">Confirm coverage and reporting clocks from the authenticated rule text.</t>
        </is>
      </c>
      <c r="I5" s="52" t="str">
        <v>Review log Q01</v>
      </c>
      <c r="J5" s="48" t="str">
        <v>Unresolved</v>
      </c>
      <c r="K5" s="48" t="str"/>
      <c r="L5" s="65" t="str"/>
      <c r="M5" s="48" t="str"/>
    </row>
    <row r="6" ht="40" customHeight="1">
      <c r="A6" s="56" t="str">
        <v>Q02</v>
      </c>
      <c r="B6" s="56" t="str">
        <v>Unresolved authority or site criteria</v>
      </c>
      <c r="C6" s="56" t="str">
        <v>Transportation and pipeline energy</v>
      </c>
      <c r="D6" s="56" t="inlineStr">
        <is>
          <t xml:space="preserve">TSA directives that apply to the operator</t>
        </is>
      </c>
      <c r="E6" s="56" t="inlineStr">
        <is>
          <t xml:space="preserve">Whether TSA has notified the operator under SD Pipeline-2021-02G or SD 1580/82-2022-01E (both effective May 3, 2026 through May 2, 2027) and the reporting directives posted January 15, 2026.</t>
        </is>
      </c>
      <c r="F6" s="56" t="inlineStr">
        <is>
          <t xml:space="preserve">The operator security coordinator supplies the TSA notice, the approved Cybersecurity Implementation Plan and the assessment plan through the authorized handling process.</t>
        </is>
      </c>
      <c r="G6" s="56" t="str">
        <v>Authorized operator security official</v>
      </c>
      <c r="H6" s="56" t="inlineStr">
        <is>
          <t xml:space="preserve">Current operator specific criteria and permitted evidence handling must be agreed before the affected rail or pipeline work.</t>
        </is>
      </c>
      <c r="I6" s="56" t="str">
        <v>Review log Q02</v>
      </c>
      <c r="J6" s="48" t="str">
        <v>Unresolved</v>
      </c>
      <c r="K6" s="48" t="str"/>
      <c r="L6" s="65" t="str"/>
      <c r="M6" s="48" t="str"/>
    </row>
    <row r="7" ht="40" customHeight="1">
      <c r="A7" s="52" t="str">
        <v>Q03</v>
      </c>
      <c r="B7" s="52" t="str">
        <v>Unresolved authority or site criteria</v>
      </c>
      <c r="C7" s="52" t="str">
        <v>Transportation</v>
      </c>
      <c r="D7" s="52" t="str">
        <v>Aviation cybersecurity criteria</v>
      </c>
      <c r="E7" s="52" t="inlineStr">
        <is>
          <t xml:space="preserve">The airport or aircraft operator security program, its current amendments and any airworthiness conditions that apply.</t>
        </is>
      </c>
      <c r="F7" s="52" t="inlineStr">
        <is>
          <t xml:space="preserve">Obtain the approved program from the operator security coordinator and agree the aviation criteria before field work.</t>
        </is>
      </c>
      <c r="G7" s="52" t="str">
        <v>Authorized aviation security official / qualified aviation specialist</v>
      </c>
      <c r="H7" s="52" t="inlineStr">
        <is>
          <t xml:space="preserve">Aviation criteria, operating limits and authorized restricted record access need specialist agreement.</t>
        </is>
      </c>
      <c r="I7" s="52" t="str">
        <v>Review log Q03</v>
      </c>
      <c r="J7" s="48" t="str">
        <v>Unresolved</v>
      </c>
      <c r="K7" s="48" t="str"/>
      <c r="L7" s="65" t="str"/>
      <c r="M7" s="48" t="str"/>
    </row>
    <row r="8" ht="55" customHeight="1">
      <c r="A8" s="56" t="str">
        <v>Q04</v>
      </c>
      <c r="B8" s="56" t="str">
        <v>Unresolved authority or site criteria</v>
      </c>
      <c r="C8" s="56" t="str">
        <v>Manufacturing and federal contractors</v>
      </c>
      <c r="D8" s="56" t="str">
        <v>CMMC implementation direction</v>
      </c>
      <c r="E8" s="56" t="inlineStr">
        <is>
          <t xml:space="preserve">DoD suspended CMMC Phase II on July 13, 2026 (Class Deviation 2026-O0025 Rev 3). Level 2 assessments still measure NIST SP 800-171 Revision 2 (32 CFR 170.2).</t>
        </is>
      </c>
      <c r="F8" s="56" t="inlineStr">
        <is>
          <t xml:space="preserve">Confirm with the contracting officer which assessment the award requires. DFARS 252.204-7012 safeguarding and 72 hour reporting still apply where the clause is in the contract.</t>
        </is>
      </c>
      <c r="G8" s="56" t="str">
        <v>Contracts / contracting officer</v>
      </c>
      <c r="H8" s="56" t="inlineStr">
        <is>
          <t xml:space="preserve">Confirm contract specific criteria and implementation dates, and track existing safeguarding work on its own line.</t>
        </is>
      </c>
      <c r="I8" s="56" t="str">
        <v>Review log Q04</v>
      </c>
      <c r="J8" s="48" t="str">
        <v>Unresolved</v>
      </c>
      <c r="K8" s="48" t="str"/>
      <c r="L8" s="65" t="str"/>
      <c r="M8" s="48" t="str"/>
    </row>
    <row r="9" ht="55" customHeight="1">
      <c r="A9" s="52" t="str">
        <v>Q05</v>
      </c>
      <c r="B9" s="52" t="str">
        <v>Unresolved authority or site criteria</v>
      </c>
      <c r="C9" s="52" t="str">
        <v>State and local companion</v>
      </c>
      <c r="D9" s="52" t="inlineStr">
        <is>
          <t xml:space="preserve">State and local rules to confirm</t>
        </is>
      </c>
      <c r="E9" s="52" t="inlineStr">
        <is>
          <t xml:space="preserve">Louisiana and Vermont have no OT specific state statute in the starting sources. Illinois and Pennsylvania items were pending legislation in October 2026.</t>
        </is>
      </c>
      <c r="F9" s="52" t="inlineStr">
        <is>
          <t xml:space="preserve">Check the state utility commission, environmental agency and public entity rules for each facility state before signing the applicability record.</t>
        </is>
      </c>
      <c r="G9" s="52" t="str">
        <v>State regulatory affairs / legal</v>
      </c>
      <c r="H9" s="52" t="inlineStr">
        <is>
          <t xml:space="preserve">Affected state sector duties need current research. Exemptions rest on an affirmative source.</t>
        </is>
      </c>
      <c r="I9" s="52" t="str">
        <v>Review log Q05</v>
      </c>
      <c r="J9" s="48" t="str">
        <v>Unresolved</v>
      </c>
      <c r="K9" s="48" t="str"/>
      <c r="L9" s="65" t="str"/>
      <c r="M9" s="48" t="str"/>
    </row>
    <row r="10" ht="40" customHeight="1">
      <c r="A10" s="56" t="str">
        <v>Q06</v>
      </c>
      <c r="B10" s="56" t="str">
        <v>Unresolved authority or site criteria</v>
      </c>
      <c r="C10" s="56" t="str">
        <v>All sectors</v>
      </c>
      <c r="D10" s="56" t="str">
        <v>Facility local and contractual inputs</v>
      </c>
      <c r="E10" s="56" t="inlineStr">
        <is>
          <t xml:space="preserve">The facility list, permits, leases, grants, insurer terms, ownership matrix and local operating agreements.</t>
        </is>
      </c>
      <c r="F10" s="56" t="str">
        <v>Provide the site and operator inventory. Complete the local worksheets and retain each controlling instrument, trigger and verified contact.</v>
      </c>
      <c r="G10" s="56" t="str">
        <v>Facilities / operating owner / legal</v>
      </c>
      <c r="H10" s="56" t="inlineStr">
        <is>
          <t xml:space="preserve">Finalize the audit boundary as local, facility and contract facts arrive.</t>
        </is>
      </c>
      <c r="I10" s="56" t="str">
        <v>Review log Q06</v>
      </c>
      <c r="J10" s="48" t="str">
        <v>Unresolved</v>
      </c>
      <c r="K10" s="48" t="str"/>
      <c r="L10" s="65" t="str"/>
      <c r="M10" s="48" t="str"/>
    </row>
    <row r="11" ht="40" customHeight="1">
      <c r="A11" s="52" t="str">
        <v>Q07</v>
      </c>
      <c r="B11" s="52" t="str">
        <v>Unresolved authority or site criteria</v>
      </c>
      <c r="C11" s="52" t="str">
        <v>All sectors</v>
      </c>
      <c r="D11" s="52" t="str">
        <v>Licensed standards and specialist regimes</v>
      </c>
      <c r="E11" s="52" t="inlineStr">
        <is>
          <t xml:space="preserve">Which ISA/IEC 62443 parts and editions, and which product, nuclear, safety or quality approvals, the contract or regulator names.</t>
        </is>
      </c>
      <c r="F11" s="52" t="inlineStr">
        <is>
          <t xml:space="preserve">Obtain the licensed edition of each named part (usually 62443-2-1, 62443-3-2 and 62443-3-3) and agree the assessment criteria before field work.</t>
        </is>
      </c>
      <c r="G11" s="52" t="str">
        <v>Responsible engineering / safety / quality specialist</v>
      </c>
      <c r="H11" s="52" t="str">
        <v>Any claimed conformity to licensed or specialist criteria needs the actual edition and qualified review.</v>
      </c>
      <c r="I11" s="52" t="str">
        <v>Review log Q07</v>
      </c>
      <c r="J11" s="48" t="str">
        <v>Unresolved</v>
      </c>
      <c r="K11" s="48" t="str"/>
      <c r="L11" s="65" t="str"/>
      <c r="M11" s="48" t="str"/>
    </row>
    <row r="12" ht="40" customHeight="1">
      <c r="A12" s="56" t="str">
        <v>Q08</v>
      </c>
      <c r="B12" s="56" t="str">
        <v>Unresolved authority or site criteria</v>
      </c>
      <c r="C12" s="56" t="str">
        <v>Power and energy</v>
      </c>
      <c r="D12" s="56" t="str">
        <v>Current NERC requirement editions</v>
      </c>
      <c r="E12" s="56" t="inlineStr">
        <is>
          <t xml:space="preserve">Order No. 919 approved CIP-002-7, CIP-003-10, CIP-004-8, CIP-005-8, CIP-006-7.1, CIP-007-7.1, CIP-008-7.1, CIP-009-7.1, CIP-010-5, CIP-011-4.1 and CIP-013-3; CIP-015-1 takes effect October 1, 2028.</t>
        </is>
      </c>
      <c r="F12" s="56" t="inlineStr">
        <is>
          <t xml:space="preserve">Record the enforceable version of each standard on the audit date, the registration and the BES categorization with the compliance owner.</t>
        </is>
      </c>
      <c r="G12" s="56" t="str">
        <v>NERC compliance owner</v>
      </c>
      <c r="H12" s="56" t="inlineStr">
        <is>
          <t xml:space="preserve">Power compliance tests need an entity specific version and implementation matrix.</t>
        </is>
      </c>
      <c r="I12" s="56" t="str">
        <v>Review log Q08</v>
      </c>
      <c r="J12" s="48" t="str">
        <v>Unresolved</v>
      </c>
      <c r="K12" s="48" t="str"/>
      <c r="L12" s="65" t="str"/>
      <c r="M12" s="48" t="str"/>
    </row>
    <row r="13" ht="40" customHeight="1">
      <c r="A13" s="52" t="inlineStr">
        <is>
          <t xml:space="preserve">FACT ownership</t>
        </is>
      </c>
      <c r="B13" s="52" t="str">
        <v>Missing profile fact</v>
      </c>
      <c r="C13" s="52" t="str">
        <v>Water and wastewater, Power and energy, Manufacturing, Transportation</v>
      </c>
      <c r="D13" s="52" t="inlineStr">
        <is>
          <t xml:space="preserve">Ownership and legal entity not yet recorded</t>
        </is>
      </c>
      <c r="E13" s="52" t="inlineStr">
        <is>
          <t xml:space="preserve">Not yet recorded: ownership and legal entity.</t>
        </is>
      </c>
      <c r="F13" s="52" t="str">
        <v>Locate entity/charter records and allocate owner/operator/affiliate responsibilities.</v>
      </c>
      <c r="G13" s="52" t="str">
        <v>Legal / operating owner</v>
      </c>
      <c r="H13" s="52" t="inlineStr">
        <is>
          <t xml:space="preserve">The answer sets this part of the audit plan.</t>
        </is>
      </c>
      <c r="I13" s="52" t="str">
        <v>Preparation; Applicability</v>
      </c>
      <c r="J13" s="48" t="str">
        <v>Unresolved</v>
      </c>
      <c r="K13" s="48" t="str"/>
      <c r="L13" s="65" t="str"/>
      <c r="M13" s="48" t="str"/>
    </row>
    <row r="14" ht="40" customHeight="1">
      <c r="A14" s="56" t="inlineStr">
        <is>
          <t xml:space="preserve">FACT operator</t>
        </is>
      </c>
      <c r="B14" s="56" t="str">
        <v>Missing profile fact</v>
      </c>
      <c r="C14" s="56" t="str">
        <v>Water and wastewater, Power and energy, Manufacturing, Transportation</v>
      </c>
      <c r="D14" s="56" t="inlineStr">
        <is>
          <t xml:space="preserve">Operating arrangement not yet recorded</t>
        </is>
      </c>
      <c r="E14" s="56" t="inlineStr">
        <is>
          <t xml:space="preserve">Not yet recorded: operating arrangement.</t>
        </is>
      </c>
      <c r="F14" s="56" t="str">
        <v>Locate the operating agreement and identify who may authorize access.</v>
      </c>
      <c r="G14" s="56" t="str">
        <v>Operating owner / legal</v>
      </c>
      <c r="H14" s="56" t="inlineStr">
        <is>
          <t xml:space="preserve">The answer sets this part of the audit plan.</t>
        </is>
      </c>
      <c r="I14" s="56" t="str">
        <v>Preparation; Applicability</v>
      </c>
      <c r="J14" s="48" t="str">
        <v>Unresolved</v>
      </c>
      <c r="K14" s="48" t="str"/>
      <c r="L14" s="65" t="str"/>
      <c r="M14" s="48" t="str"/>
    </row>
    <row r="15" ht="40" customHeight="1">
      <c r="A15" s="52" t="inlineStr">
        <is>
          <t xml:space="preserve">FACT jurisdiction</t>
        </is>
      </c>
      <c r="B15" s="52" t="str">
        <v>Missing profile fact</v>
      </c>
      <c r="C15" s="52" t="str">
        <v>Water and wastewater, Power and energy, Manufacturing, Transportation</v>
      </c>
      <c r="D15" s="52" t="inlineStr">
        <is>
          <t xml:space="preserve">Local jurisdiction not yet recorded</t>
        </is>
      </c>
      <c r="E15" s="52" t="inlineStr">
        <is>
          <t xml:space="preserve">Not yet recorded: local jurisdiction.</t>
        </is>
      </c>
      <c r="F15" s="52" t="str">
        <v>Prepare the controlled facility list and retrieve local permits, contracts and operating instructions.</v>
      </c>
      <c r="G15" s="52" t="str">
        <v>Project manager / responsible record owner</v>
      </c>
      <c r="H15" s="52" t="inlineStr">
        <is>
          <t xml:space="preserve">The answer sets this part of the audit plan.</t>
        </is>
      </c>
      <c r="I15" s="52" t="str">
        <v>Preparation; Applicability</v>
      </c>
      <c r="J15" s="48" t="str">
        <v>Unresolved</v>
      </c>
      <c r="K15" s="48" t="str"/>
      <c r="L15" s="65" t="str"/>
      <c r="M15" s="48" t="str"/>
    </row>
    <row r="16" ht="40" customHeight="1">
      <c r="A16" s="56" t="inlineStr">
        <is>
          <t xml:space="preserve">FACT water type</t>
        </is>
      </c>
      <c r="B16" s="56" t="str">
        <v>Missing profile fact</v>
      </c>
      <c r="C16" s="56" t="str">
        <v>Water and wastewater, Power and energy, Manufacturing, Transportation</v>
      </c>
      <c r="D16" s="56" t="inlineStr">
        <is>
          <t xml:space="preserve">Water system type not yet recorded</t>
        </is>
      </c>
      <c r="E16" s="56" t="inlineStr">
        <is>
          <t xml:space="preserve">Not yet recorded: water system type.</t>
        </is>
      </c>
      <c r="F16" s="56" t="str">
        <v>Locate the actual water system type evidence and current instrument. If irrelevant, document the reason with the responsible reviewer.</v>
      </c>
      <c r="G16" s="56" t="str">
        <v>Project manager / responsible record owner</v>
      </c>
      <c r="H16" s="56" t="inlineStr">
        <is>
          <t xml:space="preserve">The answer sets this part of the audit plan.</t>
        </is>
      </c>
      <c r="I16" s="56" t="str">
        <v>Preparation; Applicability</v>
      </c>
      <c r="J16" s="48" t="str">
        <v>Unresolved</v>
      </c>
      <c r="K16" s="48" t="str"/>
      <c r="L16" s="65" t="str"/>
      <c r="M16" s="48" t="str"/>
    </row>
    <row r="17" ht="40" customHeight="1">
      <c r="A17" s="52" t="inlineStr">
        <is>
          <t xml:space="preserve">FACT population</t>
        </is>
      </c>
      <c r="B17" s="52" t="str">
        <v>Missing profile fact</v>
      </c>
      <c r="C17" s="52" t="str">
        <v>Water and wastewater, Power and energy, Manufacturing, Transportation</v>
      </c>
      <c r="D17" s="52" t="inlineStr">
        <is>
          <t xml:space="preserve">Population served not yet recorded</t>
        </is>
      </c>
      <c r="E17" s="52" t="inlineStr">
        <is>
          <t xml:space="preserve">Not yet recorded: population served.</t>
        </is>
      </c>
      <c r="F17" s="52" t="str">
        <v>Locate the actual population served evidence and current instrument. If irrelevant, document the reason with the responsible reviewer.</v>
      </c>
      <c r="G17" s="52" t="str">
        <v>Project manager / responsible record owner</v>
      </c>
      <c r="H17" s="52" t="inlineStr">
        <is>
          <t xml:space="preserve">The answer sets this part of the audit plan.</t>
        </is>
      </c>
      <c r="I17" s="52" t="str">
        <v>Preparation; Applicability</v>
      </c>
      <c r="J17" s="48" t="str">
        <v>Unresolved</v>
      </c>
      <c r="K17" s="48" t="str"/>
      <c r="L17" s="65" t="str"/>
      <c r="M17" s="48" t="str"/>
    </row>
    <row r="18" ht="40" customHeight="1">
      <c r="A18" s="56" t="inlineStr">
        <is>
          <t xml:space="preserve">FACT connections</t>
        </is>
      </c>
      <c r="B18" s="56" t="str">
        <v>Missing profile fact</v>
      </c>
      <c r="C18" s="56" t="str">
        <v>Water and wastewater, Power and energy, Manufacturing, Transportation</v>
      </c>
      <c r="D18" s="56" t="inlineStr">
        <is>
          <t xml:space="preserve">Service connections not yet recorded</t>
        </is>
      </c>
      <c r="E18" s="56" t="inlineStr">
        <is>
          <t xml:space="preserve">Not yet recorded: service connections.</t>
        </is>
      </c>
      <c r="F18" s="56" t="str">
        <v>Locate the actual service connections evidence and current instrument. If irrelevant, document the reason with the responsible reviewer.</v>
      </c>
      <c r="G18" s="56" t="str">
        <v>Project manager / responsible record owner</v>
      </c>
      <c r="H18" s="56" t="inlineStr">
        <is>
          <t xml:space="preserve">The answer sets this part of the audit plan.</t>
        </is>
      </c>
      <c r="I18" s="56" t="str">
        <v>Preparation; Applicability</v>
      </c>
      <c r="J18" s="48" t="str">
        <v>Unresolved</v>
      </c>
      <c r="K18" s="48" t="str"/>
      <c r="L18" s="65" t="str"/>
      <c r="M18" s="48" t="str"/>
    </row>
    <row r="19" ht="40" customHeight="1">
      <c r="A19" s="52" t="inlineStr">
        <is>
          <t xml:space="preserve">FACT customers</t>
        </is>
      </c>
      <c r="B19" s="52" t="str">
        <v>Missing profile fact</v>
      </c>
      <c r="C19" s="52" t="str">
        <v>Water and wastewater, Power and energy, Manufacturing, Transportation</v>
      </c>
      <c r="D19" s="52" t="inlineStr">
        <is>
          <t xml:space="preserve">Customer count not yet recorded</t>
        </is>
      </c>
      <c r="E19" s="52" t="inlineStr">
        <is>
          <t xml:space="preserve">Not yet recorded: customer count.</t>
        </is>
      </c>
      <c r="F19" s="52" t="str">
        <v>Locate the actual customer count evidence and current instrument. If irrelevant, document the reason with the responsible reviewer.</v>
      </c>
      <c r="G19" s="52" t="str">
        <v>Project manager / responsible record owner</v>
      </c>
      <c r="H19" s="52" t="inlineStr">
        <is>
          <t xml:space="preserve">The answer sets this part of the audit plan.</t>
        </is>
      </c>
      <c r="I19" s="52" t="str">
        <v>Preparation; Applicability</v>
      </c>
      <c r="J19" s="48" t="str">
        <v>Unresolved</v>
      </c>
      <c r="K19" s="48" t="str"/>
      <c r="L19" s="65" t="str"/>
      <c r="M19" s="48" t="str"/>
    </row>
    <row r="20" ht="40" customHeight="1">
      <c r="A20" s="56" t="inlineStr">
        <is>
          <t xml:space="preserve">FACT nerc</t>
        </is>
      </c>
      <c r="B20" s="56" t="str">
        <v>Missing profile fact</v>
      </c>
      <c r="C20" s="56" t="str">
        <v>Water and wastewater, Power and energy, Manufacturing, Transportation</v>
      </c>
      <c r="D20" s="56" t="inlineStr">
        <is>
          <t xml:space="preserve">NERC registration not yet recorded</t>
        </is>
      </c>
      <c r="E20" s="56" t="inlineStr">
        <is>
          <t xml:space="preserve">Not yet recorded: nerc registration.</t>
        </is>
      </c>
      <c r="F20" s="56" t="str">
        <v>Locate the actual nerc registration evidence and current instrument. If irrelevant, document the reason with the responsible reviewer.</v>
      </c>
      <c r="G20" s="56" t="str">
        <v>Project manager / responsible record owner</v>
      </c>
      <c r="H20" s="56" t="inlineStr">
        <is>
          <t xml:space="preserve">The answer sets this part of the audit plan.</t>
        </is>
      </c>
      <c r="I20" s="56" t="str">
        <v>Preparation; Applicability</v>
      </c>
      <c r="J20" s="48" t="str">
        <v>Unresolved</v>
      </c>
      <c r="K20" s="48" t="str"/>
      <c r="L20" s="65" t="str"/>
      <c r="M20" s="48" t="str"/>
    </row>
    <row r="21" ht="40" customHeight="1">
      <c r="A21" s="52" t="inlineStr">
        <is>
          <t xml:space="preserve">FACT bes</t>
        </is>
      </c>
      <c r="B21" s="52" t="str">
        <v>Missing profile fact</v>
      </c>
      <c r="C21" s="52" t="str">
        <v>Water and wastewater, Power and energy, Manufacturing, Transportation</v>
      </c>
      <c r="D21" s="52" t="inlineStr">
        <is>
          <t xml:space="preserve">BES relationship not yet recorded</t>
        </is>
      </c>
      <c r="E21" s="52" t="inlineStr">
        <is>
          <t xml:space="preserve">Not yet recorded: bes relationship.</t>
        </is>
      </c>
      <c r="F21" s="52" t="str">
        <v>Locate the actual bes relationship evidence and current instrument. If irrelevant, document the reason with the responsible reviewer.</v>
      </c>
      <c r="G21" s="52" t="str">
        <v>Project manager / responsible record owner</v>
      </c>
      <c r="H21" s="52" t="inlineStr">
        <is>
          <t xml:space="preserve">The answer sets this part of the audit plan.</t>
        </is>
      </c>
      <c r="I21" s="52" t="str">
        <v>Preparation; Applicability</v>
      </c>
      <c r="J21" s="48" t="str">
        <v>Unresolved</v>
      </c>
      <c r="K21" s="48" t="str"/>
      <c r="L21" s="65" t="str"/>
      <c r="M21" s="48" t="str"/>
    </row>
    <row r="22" ht="40" customHeight="1">
      <c r="A22" s="56" t="inlineStr">
        <is>
          <t xml:space="preserve">FACT nuclear</t>
        </is>
      </c>
      <c r="B22" s="56" t="str">
        <v>Missing profile fact</v>
      </c>
      <c r="C22" s="56" t="str">
        <v>Water and wastewater, Power and energy, Manufacturing, Transportation</v>
      </c>
      <c r="D22" s="56" t="inlineStr">
        <is>
          <t xml:space="preserve">Nuclear scope not yet recorded</t>
        </is>
      </c>
      <c r="E22" s="56" t="inlineStr">
        <is>
          <t xml:space="preserve">Not yet recorded: nuclear scope.</t>
        </is>
      </c>
      <c r="F22" s="56" t="str">
        <v>Locate the actual nuclear scope evidence and current instrument. If irrelevant, document the reason with the responsible reviewer.</v>
      </c>
      <c r="G22" s="56" t="str">
        <v>Project manager / responsible record owner</v>
      </c>
      <c r="H22" s="56" t="inlineStr">
        <is>
          <t xml:space="preserve">The answer sets this part of the audit plan.</t>
        </is>
      </c>
      <c r="I22" s="56" t="str">
        <v>Preparation; Applicability</v>
      </c>
      <c r="J22" s="48" t="str">
        <v>Unresolved</v>
      </c>
      <c r="K22" s="48" t="str"/>
      <c r="L22" s="65" t="str"/>
      <c r="M22" s="48" t="str"/>
    </row>
    <row r="23" ht="40" customHeight="1">
      <c r="A23" s="52" t="inlineStr">
        <is>
          <t xml:space="preserve">FACT psm</t>
        </is>
      </c>
      <c r="B23" s="52" t="str">
        <v>Missing profile fact</v>
      </c>
      <c r="C23" s="52" t="str">
        <v>Water and wastewater, Power and energy, Manufacturing, Transportation</v>
      </c>
      <c r="D23" s="52" t="inlineStr">
        <is>
          <t xml:space="preserve">Process safety scope not yet recorded</t>
        </is>
      </c>
      <c r="E23" s="52" t="inlineStr">
        <is>
          <t xml:space="preserve">Not yet recorded: process safety scope.</t>
        </is>
      </c>
      <c r="F23" s="52" t="str">
        <v>Locate the actual process safety scope evidence and current instrument. If irrelevant, document the reason with the responsible reviewer.</v>
      </c>
      <c r="G23" s="52" t="str">
        <v>Project manager / responsible record owner</v>
      </c>
      <c r="H23" s="52" t="inlineStr">
        <is>
          <t xml:space="preserve">The answer sets this part of the audit plan.</t>
        </is>
      </c>
      <c r="I23" s="52" t="str">
        <v>Preparation; Applicability</v>
      </c>
      <c r="J23" s="48" t="str">
        <v>Unresolved</v>
      </c>
      <c r="K23" s="48" t="str"/>
      <c r="L23" s="65" t="str"/>
      <c r="M23" s="48" t="str"/>
    </row>
    <row r="24" ht="40" customHeight="1">
      <c r="A24" s="56" t="inlineStr">
        <is>
          <t xml:space="preserve">FACT defense</t>
        </is>
      </c>
      <c r="B24" s="56" t="str">
        <v>Missing profile fact</v>
      </c>
      <c r="C24" s="56" t="str">
        <v>Water and wastewater, Power and energy, Manufacturing, Transportation</v>
      </c>
      <c r="D24" s="56" t="inlineStr">
        <is>
          <t xml:space="preserve">Defense contract scope not yet recorded</t>
        </is>
      </c>
      <c r="E24" s="56" t="inlineStr">
        <is>
          <t xml:space="preserve">Not yet recorded: defense contract scope.</t>
        </is>
      </c>
      <c r="F24" s="56" t="str">
        <v>Locate the actual defense contract scope evidence and current instrument. If irrelevant, document the reason with the responsible reviewer.</v>
      </c>
      <c r="G24" s="56" t="str">
        <v>Project manager / responsible record owner</v>
      </c>
      <c r="H24" s="56" t="inlineStr">
        <is>
          <t xml:space="preserve">The answer sets this part of the audit plan.</t>
        </is>
      </c>
      <c r="I24" s="56" t="str">
        <v>Preparation; Applicability</v>
      </c>
      <c r="J24" s="48" t="str">
        <v>Unresolved</v>
      </c>
      <c r="K24" s="48" t="str"/>
      <c r="L24" s="65" t="str"/>
      <c r="M24" s="48" t="str"/>
    </row>
    <row r="25" ht="40" customHeight="1">
      <c r="A25" s="52" t="inlineStr">
        <is>
          <t xml:space="preserve">FACT modes</t>
        </is>
      </c>
      <c r="B25" s="52" t="str">
        <v>Missing profile fact</v>
      </c>
      <c r="C25" s="52" t="str">
        <v>Water and wastewater, Power and energy, Manufacturing, Transportation</v>
      </c>
      <c r="D25" s="52" t="inlineStr">
        <is>
          <t xml:space="preserve">Transportation modes not yet recorded</t>
        </is>
      </c>
      <c r="E25" s="52" t="inlineStr">
        <is>
          <t xml:space="preserve">Not yet recorded: transportation modes.</t>
        </is>
      </c>
      <c r="F25" s="52" t="str">
        <v>Locate the actual transportation modes evidence and current instrument. If irrelevant, document the reason with the responsible reviewer.</v>
      </c>
      <c r="G25" s="52" t="str">
        <v>Project manager / responsible record owner</v>
      </c>
      <c r="H25" s="52" t="inlineStr">
        <is>
          <t xml:space="preserve">The answer sets this part of the audit plan.</t>
        </is>
      </c>
      <c r="I25" s="52" t="str">
        <v>Preparation; Applicability</v>
      </c>
      <c r="J25" s="48" t="str">
        <v>Unresolved</v>
      </c>
      <c r="K25" s="48" t="str"/>
      <c r="L25" s="65" t="str"/>
      <c r="M25" s="48" t="str"/>
    </row>
    <row r="26" ht="40" customHeight="1">
      <c r="A26" s="56" t="str">
        <v>LOCATION</v>
      </c>
      <c r="B26" s="56" t="str">
        <v>Missing site facts</v>
      </c>
      <c r="C26" s="56" t="inlineStr">
        <is>
          <t xml:space="preserve">Locations not yet recorded</t>
        </is>
      </c>
      <c r="D26" s="56" t="str">
        <v>Actual facility states and local jurisdictions</v>
      </c>
      <c r="E26" s="56" t="inlineStr">
        <is>
          <t xml:space="preserve">Which states and local jurisdictions hold facilities, control centers or remote access points.</t>
        </is>
      </c>
      <c r="F26" s="56" t="str">
        <v>Prepare the actual controlled facility/operator list. Identify state, city/county, relevant permits, ownership and local operating agreements.</v>
      </c>
      <c r="G26" s="56" t="str">
        <v>Facilities / operations / compliance</v>
      </c>
      <c r="H26" s="56" t="inlineStr">
        <is>
          <t xml:space="preserve">State, sector and local criteria are finalized once actual locations and jurisdictions are known.</t>
        </is>
      </c>
      <c r="I26" s="56" t="str">
        <v>Local duties; State research</v>
      </c>
      <c r="J26" s="48" t="str">
        <v>Unresolved</v>
      </c>
      <c r="K26" s="48" t="str"/>
      <c r="L26" s="65" t="str"/>
      <c r="M26" s="48" t="str"/>
    </row>
  </sheetData>
  <sheetProtection sheet="1" objects="1" scenarios="1" autoFilter="0" selectLockedCells="0" selectUnlockedCells="0" formatRows="0"/>
  <mergeCells>
    <mergeCell ref="A1:F1"/>
    <mergeCell ref="A2:F2"/>
    <mergeCell ref="A3:B3"/>
  </mergeCells>
  <dataValidations count="1">
    <dataValidation type="list" sqref="J5:J26" showErrorMessage="1" errorStyle="stop" errorTitle="Choose a listed value" error="Use an exact listed value. Unresolved decisions remain open.">
      <formula1>"Unresolved,Research underway,Decision recorded; review required"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4" min="0" max="1048575" man="1"/>
    <brk id="5" min="0" max="1048575" man="1"/>
    <brk id="7" min="0" max="1048575" man="1"/>
    <brk id="9" min="0" max="1048575" man="1"/>
    <brk id="12" min="0" max="1048575" man="1"/>
  </colBreaks>
  <tableParts count="1">
    <tablePart r:id="R30c03069e4ce48a7"/>
  </tableParts>
</worksheet>
</file>

<file path=xl/worksheets/sheet19.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23" hidden="0" customWidth="1"/>
    <col min="2" max="2" width="28" hidden="0" customWidth="1"/>
    <col min="3" max="3" width="48" hidden="0" customWidth="1"/>
    <col min="4" max="4" width="36" hidden="0" customWidth="1"/>
    <col min="5" max="5" width="30" hidden="0" customWidth="1"/>
    <col min="6" max="6" width="44" hidden="0" customWidth="1"/>
    <col min="7" max="7" width="48" hidden="0" customWidth="1"/>
    <col min="8" max="8" width="56" hidden="0" customWidth="1"/>
    <col min="9" max="9" width="48" hidden="0" customWidth="1"/>
    <col min="10" max="10" width="44" hidden="0" customWidth="1"/>
    <col min="11" max="11" width="36" hidden="0" customWidth="1"/>
    <col min="12" max="12" width="48" hidden="0" customWidth="1"/>
    <col min="13" max="13" width="54" hidden="0" customWidth="1"/>
  </cols>
  <sheetData>
    <row r="1" ht="32" customHeight="1">
      <c r="A1" s="42" t="str">
        <v>Requirements</v>
      </c>
      <c r="B1" s="42"/>
      <c r="C1" s="42"/>
      <c r="D1" s="42"/>
      <c r="E1" s="42"/>
      <c r="F1" s="42"/>
      <c r="G1" s="47"/>
      <c r="H1" s="47"/>
      <c r="I1" s="47"/>
      <c r="J1" s="47"/>
      <c r="K1" s="47"/>
      <c r="L1" s="47"/>
      <c r="M1" s="47"/>
    </row>
    <row r="2" ht="42" customHeight="1">
      <c r="A2" s="43" t="inlineStr">
        <is>
          <t xml:space="preserve">Working requirement register. Starter rows and context begin the legal inventory. Add exact parts, versions, dates and methods; every applicable requirement needs a procedure or explicit unresolved action. Facts and instruments resolve coverage. Read Sources and Uncertainty.</t>
        </is>
      </c>
      <c r="B2" s="43"/>
      <c r="C2" s="43"/>
      <c r="D2" s="43"/>
      <c r="E2" s="43"/>
      <c r="F2" s="43"/>
      <c r="G2" s="47"/>
      <c r="H2" s="47"/>
      <c r="I2" s="47"/>
      <c r="J2" s="47"/>
      <c r="K2" s="47"/>
      <c r="L2" s="47"/>
      <c r="M2" s="47"/>
    </row>
    <row r="3" ht="24" customHeight="1">
      <c r="A3" s="50" t="str">
        <v>Open source register</v>
      </c>
      <c r="B3" s="50"/>
      <c r="C3" s="47"/>
      <c r="D3" s="47"/>
      <c r="E3" s="47"/>
      <c r="F3" s="47"/>
      <c r="G3" s="47"/>
      <c r="H3" s="47"/>
      <c r="I3" s="47"/>
      <c r="J3" s="47"/>
      <c r="K3" s="47"/>
      <c r="L3" s="47"/>
      <c r="M3" s="47"/>
    </row>
    <row r="4" ht="34" customHeight="1">
      <c r="A4" s="51" t="str">
        <v>Requirement ID</v>
      </c>
      <c r="B4" s="51" t="str">
        <v>Sector / track</v>
      </c>
      <c r="C4" s="51" t="str">
        <v>Instrument / version / exact clause</v>
      </c>
      <c r="D4" s="51" t="str">
        <v>Entity / system / period</v>
      </c>
      <c r="E4" s="51" t="str">
        <v>Applicability decision</v>
      </c>
      <c r="F4" s="51" t="str">
        <v>Decision evidence / rationale</v>
      </c>
      <c r="G4" s="51" t="str">
        <v>Effective / compliance date and basis</v>
      </c>
      <c r="H4" s="51" t="str">
        <v>Required method / evidence</v>
      </c>
      <c r="I4" s="51" t="str">
        <v>Mapped procedure IDs / coverage limits</v>
      </c>
      <c r="J4" s="51" t="str">
        <v>Actual conclusion / evidence</v>
      </c>
      <c r="K4" s="51" t="str">
        <v>Responsible reviewer / date</v>
      </c>
      <c r="L4" s="51" t="str">
        <v>Unresolved next action / owner</v>
      </c>
      <c r="M4" s="51" t="inlineStr">
        <is>
          <t xml:space="preserve">Documentation follow up</t>
        </is>
      </c>
    </row>
    <row r="5" ht="55" customHeight="1">
      <c r="A5" s="52" t="str">
        <v>SCOPE-WATER</v>
      </c>
      <c r="B5" s="52" t="str">
        <v>Water and wastewater</v>
      </c>
      <c r="C5" s="53" t="inlineStr">
        <is>
          <t xml:space="preserve">Unresolved: facility specific federal, state, local, permit, contract and licensed standard clauses</t>
        </is>
      </c>
      <c r="D5" s="53"/>
      <c r="E5" s="53" t="str">
        <v>Unresolved</v>
      </c>
      <c r="F5" s="53"/>
      <c r="G5" s="53" t="str">
        <v>Unresolved; verify current instrument, implementation plan and review period</v>
      </c>
      <c r="H5" s="53" t="str">
        <v>Obtain current complete instruments, scope decisions and exact clause/version; add one requirement row per applicable part.</v>
      </c>
      <c r="I5" s="53" t="inlineStr">
        <is>
          <t xml:space="preserve">Unresolved: add clause to procedure mapping; existing sector procedures are starting points.</t>
        </is>
      </c>
      <c r="J5" s="53"/>
      <c r="K5" s="53"/>
      <c r="L5" s="53" t="str">
        <v>Confirm entity/system coverage, obtain the current controlling instrument and map every applicable part before conclusions.</v>
      </c>
      <c r="M5" s="55" t="str">
        <f>IF(OR(EXACT(E5,"Unresolved"),EXACT(E5,"Applicable"),EXACT(E5,"Excluded with basis"),EXACT(E5,"Context only")),IF(E5="Unresolved","Applicability unresolved; assign an owner and next action",IF(LEN(IF(AND(LEN(UPPER(TRIM(CLEAN(SUBSTITUTE(C5,CHAR(160)," ")))))&gt;0,LEFT(UPPER(TRIM(C5)),10)&lt;&gt;"UNRESOLVED",ISERROR(MATCH(UPPER(TRIM(CLEAN(SUBSTITUTE(C5,CHAR(160)," ")))),Start!$H$6:$H$22,0))),"","Exact clause/version missing; ")&amp;IF(AND(LEN(UPPER(TRIM(CLEAN(SUBSTITUTE(D5,CHAR(160)," ")))))&gt;0,LEFT(UPPER(TRIM(D5)),10)&lt;&gt;"UNRESOLVED",ISERROR(MATCH(UPPER(TRIM(CLEAN(SUBSTITUTE(D5,CHAR(160)," ")))),Start!$H$6:$H$22,0))),"","Entity/system/period missing; ")&amp;IF(AND(LEN(UPPER(TRIM(CLEAN(SUBSTITUTE(F5,CHAR(160)," ")))))&gt;0,LEFT(UPPER(TRIM(F5)),10)&lt;&gt;"UNRESOLVED",ISERROR(MATCH(UPPER(TRIM(CLEAN(SUBSTITUTE(F5,CHAR(160)," ")))),Start!$H$6:$H$22,0))),"","Decision evidence/basis missing; ")&amp;IF(AND(LEN(UPPER(TRIM(CLEAN(SUBSTITUTE(G5,CHAR(160)," ")))))&gt;0,LEFT(UPPER(TRIM(G5)),10)&lt;&gt;"UNRESOLVED",ISERROR(MATCH(UPPER(TRIM(CLEAN(SUBSTITUTE(G5,CHAR(160)," ")))),Start!$H$6:$H$22,0))),"","Date/transition basis missing; ")&amp;IF(AND(LEN(UPPER(TRIM(CLEAN(SUBSTITUTE(H5,CHAR(160)," ")))))&gt;0,LEFT(UPPER(TRIM(H5)),10)&lt;&gt;"UNRESOLVED",ISERROR(MATCH(UPPER(TRIM(CLEAN(SUBSTITUTE(H5,CHAR(160)," ")))),Start!$H$6:$H$22,0))),"","Method/evidence basis missing; ")&amp;IF(AND(LEN(UPPER(TRIM(CLEAN(SUBSTITUTE(I5,CHAR(160)," ")))))&gt;0,LEFT(UPPER(TRIM(I5)),10)&lt;&gt;"UNRESOLVED",ISERROR(MATCH(UPPER(TRIM(CLEAN(SUBSTITUTE(I5,CHAR(160)," ")))),Start!$H$6:$H$22,0))),"","Mapping or justified exclusion missing; ")&amp;IF(AND(LEN(UPPER(TRIM(CLEAN(SUBSTITUTE(J5,CHAR(160)," ")))))&gt;0,LEFT(UPPER(TRIM(J5)),10)&lt;&gt;"UNRESOLVED",ISERROR(MATCH(UPPER(TRIM(CLEAN(SUBSTITUTE(J5,CHAR(160)," ")))),Start!$H$6:$H$22,0))),"","Conclusion/evidence missing; ")&amp;IF(AND(LEN(UPPER(TRIM(CLEAN(SUBSTITUTE(K5,CHAR(160)," ")))))&gt;0,LEFT(UPPER(TRIM(K5)),10)&lt;&gt;"UNRESOLVED",ISERROR(MATCH(UPPER(TRIM(CLEAN(SUBSTITUTE(K5,CHAR(160)," ")))),Start!$H$6:$H$22,0))),"","Reviewer/date missing; ")&amp;"")=0,"Documentation recorded; review required",IF(AND(LEN(UPPER(TRIM(CLEAN(SUBSTITUTE(C5,CHAR(160)," ")))))&gt;0,LEFT(UPPER(TRIM(C5)),10)&lt;&gt;"UNRESOLVED",ISERROR(MATCH(UPPER(TRIM(CLEAN(SUBSTITUTE(C5,CHAR(160)," ")))),Start!$H$6:$H$22,0))),"","Exact clause/version missing; ")&amp;IF(AND(LEN(UPPER(TRIM(CLEAN(SUBSTITUTE(D5,CHAR(160)," ")))))&gt;0,LEFT(UPPER(TRIM(D5)),10)&lt;&gt;"UNRESOLVED",ISERROR(MATCH(UPPER(TRIM(CLEAN(SUBSTITUTE(D5,CHAR(160)," ")))),Start!$H$6:$H$22,0))),"","Entity/system/period missing; ")&amp;IF(AND(LEN(UPPER(TRIM(CLEAN(SUBSTITUTE(F5,CHAR(160)," ")))))&gt;0,LEFT(UPPER(TRIM(F5)),10)&lt;&gt;"UNRESOLVED",ISERROR(MATCH(UPPER(TRIM(CLEAN(SUBSTITUTE(F5,CHAR(160)," ")))),Start!$H$6:$H$22,0))),"","Decision evidence/basis missing; ")&amp;IF(AND(LEN(UPPER(TRIM(CLEAN(SUBSTITUTE(G5,CHAR(160)," ")))))&gt;0,LEFT(UPPER(TRIM(G5)),10)&lt;&gt;"UNRESOLVED",ISERROR(MATCH(UPPER(TRIM(CLEAN(SUBSTITUTE(G5,CHAR(160)," ")))),Start!$H$6:$H$22,0))),"","Date/transition basis missing; ")&amp;IF(AND(LEN(UPPER(TRIM(CLEAN(SUBSTITUTE(H5,CHAR(160)," ")))))&gt;0,LEFT(UPPER(TRIM(H5)),10)&lt;&gt;"UNRESOLVED",ISERROR(MATCH(UPPER(TRIM(CLEAN(SUBSTITUTE(H5,CHAR(160)," ")))),Start!$H$6:$H$22,0))),"","Method/evidence basis missing; ")&amp;IF(AND(LEN(UPPER(TRIM(CLEAN(SUBSTITUTE(I5,CHAR(160)," ")))))&gt;0,LEFT(UPPER(TRIM(I5)),10)&lt;&gt;"UNRESOLVED",ISERROR(MATCH(UPPER(TRIM(CLEAN(SUBSTITUTE(I5,CHAR(160)," ")))),Start!$H$6:$H$22,0))),"","Mapping or justified exclusion missing; ")&amp;IF(AND(LEN(UPPER(TRIM(CLEAN(SUBSTITUTE(J5,CHAR(160)," ")))))&gt;0,LEFT(UPPER(TRIM(J5)),10)&lt;&gt;"UNRESOLVED",ISERROR(MATCH(UPPER(TRIM(CLEAN(SUBSTITUTE(J5,CHAR(160)," ")))),Start!$H$6:$H$22,0))),"","Conclusion/evidence missing; ")&amp;IF(AND(LEN(UPPER(TRIM(CLEAN(SUBSTITUTE(K5,CHAR(160)," ")))))&gt;0,LEFT(UPPER(TRIM(K5)),10)&lt;&gt;"UNRESOLVED",ISERROR(MATCH(UPPER(TRIM(CLEAN(SUBSTITUTE(K5,CHAR(160)," ")))),Start!$H$6:$H$22,0))),"","Reviewer/date missing; ")&amp;"")),"Invalid status; use a listed value")</f>
        <v>Applicability unresolved; assign an owner and next action</v>
      </c>
    </row>
    <row r="6" ht="55" customHeight="1">
      <c r="A6" s="56" t="str">
        <v>SCOPE-POWER</v>
      </c>
      <c r="B6" s="56" t="str">
        <v>Power and energy</v>
      </c>
      <c r="C6" s="53" t="inlineStr">
        <is>
          <t xml:space="preserve">Unresolved: facility specific federal, state, local, permit, contract and licensed standard clauses</t>
        </is>
      </c>
      <c r="D6" s="53"/>
      <c r="E6" s="53" t="str">
        <v>Unresolved</v>
      </c>
      <c r="F6" s="53"/>
      <c r="G6" s="53" t="str">
        <v>Unresolved; verify current instrument, implementation plan and review period</v>
      </c>
      <c r="H6" s="53" t="str">
        <v>Obtain current complete instruments, scope decisions and exact clause/version; add one requirement row per applicable part.</v>
      </c>
      <c r="I6" s="53" t="inlineStr">
        <is>
          <t xml:space="preserve">Unresolved: add clause to procedure mapping; existing sector procedures are starting points.</t>
        </is>
      </c>
      <c r="J6" s="53"/>
      <c r="K6" s="53"/>
      <c r="L6" s="53" t="str">
        <v>Confirm entity/system coverage, obtain the current controlling instrument and map every applicable part before conclusions.</v>
      </c>
      <c r="M6" s="55" t="str">
        <f>IF(OR(EXACT(E6,"Unresolved"),EXACT(E6,"Applicable"),EXACT(E6,"Excluded with basis"),EXACT(E6,"Context only")),IF(E6="Unresolved","Applicability unresolved; assign an owner and next action",IF(LEN(IF(AND(LEN(UPPER(TRIM(CLEAN(SUBSTITUTE(C6,CHAR(160)," ")))))&gt;0,LEFT(UPPER(TRIM(C6)),10)&lt;&gt;"UNRESOLVED",ISERROR(MATCH(UPPER(TRIM(CLEAN(SUBSTITUTE(C6,CHAR(160)," ")))),Start!$H$6:$H$22,0))),"","Exact clause/version missing; ")&amp;IF(AND(LEN(UPPER(TRIM(CLEAN(SUBSTITUTE(D6,CHAR(160)," ")))))&gt;0,LEFT(UPPER(TRIM(D6)),10)&lt;&gt;"UNRESOLVED",ISERROR(MATCH(UPPER(TRIM(CLEAN(SUBSTITUTE(D6,CHAR(160)," ")))),Start!$H$6:$H$22,0))),"","Entity/system/period missing; ")&amp;IF(AND(LEN(UPPER(TRIM(CLEAN(SUBSTITUTE(F6,CHAR(160)," ")))))&gt;0,LEFT(UPPER(TRIM(F6)),10)&lt;&gt;"UNRESOLVED",ISERROR(MATCH(UPPER(TRIM(CLEAN(SUBSTITUTE(F6,CHAR(160)," ")))),Start!$H$6:$H$22,0))),"","Decision evidence/basis missing; ")&amp;IF(AND(LEN(UPPER(TRIM(CLEAN(SUBSTITUTE(G6,CHAR(160)," ")))))&gt;0,LEFT(UPPER(TRIM(G6)),10)&lt;&gt;"UNRESOLVED",ISERROR(MATCH(UPPER(TRIM(CLEAN(SUBSTITUTE(G6,CHAR(160)," ")))),Start!$H$6:$H$22,0))),"","Date/transition basis missing; ")&amp;IF(AND(LEN(UPPER(TRIM(CLEAN(SUBSTITUTE(H6,CHAR(160)," ")))))&gt;0,LEFT(UPPER(TRIM(H6)),10)&lt;&gt;"UNRESOLVED",ISERROR(MATCH(UPPER(TRIM(CLEAN(SUBSTITUTE(H6,CHAR(160)," ")))),Start!$H$6:$H$22,0))),"","Method/evidence basis missing; ")&amp;IF(AND(LEN(UPPER(TRIM(CLEAN(SUBSTITUTE(I6,CHAR(160)," ")))))&gt;0,LEFT(UPPER(TRIM(I6)),10)&lt;&gt;"UNRESOLVED",ISERROR(MATCH(UPPER(TRIM(CLEAN(SUBSTITUTE(I6,CHAR(160)," ")))),Start!$H$6:$H$22,0))),"","Mapping or justified exclusion missing; ")&amp;IF(AND(LEN(UPPER(TRIM(CLEAN(SUBSTITUTE(J6,CHAR(160)," ")))))&gt;0,LEFT(UPPER(TRIM(J6)),10)&lt;&gt;"UNRESOLVED",ISERROR(MATCH(UPPER(TRIM(CLEAN(SUBSTITUTE(J6,CHAR(160)," ")))),Start!$H$6:$H$22,0))),"","Conclusion/evidence missing; ")&amp;IF(AND(LEN(UPPER(TRIM(CLEAN(SUBSTITUTE(K6,CHAR(160)," ")))))&gt;0,LEFT(UPPER(TRIM(K6)),10)&lt;&gt;"UNRESOLVED",ISERROR(MATCH(UPPER(TRIM(CLEAN(SUBSTITUTE(K6,CHAR(160)," ")))),Start!$H$6:$H$22,0))),"","Reviewer/date missing; ")&amp;"")=0,"Documentation recorded; review required",IF(AND(LEN(UPPER(TRIM(CLEAN(SUBSTITUTE(C6,CHAR(160)," ")))))&gt;0,LEFT(UPPER(TRIM(C6)),10)&lt;&gt;"UNRESOLVED",ISERROR(MATCH(UPPER(TRIM(CLEAN(SUBSTITUTE(C6,CHAR(160)," ")))),Start!$H$6:$H$22,0))),"","Exact clause/version missing; ")&amp;IF(AND(LEN(UPPER(TRIM(CLEAN(SUBSTITUTE(D6,CHAR(160)," ")))))&gt;0,LEFT(UPPER(TRIM(D6)),10)&lt;&gt;"UNRESOLVED",ISERROR(MATCH(UPPER(TRIM(CLEAN(SUBSTITUTE(D6,CHAR(160)," ")))),Start!$H$6:$H$22,0))),"","Entity/system/period missing; ")&amp;IF(AND(LEN(UPPER(TRIM(CLEAN(SUBSTITUTE(F6,CHAR(160)," ")))))&gt;0,LEFT(UPPER(TRIM(F6)),10)&lt;&gt;"UNRESOLVED",ISERROR(MATCH(UPPER(TRIM(CLEAN(SUBSTITUTE(F6,CHAR(160)," ")))),Start!$H$6:$H$22,0))),"","Decision evidence/basis missing; ")&amp;IF(AND(LEN(UPPER(TRIM(CLEAN(SUBSTITUTE(G6,CHAR(160)," ")))))&gt;0,LEFT(UPPER(TRIM(G6)),10)&lt;&gt;"UNRESOLVED",ISERROR(MATCH(UPPER(TRIM(CLEAN(SUBSTITUTE(G6,CHAR(160)," ")))),Start!$H$6:$H$22,0))),"","Date/transition basis missing; ")&amp;IF(AND(LEN(UPPER(TRIM(CLEAN(SUBSTITUTE(H6,CHAR(160)," ")))))&gt;0,LEFT(UPPER(TRIM(H6)),10)&lt;&gt;"UNRESOLVED",ISERROR(MATCH(UPPER(TRIM(CLEAN(SUBSTITUTE(H6,CHAR(160)," ")))),Start!$H$6:$H$22,0))),"","Method/evidence basis missing; ")&amp;IF(AND(LEN(UPPER(TRIM(CLEAN(SUBSTITUTE(I6,CHAR(160)," ")))))&gt;0,LEFT(UPPER(TRIM(I6)),10)&lt;&gt;"UNRESOLVED",ISERROR(MATCH(UPPER(TRIM(CLEAN(SUBSTITUTE(I6,CHAR(160)," ")))),Start!$H$6:$H$22,0))),"","Mapping or justified exclusion missing; ")&amp;IF(AND(LEN(UPPER(TRIM(CLEAN(SUBSTITUTE(J6,CHAR(160)," ")))))&gt;0,LEFT(UPPER(TRIM(J6)),10)&lt;&gt;"UNRESOLVED",ISERROR(MATCH(UPPER(TRIM(CLEAN(SUBSTITUTE(J6,CHAR(160)," ")))),Start!$H$6:$H$22,0))),"","Conclusion/evidence missing; ")&amp;IF(AND(LEN(UPPER(TRIM(CLEAN(SUBSTITUTE(K6,CHAR(160)," ")))))&gt;0,LEFT(UPPER(TRIM(K6)),10)&lt;&gt;"UNRESOLVED",ISERROR(MATCH(UPPER(TRIM(CLEAN(SUBSTITUTE(K6,CHAR(160)," ")))),Start!$H$6:$H$22,0))),"","Reviewer/date missing; ")&amp;"")),"Invalid status; use a listed value")</f>
        <v>Applicability unresolved; assign an owner and next action</v>
      </c>
    </row>
    <row r="7" ht="55" customHeight="1">
      <c r="A7" s="52" t="str">
        <v>SCOPE-MANUFACTURING</v>
      </c>
      <c r="B7" s="52" t="str">
        <v>Manufacturing</v>
      </c>
      <c r="C7" s="53" t="inlineStr">
        <is>
          <t xml:space="preserve">Unresolved: facility specific federal, state, local, permit, contract and licensed standard clauses</t>
        </is>
      </c>
      <c r="D7" s="53"/>
      <c r="E7" s="53" t="str">
        <v>Unresolved</v>
      </c>
      <c r="F7" s="53"/>
      <c r="G7" s="53" t="str">
        <v>Unresolved; verify current instrument, implementation plan and review period</v>
      </c>
      <c r="H7" s="53" t="str">
        <v>Obtain current complete instruments, scope decisions and exact clause/version; add one requirement row per applicable part.</v>
      </c>
      <c r="I7" s="53" t="inlineStr">
        <is>
          <t xml:space="preserve">Unresolved: add clause to procedure mapping; existing sector procedures are starting points.</t>
        </is>
      </c>
      <c r="J7" s="53"/>
      <c r="K7" s="53"/>
      <c r="L7" s="53" t="str">
        <v>Confirm entity/system coverage, obtain the current controlling instrument and map every applicable part before conclusions.</v>
      </c>
      <c r="M7" s="55" t="str">
        <f>IF(OR(EXACT(E7,"Unresolved"),EXACT(E7,"Applicable"),EXACT(E7,"Excluded with basis"),EXACT(E7,"Context only")),IF(E7="Unresolved","Applicability unresolved; assign an owner and next action",IF(LEN(IF(AND(LEN(UPPER(TRIM(CLEAN(SUBSTITUTE(C7,CHAR(160)," ")))))&gt;0,LEFT(UPPER(TRIM(C7)),10)&lt;&gt;"UNRESOLVED",ISERROR(MATCH(UPPER(TRIM(CLEAN(SUBSTITUTE(C7,CHAR(160)," ")))),Start!$H$6:$H$22,0))),"","Exact clause/version missing; ")&amp;IF(AND(LEN(UPPER(TRIM(CLEAN(SUBSTITUTE(D7,CHAR(160)," ")))))&gt;0,LEFT(UPPER(TRIM(D7)),10)&lt;&gt;"UNRESOLVED",ISERROR(MATCH(UPPER(TRIM(CLEAN(SUBSTITUTE(D7,CHAR(160)," ")))),Start!$H$6:$H$22,0))),"","Entity/system/period missing; ")&amp;IF(AND(LEN(UPPER(TRIM(CLEAN(SUBSTITUTE(F7,CHAR(160)," ")))))&gt;0,LEFT(UPPER(TRIM(F7)),10)&lt;&gt;"UNRESOLVED",ISERROR(MATCH(UPPER(TRIM(CLEAN(SUBSTITUTE(F7,CHAR(160)," ")))),Start!$H$6:$H$22,0))),"","Decision evidence/basis missing; ")&amp;IF(AND(LEN(UPPER(TRIM(CLEAN(SUBSTITUTE(G7,CHAR(160)," ")))))&gt;0,LEFT(UPPER(TRIM(G7)),10)&lt;&gt;"UNRESOLVED",ISERROR(MATCH(UPPER(TRIM(CLEAN(SUBSTITUTE(G7,CHAR(160)," ")))),Start!$H$6:$H$22,0))),"","Date/transition basis missing; ")&amp;IF(AND(LEN(UPPER(TRIM(CLEAN(SUBSTITUTE(H7,CHAR(160)," ")))))&gt;0,LEFT(UPPER(TRIM(H7)),10)&lt;&gt;"UNRESOLVED",ISERROR(MATCH(UPPER(TRIM(CLEAN(SUBSTITUTE(H7,CHAR(160)," ")))),Start!$H$6:$H$22,0))),"","Method/evidence basis missing; ")&amp;IF(AND(LEN(UPPER(TRIM(CLEAN(SUBSTITUTE(I7,CHAR(160)," ")))))&gt;0,LEFT(UPPER(TRIM(I7)),10)&lt;&gt;"UNRESOLVED",ISERROR(MATCH(UPPER(TRIM(CLEAN(SUBSTITUTE(I7,CHAR(160)," ")))),Start!$H$6:$H$22,0))),"","Mapping or justified exclusion missing; ")&amp;IF(AND(LEN(UPPER(TRIM(CLEAN(SUBSTITUTE(J7,CHAR(160)," ")))))&gt;0,LEFT(UPPER(TRIM(J7)),10)&lt;&gt;"UNRESOLVED",ISERROR(MATCH(UPPER(TRIM(CLEAN(SUBSTITUTE(J7,CHAR(160)," ")))),Start!$H$6:$H$22,0))),"","Conclusion/evidence missing; ")&amp;IF(AND(LEN(UPPER(TRIM(CLEAN(SUBSTITUTE(K7,CHAR(160)," ")))))&gt;0,LEFT(UPPER(TRIM(K7)),10)&lt;&gt;"UNRESOLVED",ISERROR(MATCH(UPPER(TRIM(CLEAN(SUBSTITUTE(K7,CHAR(160)," ")))),Start!$H$6:$H$22,0))),"","Reviewer/date missing; ")&amp;"")=0,"Documentation recorded; review required",IF(AND(LEN(UPPER(TRIM(CLEAN(SUBSTITUTE(C7,CHAR(160)," ")))))&gt;0,LEFT(UPPER(TRIM(C7)),10)&lt;&gt;"UNRESOLVED",ISERROR(MATCH(UPPER(TRIM(CLEAN(SUBSTITUTE(C7,CHAR(160)," ")))),Start!$H$6:$H$22,0))),"","Exact clause/version missing; ")&amp;IF(AND(LEN(UPPER(TRIM(CLEAN(SUBSTITUTE(D7,CHAR(160)," ")))))&gt;0,LEFT(UPPER(TRIM(D7)),10)&lt;&gt;"UNRESOLVED",ISERROR(MATCH(UPPER(TRIM(CLEAN(SUBSTITUTE(D7,CHAR(160)," ")))),Start!$H$6:$H$22,0))),"","Entity/system/period missing; ")&amp;IF(AND(LEN(UPPER(TRIM(CLEAN(SUBSTITUTE(F7,CHAR(160)," ")))))&gt;0,LEFT(UPPER(TRIM(F7)),10)&lt;&gt;"UNRESOLVED",ISERROR(MATCH(UPPER(TRIM(CLEAN(SUBSTITUTE(F7,CHAR(160)," ")))),Start!$H$6:$H$22,0))),"","Decision evidence/basis missing; ")&amp;IF(AND(LEN(UPPER(TRIM(CLEAN(SUBSTITUTE(G7,CHAR(160)," ")))))&gt;0,LEFT(UPPER(TRIM(G7)),10)&lt;&gt;"UNRESOLVED",ISERROR(MATCH(UPPER(TRIM(CLEAN(SUBSTITUTE(G7,CHAR(160)," ")))),Start!$H$6:$H$22,0))),"","Date/transition basis missing; ")&amp;IF(AND(LEN(UPPER(TRIM(CLEAN(SUBSTITUTE(H7,CHAR(160)," ")))))&gt;0,LEFT(UPPER(TRIM(H7)),10)&lt;&gt;"UNRESOLVED",ISERROR(MATCH(UPPER(TRIM(CLEAN(SUBSTITUTE(H7,CHAR(160)," ")))),Start!$H$6:$H$22,0))),"","Method/evidence basis missing; ")&amp;IF(AND(LEN(UPPER(TRIM(CLEAN(SUBSTITUTE(I7,CHAR(160)," ")))))&gt;0,LEFT(UPPER(TRIM(I7)),10)&lt;&gt;"UNRESOLVED",ISERROR(MATCH(UPPER(TRIM(CLEAN(SUBSTITUTE(I7,CHAR(160)," ")))),Start!$H$6:$H$22,0))),"","Mapping or justified exclusion missing; ")&amp;IF(AND(LEN(UPPER(TRIM(CLEAN(SUBSTITUTE(J7,CHAR(160)," ")))))&gt;0,LEFT(UPPER(TRIM(J7)),10)&lt;&gt;"UNRESOLVED",ISERROR(MATCH(UPPER(TRIM(CLEAN(SUBSTITUTE(J7,CHAR(160)," ")))),Start!$H$6:$H$22,0))),"","Conclusion/evidence missing; ")&amp;IF(AND(LEN(UPPER(TRIM(CLEAN(SUBSTITUTE(K7,CHAR(160)," ")))))&gt;0,LEFT(UPPER(TRIM(K7)),10)&lt;&gt;"UNRESOLVED",ISERROR(MATCH(UPPER(TRIM(CLEAN(SUBSTITUTE(K7,CHAR(160)," ")))),Start!$H$6:$H$22,0))),"","Reviewer/date missing; ")&amp;"")),"Invalid status; use a listed value")</f>
        <v>Applicability unresolved; assign an owner and next action</v>
      </c>
    </row>
    <row r="8" ht="55" customHeight="1">
      <c r="A8" s="56" t="str">
        <v>SCOPE-TRANSPORTATION</v>
      </c>
      <c r="B8" s="56" t="str">
        <v>Transportation</v>
      </c>
      <c r="C8" s="53" t="inlineStr">
        <is>
          <t xml:space="preserve">Unresolved: facility specific federal, state, local, permit, contract and licensed standard clauses</t>
        </is>
      </c>
      <c r="D8" s="53"/>
      <c r="E8" s="53" t="str">
        <v>Unresolved</v>
      </c>
      <c r="F8" s="53"/>
      <c r="G8" s="53" t="str">
        <v>Unresolved; verify current instrument, implementation plan and review period</v>
      </c>
      <c r="H8" s="53" t="str">
        <v>Obtain current complete instruments, scope decisions and exact clause/version; add one requirement row per applicable part.</v>
      </c>
      <c r="I8" s="53" t="inlineStr">
        <is>
          <t xml:space="preserve">Unresolved: add clause to procedure mapping; existing sector procedures are starting points.</t>
        </is>
      </c>
      <c r="J8" s="53"/>
      <c r="K8" s="53"/>
      <c r="L8" s="53" t="str">
        <v>Confirm entity/system coverage, obtain the current controlling instrument and map every applicable part before conclusions.</v>
      </c>
      <c r="M8" s="55" t="str">
        <f>IF(OR(EXACT(E8,"Unresolved"),EXACT(E8,"Applicable"),EXACT(E8,"Excluded with basis"),EXACT(E8,"Context only")),IF(E8="Unresolved","Applicability unresolved; assign an owner and next action",IF(LEN(IF(AND(LEN(UPPER(TRIM(CLEAN(SUBSTITUTE(C8,CHAR(160)," ")))))&gt;0,LEFT(UPPER(TRIM(C8)),10)&lt;&gt;"UNRESOLVED",ISERROR(MATCH(UPPER(TRIM(CLEAN(SUBSTITUTE(C8,CHAR(160)," ")))),Start!$H$6:$H$22,0))),"","Exact clause/version missing; ")&amp;IF(AND(LEN(UPPER(TRIM(CLEAN(SUBSTITUTE(D8,CHAR(160)," ")))))&gt;0,LEFT(UPPER(TRIM(D8)),10)&lt;&gt;"UNRESOLVED",ISERROR(MATCH(UPPER(TRIM(CLEAN(SUBSTITUTE(D8,CHAR(160)," ")))),Start!$H$6:$H$22,0))),"","Entity/system/period missing; ")&amp;IF(AND(LEN(UPPER(TRIM(CLEAN(SUBSTITUTE(F8,CHAR(160)," ")))))&gt;0,LEFT(UPPER(TRIM(F8)),10)&lt;&gt;"UNRESOLVED",ISERROR(MATCH(UPPER(TRIM(CLEAN(SUBSTITUTE(F8,CHAR(160)," ")))),Start!$H$6:$H$22,0))),"","Decision evidence/basis missing; ")&amp;IF(AND(LEN(UPPER(TRIM(CLEAN(SUBSTITUTE(G8,CHAR(160)," ")))))&gt;0,LEFT(UPPER(TRIM(G8)),10)&lt;&gt;"UNRESOLVED",ISERROR(MATCH(UPPER(TRIM(CLEAN(SUBSTITUTE(G8,CHAR(160)," ")))),Start!$H$6:$H$22,0))),"","Date/transition basis missing; ")&amp;IF(AND(LEN(UPPER(TRIM(CLEAN(SUBSTITUTE(H8,CHAR(160)," ")))))&gt;0,LEFT(UPPER(TRIM(H8)),10)&lt;&gt;"UNRESOLVED",ISERROR(MATCH(UPPER(TRIM(CLEAN(SUBSTITUTE(H8,CHAR(160)," ")))),Start!$H$6:$H$22,0))),"","Method/evidence basis missing; ")&amp;IF(AND(LEN(UPPER(TRIM(CLEAN(SUBSTITUTE(I8,CHAR(160)," ")))))&gt;0,LEFT(UPPER(TRIM(I8)),10)&lt;&gt;"UNRESOLVED",ISERROR(MATCH(UPPER(TRIM(CLEAN(SUBSTITUTE(I8,CHAR(160)," ")))),Start!$H$6:$H$22,0))),"","Mapping or justified exclusion missing; ")&amp;IF(AND(LEN(UPPER(TRIM(CLEAN(SUBSTITUTE(J8,CHAR(160)," ")))))&gt;0,LEFT(UPPER(TRIM(J8)),10)&lt;&gt;"UNRESOLVED",ISERROR(MATCH(UPPER(TRIM(CLEAN(SUBSTITUTE(J8,CHAR(160)," ")))),Start!$H$6:$H$22,0))),"","Conclusion/evidence missing; ")&amp;IF(AND(LEN(UPPER(TRIM(CLEAN(SUBSTITUTE(K8,CHAR(160)," ")))))&gt;0,LEFT(UPPER(TRIM(K8)),10)&lt;&gt;"UNRESOLVED",ISERROR(MATCH(UPPER(TRIM(CLEAN(SUBSTITUTE(K8,CHAR(160)," ")))),Start!$H$6:$H$22,0))),"","Reviewer/date missing; ")&amp;"")=0,"Documentation recorded; review required",IF(AND(LEN(UPPER(TRIM(CLEAN(SUBSTITUTE(C8,CHAR(160)," ")))))&gt;0,LEFT(UPPER(TRIM(C8)),10)&lt;&gt;"UNRESOLVED",ISERROR(MATCH(UPPER(TRIM(CLEAN(SUBSTITUTE(C8,CHAR(160)," ")))),Start!$H$6:$H$22,0))),"","Exact clause/version missing; ")&amp;IF(AND(LEN(UPPER(TRIM(CLEAN(SUBSTITUTE(D8,CHAR(160)," ")))))&gt;0,LEFT(UPPER(TRIM(D8)),10)&lt;&gt;"UNRESOLVED",ISERROR(MATCH(UPPER(TRIM(CLEAN(SUBSTITUTE(D8,CHAR(160)," ")))),Start!$H$6:$H$22,0))),"","Entity/system/period missing; ")&amp;IF(AND(LEN(UPPER(TRIM(CLEAN(SUBSTITUTE(F8,CHAR(160)," ")))))&gt;0,LEFT(UPPER(TRIM(F8)),10)&lt;&gt;"UNRESOLVED",ISERROR(MATCH(UPPER(TRIM(CLEAN(SUBSTITUTE(F8,CHAR(160)," ")))),Start!$H$6:$H$22,0))),"","Decision evidence/basis missing; ")&amp;IF(AND(LEN(UPPER(TRIM(CLEAN(SUBSTITUTE(G8,CHAR(160)," ")))))&gt;0,LEFT(UPPER(TRIM(G8)),10)&lt;&gt;"UNRESOLVED",ISERROR(MATCH(UPPER(TRIM(CLEAN(SUBSTITUTE(G8,CHAR(160)," ")))),Start!$H$6:$H$22,0))),"","Date/transition basis missing; ")&amp;IF(AND(LEN(UPPER(TRIM(CLEAN(SUBSTITUTE(H8,CHAR(160)," ")))))&gt;0,LEFT(UPPER(TRIM(H8)),10)&lt;&gt;"UNRESOLVED",ISERROR(MATCH(UPPER(TRIM(CLEAN(SUBSTITUTE(H8,CHAR(160)," ")))),Start!$H$6:$H$22,0))),"","Method/evidence basis missing; ")&amp;IF(AND(LEN(UPPER(TRIM(CLEAN(SUBSTITUTE(I8,CHAR(160)," ")))))&gt;0,LEFT(UPPER(TRIM(I8)),10)&lt;&gt;"UNRESOLVED",ISERROR(MATCH(UPPER(TRIM(CLEAN(SUBSTITUTE(I8,CHAR(160)," ")))),Start!$H$6:$H$22,0))),"","Mapping or justified exclusion missing; ")&amp;IF(AND(LEN(UPPER(TRIM(CLEAN(SUBSTITUTE(J8,CHAR(160)," ")))))&gt;0,LEFT(UPPER(TRIM(J8)),10)&lt;&gt;"UNRESOLVED",ISERROR(MATCH(UPPER(TRIM(CLEAN(SUBSTITUTE(J8,CHAR(160)," ")))),Start!$H$6:$H$22,0))),"","Conclusion/evidence missing; ")&amp;IF(AND(LEN(UPPER(TRIM(CLEAN(SUBSTITUTE(K8,CHAR(160)," ")))))&gt;0,LEFT(UPPER(TRIM(K8)),10)&lt;&gt;"UNRESOLVED",ISERROR(MATCH(UPPER(TRIM(CLEAN(SUBSTITUTE(K8,CHAR(160)," ")))),Start!$H$6:$H$22,0))),"","Reviewer/date missing; ")&amp;"")),"Invalid status; use a listed value")</f>
        <v>Applicability unresolved; assign an owner and next action</v>
      </c>
    </row>
    <row r="9" ht="55" customHeight="1">
      <c r="A9" s="52" t="str">
        <v>CIP012-SCOPE</v>
      </c>
      <c r="B9" s="52" t="str">
        <v>Power and energy</v>
      </c>
      <c r="C9" s="53" t="str">
        <v>CIP-012-2 A.4.1-A.4.2; implementation plan</v>
      </c>
      <c r="D9" s="53"/>
      <c r="E9" s="53" t="str">
        <v>Unresolved</v>
      </c>
      <c r="F9" s="53"/>
      <c r="G9" s="53" t="str">
        <v>Unresolved; verify current instrument, implementation plan and review period</v>
      </c>
      <c r="H9" s="53" t="str">
        <v>Reconcile registered functions, Control Centers, jurisdiction and each exclusion; obtain applicable implementation plan.</v>
      </c>
      <c r="I9" s="53" t="str">
        <v>P-CIP01 / P-CIP07</v>
      </c>
      <c r="J9" s="53"/>
      <c r="K9" s="53"/>
      <c r="L9" s="53" t="str">
        <v>Confirm entity/system coverage, obtain the current controlling instrument and map every applicable part before conclusions.</v>
      </c>
      <c r="M9" s="55" t="str">
        <f>IF(OR(EXACT(E9,"Unresolved"),EXACT(E9,"Applicable"),EXACT(E9,"Excluded with basis"),EXACT(E9,"Context only")),IF(E9="Unresolved","Applicability unresolved; assign an owner and next action",IF(LEN(IF(AND(LEN(UPPER(TRIM(CLEAN(SUBSTITUTE(C9,CHAR(160)," ")))))&gt;0,LEFT(UPPER(TRIM(C9)),10)&lt;&gt;"UNRESOLVED",ISERROR(MATCH(UPPER(TRIM(CLEAN(SUBSTITUTE(C9,CHAR(160)," ")))),Start!$H$6:$H$22,0))),"","Exact clause/version missing; ")&amp;IF(AND(LEN(UPPER(TRIM(CLEAN(SUBSTITUTE(D9,CHAR(160)," ")))))&gt;0,LEFT(UPPER(TRIM(D9)),10)&lt;&gt;"UNRESOLVED",ISERROR(MATCH(UPPER(TRIM(CLEAN(SUBSTITUTE(D9,CHAR(160)," ")))),Start!$H$6:$H$22,0))),"","Entity/system/period missing; ")&amp;IF(AND(LEN(UPPER(TRIM(CLEAN(SUBSTITUTE(F9,CHAR(160)," ")))))&gt;0,LEFT(UPPER(TRIM(F9)),10)&lt;&gt;"UNRESOLVED",ISERROR(MATCH(UPPER(TRIM(CLEAN(SUBSTITUTE(F9,CHAR(160)," ")))),Start!$H$6:$H$22,0))),"","Decision evidence/basis missing; ")&amp;IF(AND(LEN(UPPER(TRIM(CLEAN(SUBSTITUTE(G9,CHAR(160)," ")))))&gt;0,LEFT(UPPER(TRIM(G9)),10)&lt;&gt;"UNRESOLVED",ISERROR(MATCH(UPPER(TRIM(CLEAN(SUBSTITUTE(G9,CHAR(160)," ")))),Start!$H$6:$H$22,0))),"","Date/transition basis missing; ")&amp;IF(AND(LEN(UPPER(TRIM(CLEAN(SUBSTITUTE(H9,CHAR(160)," ")))))&gt;0,LEFT(UPPER(TRIM(H9)),10)&lt;&gt;"UNRESOLVED",ISERROR(MATCH(UPPER(TRIM(CLEAN(SUBSTITUTE(H9,CHAR(160)," ")))),Start!$H$6:$H$22,0))),"","Method/evidence basis missing; ")&amp;IF(AND(LEN(UPPER(TRIM(CLEAN(SUBSTITUTE(I9,CHAR(160)," ")))))&gt;0,LEFT(UPPER(TRIM(I9)),10)&lt;&gt;"UNRESOLVED",ISERROR(MATCH(UPPER(TRIM(CLEAN(SUBSTITUTE(I9,CHAR(160)," ")))),Start!$H$6:$H$22,0))),"","Mapping or justified exclusion missing; ")&amp;IF(AND(LEN(UPPER(TRIM(CLEAN(SUBSTITUTE(J9,CHAR(160)," ")))))&gt;0,LEFT(UPPER(TRIM(J9)),10)&lt;&gt;"UNRESOLVED",ISERROR(MATCH(UPPER(TRIM(CLEAN(SUBSTITUTE(J9,CHAR(160)," ")))),Start!$H$6:$H$22,0))),"","Conclusion/evidence missing; ")&amp;IF(AND(LEN(UPPER(TRIM(CLEAN(SUBSTITUTE(K9,CHAR(160)," ")))))&gt;0,LEFT(UPPER(TRIM(K9)),10)&lt;&gt;"UNRESOLVED",ISERROR(MATCH(UPPER(TRIM(CLEAN(SUBSTITUTE(K9,CHAR(160)," ")))),Start!$H$6:$H$22,0))),"","Reviewer/date missing; ")&amp;"")=0,"Documentation recorded; review required",IF(AND(LEN(UPPER(TRIM(CLEAN(SUBSTITUTE(C9,CHAR(160)," ")))))&gt;0,LEFT(UPPER(TRIM(C9)),10)&lt;&gt;"UNRESOLVED",ISERROR(MATCH(UPPER(TRIM(CLEAN(SUBSTITUTE(C9,CHAR(160)," ")))),Start!$H$6:$H$22,0))),"","Exact clause/version missing; ")&amp;IF(AND(LEN(UPPER(TRIM(CLEAN(SUBSTITUTE(D9,CHAR(160)," ")))))&gt;0,LEFT(UPPER(TRIM(D9)),10)&lt;&gt;"UNRESOLVED",ISERROR(MATCH(UPPER(TRIM(CLEAN(SUBSTITUTE(D9,CHAR(160)," ")))),Start!$H$6:$H$22,0))),"","Entity/system/period missing; ")&amp;IF(AND(LEN(UPPER(TRIM(CLEAN(SUBSTITUTE(F9,CHAR(160)," ")))))&gt;0,LEFT(UPPER(TRIM(F9)),10)&lt;&gt;"UNRESOLVED",ISERROR(MATCH(UPPER(TRIM(CLEAN(SUBSTITUTE(F9,CHAR(160)," ")))),Start!$H$6:$H$22,0))),"","Decision evidence/basis missing; ")&amp;IF(AND(LEN(UPPER(TRIM(CLEAN(SUBSTITUTE(G9,CHAR(160)," ")))))&gt;0,LEFT(UPPER(TRIM(G9)),10)&lt;&gt;"UNRESOLVED",ISERROR(MATCH(UPPER(TRIM(CLEAN(SUBSTITUTE(G9,CHAR(160)," ")))),Start!$H$6:$H$22,0))),"","Date/transition basis missing; ")&amp;IF(AND(LEN(UPPER(TRIM(CLEAN(SUBSTITUTE(H9,CHAR(160)," ")))))&gt;0,LEFT(UPPER(TRIM(H9)),10)&lt;&gt;"UNRESOLVED",ISERROR(MATCH(UPPER(TRIM(CLEAN(SUBSTITUTE(H9,CHAR(160)," ")))),Start!$H$6:$H$22,0))),"","Method/evidence basis missing; ")&amp;IF(AND(LEN(UPPER(TRIM(CLEAN(SUBSTITUTE(I9,CHAR(160)," ")))))&gt;0,LEFT(UPPER(TRIM(I9)),10)&lt;&gt;"UNRESOLVED",ISERROR(MATCH(UPPER(TRIM(CLEAN(SUBSTITUTE(I9,CHAR(160)," ")))),Start!$H$6:$H$22,0))),"","Mapping or justified exclusion missing; ")&amp;IF(AND(LEN(UPPER(TRIM(CLEAN(SUBSTITUTE(J9,CHAR(160)," ")))))&gt;0,LEFT(UPPER(TRIM(J9)),10)&lt;&gt;"UNRESOLVED",ISERROR(MATCH(UPPER(TRIM(CLEAN(SUBSTITUTE(J9,CHAR(160)," ")))),Start!$H$6:$H$22,0))),"","Conclusion/evidence missing; ")&amp;IF(AND(LEN(UPPER(TRIM(CLEAN(SUBSTITUTE(K9,CHAR(160)," ")))))&gt;0,LEFT(UPPER(TRIM(K9)),10)&lt;&gt;"UNRESOLVED",ISERROR(MATCH(UPPER(TRIM(CLEAN(SUBSTITUTE(K9,CHAR(160)," ")))),Start!$H$6:$H$22,0))),"","Reviewer/date missing; ")&amp;"")),"Invalid status; use a listed value")</f>
        <v>Applicability unresolved; assign an owner and next action</v>
      </c>
    </row>
    <row r="10" ht="55" customHeight="1">
      <c r="A10" s="56" t="str">
        <v>CIP012-R1.1</v>
      </c>
      <c r="B10" s="56" t="str">
        <v>Power and energy</v>
      </c>
      <c r="C10" s="53" t="str">
        <v>CIP-012-2 R1.1; M1 (P08)</v>
      </c>
      <c r="D10" s="53"/>
      <c r="E10" s="53" t="str">
        <v>Unresolved</v>
      </c>
      <c r="F10" s="53"/>
      <c r="G10" s="53" t="str">
        <v>Unresolved; verify current instrument, implementation plan and review period</v>
      </c>
      <c r="H10" s="53" t="str">
        <v>Disclosure and modification protection; examine the implemented plan and controlled supporting records.</v>
      </c>
      <c r="I10" s="53" t="str">
        <v>P-CIP07; refine the site procedure for this part.</v>
      </c>
      <c r="J10" s="53"/>
      <c r="K10" s="53"/>
      <c r="L10" s="53" t="str">
        <v>Confirm entity/system coverage, obtain the current controlling instrument and map every applicable part before conclusions.</v>
      </c>
      <c r="M10" s="55" t="str">
        <f>IF(OR(EXACT(E10,"Unresolved"),EXACT(E10,"Applicable"),EXACT(E10,"Excluded with basis"),EXACT(E10,"Context only")),IF(E10="Unresolved","Applicability unresolved; assign an owner and next action",IF(LEN(IF(AND(LEN(UPPER(TRIM(CLEAN(SUBSTITUTE(C10,CHAR(160)," ")))))&gt;0,LEFT(UPPER(TRIM(C10)),10)&lt;&gt;"UNRESOLVED",ISERROR(MATCH(UPPER(TRIM(CLEAN(SUBSTITUTE(C10,CHAR(160)," ")))),Start!$H$6:$H$22,0))),"","Exact clause/version missing; ")&amp;IF(AND(LEN(UPPER(TRIM(CLEAN(SUBSTITUTE(D10,CHAR(160)," ")))))&gt;0,LEFT(UPPER(TRIM(D10)),10)&lt;&gt;"UNRESOLVED",ISERROR(MATCH(UPPER(TRIM(CLEAN(SUBSTITUTE(D10,CHAR(160)," ")))),Start!$H$6:$H$22,0))),"","Entity/system/period missing; ")&amp;IF(AND(LEN(UPPER(TRIM(CLEAN(SUBSTITUTE(F10,CHAR(160)," ")))))&gt;0,LEFT(UPPER(TRIM(F10)),10)&lt;&gt;"UNRESOLVED",ISERROR(MATCH(UPPER(TRIM(CLEAN(SUBSTITUTE(F10,CHAR(160)," ")))),Start!$H$6:$H$22,0))),"","Decision evidence/basis missing; ")&amp;IF(AND(LEN(UPPER(TRIM(CLEAN(SUBSTITUTE(G10,CHAR(160)," ")))))&gt;0,LEFT(UPPER(TRIM(G10)),10)&lt;&gt;"UNRESOLVED",ISERROR(MATCH(UPPER(TRIM(CLEAN(SUBSTITUTE(G10,CHAR(160)," ")))),Start!$H$6:$H$22,0))),"","Date/transition basis missing; ")&amp;IF(AND(LEN(UPPER(TRIM(CLEAN(SUBSTITUTE(H10,CHAR(160)," ")))))&gt;0,LEFT(UPPER(TRIM(H10)),10)&lt;&gt;"UNRESOLVED",ISERROR(MATCH(UPPER(TRIM(CLEAN(SUBSTITUTE(H10,CHAR(160)," ")))),Start!$H$6:$H$22,0))),"","Method/evidence basis missing; ")&amp;IF(AND(LEN(UPPER(TRIM(CLEAN(SUBSTITUTE(I10,CHAR(160)," ")))))&gt;0,LEFT(UPPER(TRIM(I10)),10)&lt;&gt;"UNRESOLVED",ISERROR(MATCH(UPPER(TRIM(CLEAN(SUBSTITUTE(I10,CHAR(160)," ")))),Start!$H$6:$H$22,0))),"","Mapping or justified exclusion missing; ")&amp;IF(AND(LEN(UPPER(TRIM(CLEAN(SUBSTITUTE(J10,CHAR(160)," ")))))&gt;0,LEFT(UPPER(TRIM(J10)),10)&lt;&gt;"UNRESOLVED",ISERROR(MATCH(UPPER(TRIM(CLEAN(SUBSTITUTE(J10,CHAR(160)," ")))),Start!$H$6:$H$22,0))),"","Conclusion/evidence missing; ")&amp;IF(AND(LEN(UPPER(TRIM(CLEAN(SUBSTITUTE(K10,CHAR(160)," ")))))&gt;0,LEFT(UPPER(TRIM(K10)),10)&lt;&gt;"UNRESOLVED",ISERROR(MATCH(UPPER(TRIM(CLEAN(SUBSTITUTE(K10,CHAR(160)," ")))),Start!$H$6:$H$22,0))),"","Reviewer/date missing; ")&amp;"")=0,"Documentation recorded; review required",IF(AND(LEN(UPPER(TRIM(CLEAN(SUBSTITUTE(C10,CHAR(160)," ")))))&gt;0,LEFT(UPPER(TRIM(C10)),10)&lt;&gt;"UNRESOLVED",ISERROR(MATCH(UPPER(TRIM(CLEAN(SUBSTITUTE(C10,CHAR(160)," ")))),Start!$H$6:$H$22,0))),"","Exact clause/version missing; ")&amp;IF(AND(LEN(UPPER(TRIM(CLEAN(SUBSTITUTE(D10,CHAR(160)," ")))))&gt;0,LEFT(UPPER(TRIM(D10)),10)&lt;&gt;"UNRESOLVED",ISERROR(MATCH(UPPER(TRIM(CLEAN(SUBSTITUTE(D10,CHAR(160)," ")))),Start!$H$6:$H$22,0))),"","Entity/system/period missing; ")&amp;IF(AND(LEN(UPPER(TRIM(CLEAN(SUBSTITUTE(F10,CHAR(160)," ")))))&gt;0,LEFT(UPPER(TRIM(F10)),10)&lt;&gt;"UNRESOLVED",ISERROR(MATCH(UPPER(TRIM(CLEAN(SUBSTITUTE(F10,CHAR(160)," ")))),Start!$H$6:$H$22,0))),"","Decision evidence/basis missing; ")&amp;IF(AND(LEN(UPPER(TRIM(CLEAN(SUBSTITUTE(G10,CHAR(160)," ")))))&gt;0,LEFT(UPPER(TRIM(G10)),10)&lt;&gt;"UNRESOLVED",ISERROR(MATCH(UPPER(TRIM(CLEAN(SUBSTITUTE(G10,CHAR(160)," ")))),Start!$H$6:$H$22,0))),"","Date/transition basis missing; ")&amp;IF(AND(LEN(UPPER(TRIM(CLEAN(SUBSTITUTE(H10,CHAR(160)," ")))))&gt;0,LEFT(UPPER(TRIM(H10)),10)&lt;&gt;"UNRESOLVED",ISERROR(MATCH(UPPER(TRIM(CLEAN(SUBSTITUTE(H10,CHAR(160)," ")))),Start!$H$6:$H$22,0))),"","Method/evidence basis missing; ")&amp;IF(AND(LEN(UPPER(TRIM(CLEAN(SUBSTITUTE(I10,CHAR(160)," ")))))&gt;0,LEFT(UPPER(TRIM(I10)),10)&lt;&gt;"UNRESOLVED",ISERROR(MATCH(UPPER(TRIM(CLEAN(SUBSTITUTE(I10,CHAR(160)," ")))),Start!$H$6:$H$22,0))),"","Mapping or justified exclusion missing; ")&amp;IF(AND(LEN(UPPER(TRIM(CLEAN(SUBSTITUTE(J10,CHAR(160)," ")))))&gt;0,LEFT(UPPER(TRIM(J10)),10)&lt;&gt;"UNRESOLVED",ISERROR(MATCH(UPPER(TRIM(CLEAN(SUBSTITUTE(J10,CHAR(160)," ")))),Start!$H$6:$H$22,0))),"","Conclusion/evidence missing; ")&amp;IF(AND(LEN(UPPER(TRIM(CLEAN(SUBSTITUTE(K10,CHAR(160)," ")))))&gt;0,LEFT(UPPER(TRIM(K10)),10)&lt;&gt;"UNRESOLVED",ISERROR(MATCH(UPPER(TRIM(CLEAN(SUBSTITUTE(K10,CHAR(160)," ")))),Start!$H$6:$H$22,0))),"","Reviewer/date missing; ")&amp;"")),"Invalid status; use a listed value")</f>
        <v>Applicability unresolved; assign an owner and next action</v>
      </c>
    </row>
    <row r="11" ht="55" customHeight="1">
      <c r="A11" s="52" t="str">
        <v>CIP012-R1.2</v>
      </c>
      <c r="B11" s="52" t="str">
        <v>Power and energy</v>
      </c>
      <c r="C11" s="53" t="str">
        <v>CIP-012-2 R1.2; M1 (P08)</v>
      </c>
      <c r="D11" s="53"/>
      <c r="E11" s="53" t="str">
        <v>Unresolved</v>
      </c>
      <c r="F11" s="53"/>
      <c r="G11" s="53" t="str">
        <v>Unresolved; verify current instrument, implementation plan and review period</v>
      </c>
      <c r="H11" s="53" t="str">
        <v>Communication availability; examine the implemented plan and controlled supporting records.</v>
      </c>
      <c r="I11" s="53" t="str">
        <v>P-CIP07; refine the site procedure for this part.</v>
      </c>
      <c r="J11" s="53"/>
      <c r="K11" s="53"/>
      <c r="L11" s="53" t="str">
        <v>Confirm entity/system coverage, obtain the current controlling instrument and map every applicable part before conclusions.</v>
      </c>
      <c r="M11" s="55" t="str">
        <f>IF(OR(EXACT(E11,"Unresolved"),EXACT(E11,"Applicable"),EXACT(E11,"Excluded with basis"),EXACT(E11,"Context only")),IF(E11="Unresolved","Applicability unresolved; assign an owner and next action",IF(LEN(IF(AND(LEN(UPPER(TRIM(CLEAN(SUBSTITUTE(C11,CHAR(160)," ")))))&gt;0,LEFT(UPPER(TRIM(C11)),10)&lt;&gt;"UNRESOLVED",ISERROR(MATCH(UPPER(TRIM(CLEAN(SUBSTITUTE(C11,CHAR(160)," ")))),Start!$H$6:$H$22,0))),"","Exact clause/version missing; ")&amp;IF(AND(LEN(UPPER(TRIM(CLEAN(SUBSTITUTE(D11,CHAR(160)," ")))))&gt;0,LEFT(UPPER(TRIM(D11)),10)&lt;&gt;"UNRESOLVED",ISERROR(MATCH(UPPER(TRIM(CLEAN(SUBSTITUTE(D11,CHAR(160)," ")))),Start!$H$6:$H$22,0))),"","Entity/system/period missing; ")&amp;IF(AND(LEN(UPPER(TRIM(CLEAN(SUBSTITUTE(F11,CHAR(160)," ")))))&gt;0,LEFT(UPPER(TRIM(F11)),10)&lt;&gt;"UNRESOLVED",ISERROR(MATCH(UPPER(TRIM(CLEAN(SUBSTITUTE(F11,CHAR(160)," ")))),Start!$H$6:$H$22,0))),"","Decision evidence/basis missing; ")&amp;IF(AND(LEN(UPPER(TRIM(CLEAN(SUBSTITUTE(G11,CHAR(160)," ")))))&gt;0,LEFT(UPPER(TRIM(G11)),10)&lt;&gt;"UNRESOLVED",ISERROR(MATCH(UPPER(TRIM(CLEAN(SUBSTITUTE(G11,CHAR(160)," ")))),Start!$H$6:$H$22,0))),"","Date/transition basis missing; ")&amp;IF(AND(LEN(UPPER(TRIM(CLEAN(SUBSTITUTE(H11,CHAR(160)," ")))))&gt;0,LEFT(UPPER(TRIM(H11)),10)&lt;&gt;"UNRESOLVED",ISERROR(MATCH(UPPER(TRIM(CLEAN(SUBSTITUTE(H11,CHAR(160)," ")))),Start!$H$6:$H$22,0))),"","Method/evidence basis missing; ")&amp;IF(AND(LEN(UPPER(TRIM(CLEAN(SUBSTITUTE(I11,CHAR(160)," ")))))&gt;0,LEFT(UPPER(TRIM(I11)),10)&lt;&gt;"UNRESOLVED",ISERROR(MATCH(UPPER(TRIM(CLEAN(SUBSTITUTE(I11,CHAR(160)," ")))),Start!$H$6:$H$22,0))),"","Mapping or justified exclusion missing; ")&amp;IF(AND(LEN(UPPER(TRIM(CLEAN(SUBSTITUTE(J11,CHAR(160)," ")))))&gt;0,LEFT(UPPER(TRIM(J11)),10)&lt;&gt;"UNRESOLVED",ISERROR(MATCH(UPPER(TRIM(CLEAN(SUBSTITUTE(J11,CHAR(160)," ")))),Start!$H$6:$H$22,0))),"","Conclusion/evidence missing; ")&amp;IF(AND(LEN(UPPER(TRIM(CLEAN(SUBSTITUTE(K11,CHAR(160)," ")))))&gt;0,LEFT(UPPER(TRIM(K11)),10)&lt;&gt;"UNRESOLVED",ISERROR(MATCH(UPPER(TRIM(CLEAN(SUBSTITUTE(K11,CHAR(160)," ")))),Start!$H$6:$H$22,0))),"","Reviewer/date missing; ")&amp;"")=0,"Documentation recorded; review required",IF(AND(LEN(UPPER(TRIM(CLEAN(SUBSTITUTE(C11,CHAR(160)," ")))))&gt;0,LEFT(UPPER(TRIM(C11)),10)&lt;&gt;"UNRESOLVED",ISERROR(MATCH(UPPER(TRIM(CLEAN(SUBSTITUTE(C11,CHAR(160)," ")))),Start!$H$6:$H$22,0))),"","Exact clause/version missing; ")&amp;IF(AND(LEN(UPPER(TRIM(CLEAN(SUBSTITUTE(D11,CHAR(160)," ")))))&gt;0,LEFT(UPPER(TRIM(D11)),10)&lt;&gt;"UNRESOLVED",ISERROR(MATCH(UPPER(TRIM(CLEAN(SUBSTITUTE(D11,CHAR(160)," ")))),Start!$H$6:$H$22,0))),"","Entity/system/period missing; ")&amp;IF(AND(LEN(UPPER(TRIM(CLEAN(SUBSTITUTE(F11,CHAR(160)," ")))))&gt;0,LEFT(UPPER(TRIM(F11)),10)&lt;&gt;"UNRESOLVED",ISERROR(MATCH(UPPER(TRIM(CLEAN(SUBSTITUTE(F11,CHAR(160)," ")))),Start!$H$6:$H$22,0))),"","Decision evidence/basis missing; ")&amp;IF(AND(LEN(UPPER(TRIM(CLEAN(SUBSTITUTE(G11,CHAR(160)," ")))))&gt;0,LEFT(UPPER(TRIM(G11)),10)&lt;&gt;"UNRESOLVED",ISERROR(MATCH(UPPER(TRIM(CLEAN(SUBSTITUTE(G11,CHAR(160)," ")))),Start!$H$6:$H$22,0))),"","Date/transition basis missing; ")&amp;IF(AND(LEN(UPPER(TRIM(CLEAN(SUBSTITUTE(H11,CHAR(160)," ")))))&gt;0,LEFT(UPPER(TRIM(H11)),10)&lt;&gt;"UNRESOLVED",ISERROR(MATCH(UPPER(TRIM(CLEAN(SUBSTITUTE(H11,CHAR(160)," ")))),Start!$H$6:$H$22,0))),"","Method/evidence basis missing; ")&amp;IF(AND(LEN(UPPER(TRIM(CLEAN(SUBSTITUTE(I11,CHAR(160)," ")))))&gt;0,LEFT(UPPER(TRIM(I11)),10)&lt;&gt;"UNRESOLVED",ISERROR(MATCH(UPPER(TRIM(CLEAN(SUBSTITUTE(I11,CHAR(160)," ")))),Start!$H$6:$H$22,0))),"","Mapping or justified exclusion missing; ")&amp;IF(AND(LEN(UPPER(TRIM(CLEAN(SUBSTITUTE(J11,CHAR(160)," ")))))&gt;0,LEFT(UPPER(TRIM(J11)),10)&lt;&gt;"UNRESOLVED",ISERROR(MATCH(UPPER(TRIM(CLEAN(SUBSTITUTE(J11,CHAR(160)," ")))),Start!$H$6:$H$22,0))),"","Conclusion/evidence missing; ")&amp;IF(AND(LEN(UPPER(TRIM(CLEAN(SUBSTITUTE(K11,CHAR(160)," ")))))&gt;0,LEFT(UPPER(TRIM(K11)),10)&lt;&gt;"UNRESOLVED",ISERROR(MATCH(UPPER(TRIM(CLEAN(SUBSTITUTE(K11,CHAR(160)," ")))),Start!$H$6:$H$22,0))),"","Reviewer/date missing; ")&amp;"")),"Invalid status; use a listed value")</f>
        <v>Applicability unresolved; assign an owner and next action</v>
      </c>
    </row>
    <row r="12" ht="55" customHeight="1">
      <c r="A12" s="56" t="str">
        <v>CIP012-R1.3</v>
      </c>
      <c r="B12" s="56" t="str">
        <v>Power and energy</v>
      </c>
      <c r="C12" s="53" t="str">
        <v>CIP-012-2 R1.3; M1 (P08)</v>
      </c>
      <c r="D12" s="53"/>
      <c r="E12" s="53" t="str">
        <v>Unresolved</v>
      </c>
      <c r="F12" s="53"/>
      <c r="G12" s="53" t="str">
        <v>Unresolved; verify current instrument, implementation plan and review period</v>
      </c>
      <c r="H12" s="53" t="inlineStr">
        <is>
          <t xml:space="preserve">Communication link recovery; examine the implemented plan and controlled supporting records.</t>
        </is>
      </c>
      <c r="I12" s="53" t="str">
        <v>P-CIP07; refine the site procedure for this part.</v>
      </c>
      <c r="J12" s="53"/>
      <c r="K12" s="53"/>
      <c r="L12" s="53" t="str">
        <v>Confirm entity/system coverage, obtain the current controlling instrument and map every applicable part before conclusions.</v>
      </c>
      <c r="M12" s="55" t="str">
        <f>IF(OR(EXACT(E12,"Unresolved"),EXACT(E12,"Applicable"),EXACT(E12,"Excluded with basis"),EXACT(E12,"Context only")),IF(E12="Unresolved","Applicability unresolved; assign an owner and next action",IF(LEN(IF(AND(LEN(UPPER(TRIM(CLEAN(SUBSTITUTE(C12,CHAR(160)," ")))))&gt;0,LEFT(UPPER(TRIM(C12)),10)&lt;&gt;"UNRESOLVED",ISERROR(MATCH(UPPER(TRIM(CLEAN(SUBSTITUTE(C12,CHAR(160)," ")))),Start!$H$6:$H$22,0))),"","Exact clause/version missing; ")&amp;IF(AND(LEN(UPPER(TRIM(CLEAN(SUBSTITUTE(D12,CHAR(160)," ")))))&gt;0,LEFT(UPPER(TRIM(D12)),10)&lt;&gt;"UNRESOLVED",ISERROR(MATCH(UPPER(TRIM(CLEAN(SUBSTITUTE(D12,CHAR(160)," ")))),Start!$H$6:$H$22,0))),"","Entity/system/period missing; ")&amp;IF(AND(LEN(UPPER(TRIM(CLEAN(SUBSTITUTE(F12,CHAR(160)," ")))))&gt;0,LEFT(UPPER(TRIM(F12)),10)&lt;&gt;"UNRESOLVED",ISERROR(MATCH(UPPER(TRIM(CLEAN(SUBSTITUTE(F12,CHAR(160)," ")))),Start!$H$6:$H$22,0))),"","Decision evidence/basis missing; ")&amp;IF(AND(LEN(UPPER(TRIM(CLEAN(SUBSTITUTE(G12,CHAR(160)," ")))))&gt;0,LEFT(UPPER(TRIM(G12)),10)&lt;&gt;"UNRESOLVED",ISERROR(MATCH(UPPER(TRIM(CLEAN(SUBSTITUTE(G12,CHAR(160)," ")))),Start!$H$6:$H$22,0))),"","Date/transition basis missing; ")&amp;IF(AND(LEN(UPPER(TRIM(CLEAN(SUBSTITUTE(H12,CHAR(160)," ")))))&gt;0,LEFT(UPPER(TRIM(H12)),10)&lt;&gt;"UNRESOLVED",ISERROR(MATCH(UPPER(TRIM(CLEAN(SUBSTITUTE(H12,CHAR(160)," ")))),Start!$H$6:$H$22,0))),"","Method/evidence basis missing; ")&amp;IF(AND(LEN(UPPER(TRIM(CLEAN(SUBSTITUTE(I12,CHAR(160)," ")))))&gt;0,LEFT(UPPER(TRIM(I12)),10)&lt;&gt;"UNRESOLVED",ISERROR(MATCH(UPPER(TRIM(CLEAN(SUBSTITUTE(I12,CHAR(160)," ")))),Start!$H$6:$H$22,0))),"","Mapping or justified exclusion missing; ")&amp;IF(AND(LEN(UPPER(TRIM(CLEAN(SUBSTITUTE(J12,CHAR(160)," ")))))&gt;0,LEFT(UPPER(TRIM(J12)),10)&lt;&gt;"UNRESOLVED",ISERROR(MATCH(UPPER(TRIM(CLEAN(SUBSTITUTE(J12,CHAR(160)," ")))),Start!$H$6:$H$22,0))),"","Conclusion/evidence missing; ")&amp;IF(AND(LEN(UPPER(TRIM(CLEAN(SUBSTITUTE(K12,CHAR(160)," ")))))&gt;0,LEFT(UPPER(TRIM(K12)),10)&lt;&gt;"UNRESOLVED",ISERROR(MATCH(UPPER(TRIM(CLEAN(SUBSTITUTE(K12,CHAR(160)," ")))),Start!$H$6:$H$22,0))),"","Reviewer/date missing; ")&amp;"")=0,"Documentation recorded; review required",IF(AND(LEN(UPPER(TRIM(CLEAN(SUBSTITUTE(C12,CHAR(160)," ")))))&gt;0,LEFT(UPPER(TRIM(C12)),10)&lt;&gt;"UNRESOLVED",ISERROR(MATCH(UPPER(TRIM(CLEAN(SUBSTITUTE(C12,CHAR(160)," ")))),Start!$H$6:$H$22,0))),"","Exact clause/version missing; ")&amp;IF(AND(LEN(UPPER(TRIM(CLEAN(SUBSTITUTE(D12,CHAR(160)," ")))))&gt;0,LEFT(UPPER(TRIM(D12)),10)&lt;&gt;"UNRESOLVED",ISERROR(MATCH(UPPER(TRIM(CLEAN(SUBSTITUTE(D12,CHAR(160)," ")))),Start!$H$6:$H$22,0))),"","Entity/system/period missing; ")&amp;IF(AND(LEN(UPPER(TRIM(CLEAN(SUBSTITUTE(F12,CHAR(160)," ")))))&gt;0,LEFT(UPPER(TRIM(F12)),10)&lt;&gt;"UNRESOLVED",ISERROR(MATCH(UPPER(TRIM(CLEAN(SUBSTITUTE(F12,CHAR(160)," ")))),Start!$H$6:$H$22,0))),"","Decision evidence/basis missing; ")&amp;IF(AND(LEN(UPPER(TRIM(CLEAN(SUBSTITUTE(G12,CHAR(160)," ")))))&gt;0,LEFT(UPPER(TRIM(G12)),10)&lt;&gt;"UNRESOLVED",ISERROR(MATCH(UPPER(TRIM(CLEAN(SUBSTITUTE(G12,CHAR(160)," ")))),Start!$H$6:$H$22,0))),"","Date/transition basis missing; ")&amp;IF(AND(LEN(UPPER(TRIM(CLEAN(SUBSTITUTE(H12,CHAR(160)," ")))))&gt;0,LEFT(UPPER(TRIM(H12)),10)&lt;&gt;"UNRESOLVED",ISERROR(MATCH(UPPER(TRIM(CLEAN(SUBSTITUTE(H12,CHAR(160)," ")))),Start!$H$6:$H$22,0))),"","Method/evidence basis missing; ")&amp;IF(AND(LEN(UPPER(TRIM(CLEAN(SUBSTITUTE(I12,CHAR(160)," ")))))&gt;0,LEFT(UPPER(TRIM(I12)),10)&lt;&gt;"UNRESOLVED",ISERROR(MATCH(UPPER(TRIM(CLEAN(SUBSTITUTE(I12,CHAR(160)," ")))),Start!$H$6:$H$22,0))),"","Mapping or justified exclusion missing; ")&amp;IF(AND(LEN(UPPER(TRIM(CLEAN(SUBSTITUTE(J12,CHAR(160)," ")))))&gt;0,LEFT(UPPER(TRIM(J12)),10)&lt;&gt;"UNRESOLVED",ISERROR(MATCH(UPPER(TRIM(CLEAN(SUBSTITUTE(J12,CHAR(160)," ")))),Start!$H$6:$H$22,0))),"","Conclusion/evidence missing; ")&amp;IF(AND(LEN(UPPER(TRIM(CLEAN(SUBSTITUTE(K12,CHAR(160)," ")))))&gt;0,LEFT(UPPER(TRIM(K12)),10)&lt;&gt;"UNRESOLVED",ISERROR(MATCH(UPPER(TRIM(CLEAN(SUBSTITUTE(K12,CHAR(160)," ")))),Start!$H$6:$H$22,0))),"","Reviewer/date missing; ")&amp;"")),"Invalid status; use a listed value")</f>
        <v>Applicability unresolved; assign an owner and next action</v>
      </c>
    </row>
    <row r="13" ht="55" customHeight="1">
      <c r="A13" s="52" t="str">
        <v>CIP012-R1.4</v>
      </c>
      <c r="B13" s="52" t="str">
        <v>Power and energy</v>
      </c>
      <c r="C13" s="53" t="str">
        <v>CIP-012-2 R1.4; M1 (P08)</v>
      </c>
      <c r="D13" s="53"/>
      <c r="E13" s="53" t="str">
        <v>Unresolved</v>
      </c>
      <c r="F13" s="53"/>
      <c r="G13" s="53" t="str">
        <v>Unresolved; verify current instrument, implementation plan and review period</v>
      </c>
      <c r="H13" s="53" t="str">
        <v>Locations of implemented methods; examine the implemented plan and controlled supporting records.</v>
      </c>
      <c r="I13" s="53" t="str">
        <v>P-CIP07; refine the site procedure for this part.</v>
      </c>
      <c r="J13" s="53"/>
      <c r="K13" s="53"/>
      <c r="L13" s="53" t="str">
        <v>Confirm entity/system coverage, obtain the current controlling instrument and map every applicable part before conclusions.</v>
      </c>
      <c r="M13" s="55" t="str">
        <f>IF(OR(EXACT(E13,"Unresolved"),EXACT(E13,"Applicable"),EXACT(E13,"Excluded with basis"),EXACT(E13,"Context only")),IF(E13="Unresolved","Applicability unresolved; assign an owner and next action",IF(LEN(IF(AND(LEN(UPPER(TRIM(CLEAN(SUBSTITUTE(C13,CHAR(160)," ")))))&gt;0,LEFT(UPPER(TRIM(C13)),10)&lt;&gt;"UNRESOLVED",ISERROR(MATCH(UPPER(TRIM(CLEAN(SUBSTITUTE(C13,CHAR(160)," ")))),Start!$H$6:$H$22,0))),"","Exact clause/version missing; ")&amp;IF(AND(LEN(UPPER(TRIM(CLEAN(SUBSTITUTE(D13,CHAR(160)," ")))))&gt;0,LEFT(UPPER(TRIM(D13)),10)&lt;&gt;"UNRESOLVED",ISERROR(MATCH(UPPER(TRIM(CLEAN(SUBSTITUTE(D13,CHAR(160)," ")))),Start!$H$6:$H$22,0))),"","Entity/system/period missing; ")&amp;IF(AND(LEN(UPPER(TRIM(CLEAN(SUBSTITUTE(F13,CHAR(160)," ")))))&gt;0,LEFT(UPPER(TRIM(F13)),10)&lt;&gt;"UNRESOLVED",ISERROR(MATCH(UPPER(TRIM(CLEAN(SUBSTITUTE(F13,CHAR(160)," ")))),Start!$H$6:$H$22,0))),"","Decision evidence/basis missing; ")&amp;IF(AND(LEN(UPPER(TRIM(CLEAN(SUBSTITUTE(G13,CHAR(160)," ")))))&gt;0,LEFT(UPPER(TRIM(G13)),10)&lt;&gt;"UNRESOLVED",ISERROR(MATCH(UPPER(TRIM(CLEAN(SUBSTITUTE(G13,CHAR(160)," ")))),Start!$H$6:$H$22,0))),"","Date/transition basis missing; ")&amp;IF(AND(LEN(UPPER(TRIM(CLEAN(SUBSTITUTE(H13,CHAR(160)," ")))))&gt;0,LEFT(UPPER(TRIM(H13)),10)&lt;&gt;"UNRESOLVED",ISERROR(MATCH(UPPER(TRIM(CLEAN(SUBSTITUTE(H13,CHAR(160)," ")))),Start!$H$6:$H$22,0))),"","Method/evidence basis missing; ")&amp;IF(AND(LEN(UPPER(TRIM(CLEAN(SUBSTITUTE(I13,CHAR(160)," ")))))&gt;0,LEFT(UPPER(TRIM(I13)),10)&lt;&gt;"UNRESOLVED",ISERROR(MATCH(UPPER(TRIM(CLEAN(SUBSTITUTE(I13,CHAR(160)," ")))),Start!$H$6:$H$22,0))),"","Mapping or justified exclusion missing; ")&amp;IF(AND(LEN(UPPER(TRIM(CLEAN(SUBSTITUTE(J13,CHAR(160)," ")))))&gt;0,LEFT(UPPER(TRIM(J13)),10)&lt;&gt;"UNRESOLVED",ISERROR(MATCH(UPPER(TRIM(CLEAN(SUBSTITUTE(J13,CHAR(160)," ")))),Start!$H$6:$H$22,0))),"","Conclusion/evidence missing; ")&amp;IF(AND(LEN(UPPER(TRIM(CLEAN(SUBSTITUTE(K13,CHAR(160)," ")))))&gt;0,LEFT(UPPER(TRIM(K13)),10)&lt;&gt;"UNRESOLVED",ISERROR(MATCH(UPPER(TRIM(CLEAN(SUBSTITUTE(K13,CHAR(160)," ")))),Start!$H$6:$H$22,0))),"","Reviewer/date missing; ")&amp;"")=0,"Documentation recorded; review required",IF(AND(LEN(UPPER(TRIM(CLEAN(SUBSTITUTE(C13,CHAR(160)," ")))))&gt;0,LEFT(UPPER(TRIM(C13)),10)&lt;&gt;"UNRESOLVED",ISERROR(MATCH(UPPER(TRIM(CLEAN(SUBSTITUTE(C13,CHAR(160)," ")))),Start!$H$6:$H$22,0))),"","Exact clause/version missing; ")&amp;IF(AND(LEN(UPPER(TRIM(CLEAN(SUBSTITUTE(D13,CHAR(160)," ")))))&gt;0,LEFT(UPPER(TRIM(D13)),10)&lt;&gt;"UNRESOLVED",ISERROR(MATCH(UPPER(TRIM(CLEAN(SUBSTITUTE(D13,CHAR(160)," ")))),Start!$H$6:$H$22,0))),"","Entity/system/period missing; ")&amp;IF(AND(LEN(UPPER(TRIM(CLEAN(SUBSTITUTE(F13,CHAR(160)," ")))))&gt;0,LEFT(UPPER(TRIM(F13)),10)&lt;&gt;"UNRESOLVED",ISERROR(MATCH(UPPER(TRIM(CLEAN(SUBSTITUTE(F13,CHAR(160)," ")))),Start!$H$6:$H$22,0))),"","Decision evidence/basis missing; ")&amp;IF(AND(LEN(UPPER(TRIM(CLEAN(SUBSTITUTE(G13,CHAR(160)," ")))))&gt;0,LEFT(UPPER(TRIM(G13)),10)&lt;&gt;"UNRESOLVED",ISERROR(MATCH(UPPER(TRIM(CLEAN(SUBSTITUTE(G13,CHAR(160)," ")))),Start!$H$6:$H$22,0))),"","Date/transition basis missing; ")&amp;IF(AND(LEN(UPPER(TRIM(CLEAN(SUBSTITUTE(H13,CHAR(160)," ")))))&gt;0,LEFT(UPPER(TRIM(H13)),10)&lt;&gt;"UNRESOLVED",ISERROR(MATCH(UPPER(TRIM(CLEAN(SUBSTITUTE(H13,CHAR(160)," ")))),Start!$H$6:$H$22,0))),"","Method/evidence basis missing; ")&amp;IF(AND(LEN(UPPER(TRIM(CLEAN(SUBSTITUTE(I13,CHAR(160)," ")))))&gt;0,LEFT(UPPER(TRIM(I13)),10)&lt;&gt;"UNRESOLVED",ISERROR(MATCH(UPPER(TRIM(CLEAN(SUBSTITUTE(I13,CHAR(160)," ")))),Start!$H$6:$H$22,0))),"","Mapping or justified exclusion missing; ")&amp;IF(AND(LEN(UPPER(TRIM(CLEAN(SUBSTITUTE(J13,CHAR(160)," ")))))&gt;0,LEFT(UPPER(TRIM(J13)),10)&lt;&gt;"UNRESOLVED",ISERROR(MATCH(UPPER(TRIM(CLEAN(SUBSTITUTE(J13,CHAR(160)," ")))),Start!$H$6:$H$22,0))),"","Conclusion/evidence missing; ")&amp;IF(AND(LEN(UPPER(TRIM(CLEAN(SUBSTITUTE(K13,CHAR(160)," ")))))&gt;0,LEFT(UPPER(TRIM(K13)),10)&lt;&gt;"UNRESOLVED",ISERROR(MATCH(UPPER(TRIM(CLEAN(SUBSTITUTE(K13,CHAR(160)," ")))),Start!$H$6:$H$22,0))),"","Reviewer/date missing; ")&amp;"")),"Invalid status; use a listed value")</f>
        <v>Applicability unresolved; assign an owner and next action</v>
      </c>
    </row>
    <row r="14" ht="55" customHeight="1">
      <c r="A14" s="56" t="str">
        <v>CIP012-R1.5</v>
      </c>
      <c r="B14" s="56" t="str">
        <v>Power and energy</v>
      </c>
      <c r="C14" s="53" t="str">
        <v>CIP-012-2 R1.5; M1 (P08)</v>
      </c>
      <c r="D14" s="53"/>
      <c r="E14" s="53" t="str">
        <v>Unresolved</v>
      </c>
      <c r="F14" s="53"/>
      <c r="G14" s="53" t="str">
        <v>Unresolved; verify current instrument, implementation plan and review period</v>
      </c>
      <c r="H14" s="53" t="str">
        <v>Responsibilities across separate Responsible Entities; examine the implemented plan and controlled supporting records.</v>
      </c>
      <c r="I14" s="53" t="str">
        <v>P-CIP07; refine the site procedure for this part.</v>
      </c>
      <c r="J14" s="53"/>
      <c r="K14" s="53"/>
      <c r="L14" s="53" t="str">
        <v>Confirm entity/system coverage, obtain the current controlling instrument and map every applicable part before conclusions.</v>
      </c>
      <c r="M14" s="55" t="str">
        <f>IF(OR(EXACT(E14,"Unresolved"),EXACT(E14,"Applicable"),EXACT(E14,"Excluded with basis"),EXACT(E14,"Context only")),IF(E14="Unresolved","Applicability unresolved; assign an owner and next action",IF(LEN(IF(AND(LEN(UPPER(TRIM(CLEAN(SUBSTITUTE(C14,CHAR(160)," ")))))&gt;0,LEFT(UPPER(TRIM(C14)),10)&lt;&gt;"UNRESOLVED",ISERROR(MATCH(UPPER(TRIM(CLEAN(SUBSTITUTE(C14,CHAR(160)," ")))),Start!$H$6:$H$22,0))),"","Exact clause/version missing; ")&amp;IF(AND(LEN(UPPER(TRIM(CLEAN(SUBSTITUTE(D14,CHAR(160)," ")))))&gt;0,LEFT(UPPER(TRIM(D14)),10)&lt;&gt;"UNRESOLVED",ISERROR(MATCH(UPPER(TRIM(CLEAN(SUBSTITUTE(D14,CHAR(160)," ")))),Start!$H$6:$H$22,0))),"","Entity/system/period missing; ")&amp;IF(AND(LEN(UPPER(TRIM(CLEAN(SUBSTITUTE(F14,CHAR(160)," ")))))&gt;0,LEFT(UPPER(TRIM(F14)),10)&lt;&gt;"UNRESOLVED",ISERROR(MATCH(UPPER(TRIM(CLEAN(SUBSTITUTE(F14,CHAR(160)," ")))),Start!$H$6:$H$22,0))),"","Decision evidence/basis missing; ")&amp;IF(AND(LEN(UPPER(TRIM(CLEAN(SUBSTITUTE(G14,CHAR(160)," ")))))&gt;0,LEFT(UPPER(TRIM(G14)),10)&lt;&gt;"UNRESOLVED",ISERROR(MATCH(UPPER(TRIM(CLEAN(SUBSTITUTE(G14,CHAR(160)," ")))),Start!$H$6:$H$22,0))),"","Date/transition basis missing; ")&amp;IF(AND(LEN(UPPER(TRIM(CLEAN(SUBSTITUTE(H14,CHAR(160)," ")))))&gt;0,LEFT(UPPER(TRIM(H14)),10)&lt;&gt;"UNRESOLVED",ISERROR(MATCH(UPPER(TRIM(CLEAN(SUBSTITUTE(H14,CHAR(160)," ")))),Start!$H$6:$H$22,0))),"","Method/evidence basis missing; ")&amp;IF(AND(LEN(UPPER(TRIM(CLEAN(SUBSTITUTE(I14,CHAR(160)," ")))))&gt;0,LEFT(UPPER(TRIM(I14)),10)&lt;&gt;"UNRESOLVED",ISERROR(MATCH(UPPER(TRIM(CLEAN(SUBSTITUTE(I14,CHAR(160)," ")))),Start!$H$6:$H$22,0))),"","Mapping or justified exclusion missing; ")&amp;IF(AND(LEN(UPPER(TRIM(CLEAN(SUBSTITUTE(J14,CHAR(160)," ")))))&gt;0,LEFT(UPPER(TRIM(J14)),10)&lt;&gt;"UNRESOLVED",ISERROR(MATCH(UPPER(TRIM(CLEAN(SUBSTITUTE(J14,CHAR(160)," ")))),Start!$H$6:$H$22,0))),"","Conclusion/evidence missing; ")&amp;IF(AND(LEN(UPPER(TRIM(CLEAN(SUBSTITUTE(K14,CHAR(160)," ")))))&gt;0,LEFT(UPPER(TRIM(K14)),10)&lt;&gt;"UNRESOLVED",ISERROR(MATCH(UPPER(TRIM(CLEAN(SUBSTITUTE(K14,CHAR(160)," ")))),Start!$H$6:$H$22,0))),"","Reviewer/date missing; ")&amp;"")=0,"Documentation recorded; review required",IF(AND(LEN(UPPER(TRIM(CLEAN(SUBSTITUTE(C14,CHAR(160)," ")))))&gt;0,LEFT(UPPER(TRIM(C14)),10)&lt;&gt;"UNRESOLVED",ISERROR(MATCH(UPPER(TRIM(CLEAN(SUBSTITUTE(C14,CHAR(160)," ")))),Start!$H$6:$H$22,0))),"","Exact clause/version missing; ")&amp;IF(AND(LEN(UPPER(TRIM(CLEAN(SUBSTITUTE(D14,CHAR(160)," ")))))&gt;0,LEFT(UPPER(TRIM(D14)),10)&lt;&gt;"UNRESOLVED",ISERROR(MATCH(UPPER(TRIM(CLEAN(SUBSTITUTE(D14,CHAR(160)," ")))),Start!$H$6:$H$22,0))),"","Entity/system/period missing; ")&amp;IF(AND(LEN(UPPER(TRIM(CLEAN(SUBSTITUTE(F14,CHAR(160)," ")))))&gt;0,LEFT(UPPER(TRIM(F14)),10)&lt;&gt;"UNRESOLVED",ISERROR(MATCH(UPPER(TRIM(CLEAN(SUBSTITUTE(F14,CHAR(160)," ")))),Start!$H$6:$H$22,0))),"","Decision evidence/basis missing; ")&amp;IF(AND(LEN(UPPER(TRIM(CLEAN(SUBSTITUTE(G14,CHAR(160)," ")))))&gt;0,LEFT(UPPER(TRIM(G14)),10)&lt;&gt;"UNRESOLVED",ISERROR(MATCH(UPPER(TRIM(CLEAN(SUBSTITUTE(G14,CHAR(160)," ")))),Start!$H$6:$H$22,0))),"","Date/transition basis missing; ")&amp;IF(AND(LEN(UPPER(TRIM(CLEAN(SUBSTITUTE(H14,CHAR(160)," ")))))&gt;0,LEFT(UPPER(TRIM(H14)),10)&lt;&gt;"UNRESOLVED",ISERROR(MATCH(UPPER(TRIM(CLEAN(SUBSTITUTE(H14,CHAR(160)," ")))),Start!$H$6:$H$22,0))),"","Method/evidence basis missing; ")&amp;IF(AND(LEN(UPPER(TRIM(CLEAN(SUBSTITUTE(I14,CHAR(160)," ")))))&gt;0,LEFT(UPPER(TRIM(I14)),10)&lt;&gt;"UNRESOLVED",ISERROR(MATCH(UPPER(TRIM(CLEAN(SUBSTITUTE(I14,CHAR(160)," ")))),Start!$H$6:$H$22,0))),"","Mapping or justified exclusion missing; ")&amp;IF(AND(LEN(UPPER(TRIM(CLEAN(SUBSTITUTE(J14,CHAR(160)," ")))))&gt;0,LEFT(UPPER(TRIM(J14)),10)&lt;&gt;"UNRESOLVED",ISERROR(MATCH(UPPER(TRIM(CLEAN(SUBSTITUTE(J14,CHAR(160)," ")))),Start!$H$6:$H$22,0))),"","Conclusion/evidence missing; ")&amp;IF(AND(LEN(UPPER(TRIM(CLEAN(SUBSTITUTE(K14,CHAR(160)," ")))))&gt;0,LEFT(UPPER(TRIM(K14)),10)&lt;&gt;"UNRESOLVED",ISERROR(MATCH(UPPER(TRIM(CLEAN(SUBSTITUTE(K14,CHAR(160)," ")))),Start!$H$6:$H$22,0))),"","Reviewer/date missing; ")&amp;"")),"Invalid status; use a listed value")</f>
        <v>Applicability unresolved; assign an owner and next action</v>
      </c>
    </row>
    <row r="15" ht="55" customHeight="1">
      <c r="A15" s="52" t="str">
        <v>NYDW-SCOPE</v>
      </c>
      <c r="B15" s="52" t="str">
        <v>Water and wastewater</v>
      </c>
      <c r="C15" s="53" t="str">
        <v>10 NYCRR Appendix 5-E.1(a); 5-E.2 (W12)</v>
      </c>
      <c r="D15" s="53"/>
      <c r="E15" s="53" t="str">
        <v>Unresolved</v>
      </c>
      <c r="F15" s="53"/>
      <c r="G15" s="53" t="str">
        <v>Verify the actual entity/system scope and current text.</v>
      </c>
      <c r="H15" s="53" t="inlineStr">
        <is>
          <t xml:space="preserve">Reconcile covered system population and exclusions; preserve training, ERP and reporting exceptions.</t>
        </is>
      </c>
      <c r="I15" s="53" t="str">
        <v>W-NY04</v>
      </c>
      <c r="J15" s="53"/>
      <c r="K15" s="53"/>
      <c r="L15" s="53" t="str">
        <v>Confirm entity/system coverage, obtain the current controlling instrument and map every applicable part before conclusions.</v>
      </c>
      <c r="M15" s="55" t="str">
        <f>IF(OR(EXACT(E15,"Unresolved"),EXACT(E15,"Applicable"),EXACT(E15,"Excluded with basis"),EXACT(E15,"Context only")),IF(E15="Unresolved","Applicability unresolved; assign an owner and next action",IF(LEN(IF(AND(LEN(UPPER(TRIM(CLEAN(SUBSTITUTE(C15,CHAR(160)," ")))))&gt;0,LEFT(UPPER(TRIM(C15)),10)&lt;&gt;"UNRESOLVED",ISERROR(MATCH(UPPER(TRIM(CLEAN(SUBSTITUTE(C15,CHAR(160)," ")))),Start!$H$6:$H$22,0))),"","Exact clause/version missing; ")&amp;IF(AND(LEN(UPPER(TRIM(CLEAN(SUBSTITUTE(D15,CHAR(160)," ")))))&gt;0,LEFT(UPPER(TRIM(D15)),10)&lt;&gt;"UNRESOLVED",ISERROR(MATCH(UPPER(TRIM(CLEAN(SUBSTITUTE(D15,CHAR(160)," ")))),Start!$H$6:$H$22,0))),"","Entity/system/period missing; ")&amp;IF(AND(LEN(UPPER(TRIM(CLEAN(SUBSTITUTE(F15,CHAR(160)," ")))))&gt;0,LEFT(UPPER(TRIM(F15)),10)&lt;&gt;"UNRESOLVED",ISERROR(MATCH(UPPER(TRIM(CLEAN(SUBSTITUTE(F15,CHAR(160)," ")))),Start!$H$6:$H$22,0))),"","Decision evidence/basis missing; ")&amp;IF(AND(LEN(UPPER(TRIM(CLEAN(SUBSTITUTE(G15,CHAR(160)," ")))))&gt;0,LEFT(UPPER(TRIM(G15)),10)&lt;&gt;"UNRESOLVED",ISERROR(MATCH(UPPER(TRIM(CLEAN(SUBSTITUTE(G15,CHAR(160)," ")))),Start!$H$6:$H$22,0))),"","Date/transition basis missing; ")&amp;IF(AND(LEN(UPPER(TRIM(CLEAN(SUBSTITUTE(H15,CHAR(160)," ")))))&gt;0,LEFT(UPPER(TRIM(H15)),10)&lt;&gt;"UNRESOLVED",ISERROR(MATCH(UPPER(TRIM(CLEAN(SUBSTITUTE(H15,CHAR(160)," ")))),Start!$H$6:$H$22,0))),"","Method/evidence basis missing; ")&amp;IF(AND(LEN(UPPER(TRIM(CLEAN(SUBSTITUTE(I15,CHAR(160)," ")))))&gt;0,LEFT(UPPER(TRIM(I15)),10)&lt;&gt;"UNRESOLVED",ISERROR(MATCH(UPPER(TRIM(CLEAN(SUBSTITUTE(I15,CHAR(160)," ")))),Start!$H$6:$H$22,0))),"","Mapping or justified exclusion missing; ")&amp;IF(AND(LEN(UPPER(TRIM(CLEAN(SUBSTITUTE(J15,CHAR(160)," ")))))&gt;0,LEFT(UPPER(TRIM(J15)),10)&lt;&gt;"UNRESOLVED",ISERROR(MATCH(UPPER(TRIM(CLEAN(SUBSTITUTE(J15,CHAR(160)," ")))),Start!$H$6:$H$22,0))),"","Conclusion/evidence missing; ")&amp;IF(AND(LEN(UPPER(TRIM(CLEAN(SUBSTITUTE(K15,CHAR(160)," ")))))&gt;0,LEFT(UPPER(TRIM(K15)),10)&lt;&gt;"UNRESOLVED",ISERROR(MATCH(UPPER(TRIM(CLEAN(SUBSTITUTE(K15,CHAR(160)," ")))),Start!$H$6:$H$22,0))),"","Reviewer/date missing; ")&amp;"")=0,"Documentation recorded; review required",IF(AND(LEN(UPPER(TRIM(CLEAN(SUBSTITUTE(C15,CHAR(160)," ")))))&gt;0,LEFT(UPPER(TRIM(C15)),10)&lt;&gt;"UNRESOLVED",ISERROR(MATCH(UPPER(TRIM(CLEAN(SUBSTITUTE(C15,CHAR(160)," ")))),Start!$H$6:$H$22,0))),"","Exact clause/version missing; ")&amp;IF(AND(LEN(UPPER(TRIM(CLEAN(SUBSTITUTE(D15,CHAR(160)," ")))))&gt;0,LEFT(UPPER(TRIM(D15)),10)&lt;&gt;"UNRESOLVED",ISERROR(MATCH(UPPER(TRIM(CLEAN(SUBSTITUTE(D15,CHAR(160)," ")))),Start!$H$6:$H$22,0))),"","Entity/system/period missing; ")&amp;IF(AND(LEN(UPPER(TRIM(CLEAN(SUBSTITUTE(F15,CHAR(160)," ")))))&gt;0,LEFT(UPPER(TRIM(F15)),10)&lt;&gt;"UNRESOLVED",ISERROR(MATCH(UPPER(TRIM(CLEAN(SUBSTITUTE(F15,CHAR(160)," ")))),Start!$H$6:$H$22,0))),"","Decision evidence/basis missing; ")&amp;IF(AND(LEN(UPPER(TRIM(CLEAN(SUBSTITUTE(G15,CHAR(160)," ")))))&gt;0,LEFT(UPPER(TRIM(G15)),10)&lt;&gt;"UNRESOLVED",ISERROR(MATCH(UPPER(TRIM(CLEAN(SUBSTITUTE(G15,CHAR(160)," ")))),Start!$H$6:$H$22,0))),"","Date/transition basis missing; ")&amp;IF(AND(LEN(UPPER(TRIM(CLEAN(SUBSTITUTE(H15,CHAR(160)," ")))))&gt;0,LEFT(UPPER(TRIM(H15)),10)&lt;&gt;"UNRESOLVED",ISERROR(MATCH(UPPER(TRIM(CLEAN(SUBSTITUTE(H15,CHAR(160)," ")))),Start!$H$6:$H$22,0))),"","Method/evidence basis missing; ")&amp;IF(AND(LEN(UPPER(TRIM(CLEAN(SUBSTITUTE(I15,CHAR(160)," ")))))&gt;0,LEFT(UPPER(TRIM(I15)),10)&lt;&gt;"UNRESOLVED",ISERROR(MATCH(UPPER(TRIM(CLEAN(SUBSTITUTE(I15,CHAR(160)," ")))),Start!$H$6:$H$22,0))),"","Mapping or justified exclusion missing; ")&amp;IF(AND(LEN(UPPER(TRIM(CLEAN(SUBSTITUTE(J15,CHAR(160)," ")))))&gt;0,LEFT(UPPER(TRIM(J15)),10)&lt;&gt;"UNRESOLVED",ISERROR(MATCH(UPPER(TRIM(CLEAN(SUBSTITUTE(J15,CHAR(160)," ")))),Start!$H$6:$H$22,0))),"","Conclusion/evidence missing; ")&amp;IF(AND(LEN(UPPER(TRIM(CLEAN(SUBSTITUTE(K15,CHAR(160)," ")))))&gt;0,LEFT(UPPER(TRIM(K15)),10)&lt;&gt;"UNRESOLVED",ISERROR(MATCH(UPPER(TRIM(CLEAN(SUBSTITUTE(K15,CHAR(160)," ")))),Start!$H$6:$H$22,0))),"","Reviewer/date missing; ")&amp;"")),"Invalid status; use a listed value")</f>
        <v>Applicability unresolved; assign an owner and next action</v>
      </c>
    </row>
    <row r="16" ht="55" customHeight="1">
      <c r="A16" s="56" t="str">
        <v>NYDW-TRANSITION</v>
      </c>
      <c r="B16" s="56" t="str">
        <v>Water and wastewater</v>
      </c>
      <c r="C16" s="53" t="str">
        <v>10 NYCRR Appendix 5-E.1(b) (W12)</v>
      </c>
      <c r="D16" s="53"/>
      <c r="E16" s="53" t="str">
        <v>Unresolved</v>
      </c>
      <c r="F16" s="53"/>
      <c r="G16" s="53" t="str">
        <v>January 1 2027 for remaining Appendix duties; 5-E.7 and 5-E.9 immediate upon adoption. Verify actual operator cycle.</v>
      </c>
      <c r="H16" s="53" t="str">
        <v>Separate immediate 5-E.7/5-E.9 duties from remaining transition work.</v>
      </c>
      <c r="I16" s="53" t="str">
        <v>W-NY02 / W-NY03 / W-NY04</v>
      </c>
      <c r="J16" s="53"/>
      <c r="K16" s="53"/>
      <c r="L16" s="53" t="str">
        <v>Confirm entity/system coverage, obtain the current controlling instrument and map every applicable part before conclusions.</v>
      </c>
      <c r="M16" s="55" t="str">
        <f>IF(OR(EXACT(E16,"Unresolved"),EXACT(E16,"Applicable"),EXACT(E16,"Excluded with basis"),EXACT(E16,"Context only")),IF(E16="Unresolved","Applicability unresolved; assign an owner and next action",IF(LEN(IF(AND(LEN(UPPER(TRIM(CLEAN(SUBSTITUTE(C16,CHAR(160)," ")))))&gt;0,LEFT(UPPER(TRIM(C16)),10)&lt;&gt;"UNRESOLVED",ISERROR(MATCH(UPPER(TRIM(CLEAN(SUBSTITUTE(C16,CHAR(160)," ")))),Start!$H$6:$H$22,0))),"","Exact clause/version missing; ")&amp;IF(AND(LEN(UPPER(TRIM(CLEAN(SUBSTITUTE(D16,CHAR(160)," ")))))&gt;0,LEFT(UPPER(TRIM(D16)),10)&lt;&gt;"UNRESOLVED",ISERROR(MATCH(UPPER(TRIM(CLEAN(SUBSTITUTE(D16,CHAR(160)," ")))),Start!$H$6:$H$22,0))),"","Entity/system/period missing; ")&amp;IF(AND(LEN(UPPER(TRIM(CLEAN(SUBSTITUTE(F16,CHAR(160)," ")))))&gt;0,LEFT(UPPER(TRIM(F16)),10)&lt;&gt;"UNRESOLVED",ISERROR(MATCH(UPPER(TRIM(CLEAN(SUBSTITUTE(F16,CHAR(160)," ")))),Start!$H$6:$H$22,0))),"","Decision evidence/basis missing; ")&amp;IF(AND(LEN(UPPER(TRIM(CLEAN(SUBSTITUTE(G16,CHAR(160)," ")))))&gt;0,LEFT(UPPER(TRIM(G16)),10)&lt;&gt;"UNRESOLVED",ISERROR(MATCH(UPPER(TRIM(CLEAN(SUBSTITUTE(G16,CHAR(160)," ")))),Start!$H$6:$H$22,0))),"","Date/transition basis missing; ")&amp;IF(AND(LEN(UPPER(TRIM(CLEAN(SUBSTITUTE(H16,CHAR(160)," ")))))&gt;0,LEFT(UPPER(TRIM(H16)),10)&lt;&gt;"UNRESOLVED",ISERROR(MATCH(UPPER(TRIM(CLEAN(SUBSTITUTE(H16,CHAR(160)," ")))),Start!$H$6:$H$22,0))),"","Method/evidence basis missing; ")&amp;IF(AND(LEN(UPPER(TRIM(CLEAN(SUBSTITUTE(I16,CHAR(160)," ")))))&gt;0,LEFT(UPPER(TRIM(I16)),10)&lt;&gt;"UNRESOLVED",ISERROR(MATCH(UPPER(TRIM(CLEAN(SUBSTITUTE(I16,CHAR(160)," ")))),Start!$H$6:$H$22,0))),"","Mapping or justified exclusion missing; ")&amp;IF(AND(LEN(UPPER(TRIM(CLEAN(SUBSTITUTE(J16,CHAR(160)," ")))))&gt;0,LEFT(UPPER(TRIM(J16)),10)&lt;&gt;"UNRESOLVED",ISERROR(MATCH(UPPER(TRIM(CLEAN(SUBSTITUTE(J16,CHAR(160)," ")))),Start!$H$6:$H$22,0))),"","Conclusion/evidence missing; ")&amp;IF(AND(LEN(UPPER(TRIM(CLEAN(SUBSTITUTE(K16,CHAR(160)," ")))))&gt;0,LEFT(UPPER(TRIM(K16)),10)&lt;&gt;"UNRESOLVED",ISERROR(MATCH(UPPER(TRIM(CLEAN(SUBSTITUTE(K16,CHAR(160)," ")))),Start!$H$6:$H$22,0))),"","Reviewer/date missing; ")&amp;"")=0,"Documentation recorded; review required",IF(AND(LEN(UPPER(TRIM(CLEAN(SUBSTITUTE(C16,CHAR(160)," ")))))&gt;0,LEFT(UPPER(TRIM(C16)),10)&lt;&gt;"UNRESOLVED",ISERROR(MATCH(UPPER(TRIM(CLEAN(SUBSTITUTE(C16,CHAR(160)," ")))),Start!$H$6:$H$22,0))),"","Exact clause/version missing; ")&amp;IF(AND(LEN(UPPER(TRIM(CLEAN(SUBSTITUTE(D16,CHAR(160)," ")))))&gt;0,LEFT(UPPER(TRIM(D16)),10)&lt;&gt;"UNRESOLVED",ISERROR(MATCH(UPPER(TRIM(CLEAN(SUBSTITUTE(D16,CHAR(160)," ")))),Start!$H$6:$H$22,0))),"","Entity/system/period missing; ")&amp;IF(AND(LEN(UPPER(TRIM(CLEAN(SUBSTITUTE(F16,CHAR(160)," ")))))&gt;0,LEFT(UPPER(TRIM(F16)),10)&lt;&gt;"UNRESOLVED",ISERROR(MATCH(UPPER(TRIM(CLEAN(SUBSTITUTE(F16,CHAR(160)," ")))),Start!$H$6:$H$22,0))),"","Decision evidence/basis missing; ")&amp;IF(AND(LEN(UPPER(TRIM(CLEAN(SUBSTITUTE(G16,CHAR(160)," ")))))&gt;0,LEFT(UPPER(TRIM(G16)),10)&lt;&gt;"UNRESOLVED",ISERROR(MATCH(UPPER(TRIM(CLEAN(SUBSTITUTE(G16,CHAR(160)," ")))),Start!$H$6:$H$22,0))),"","Date/transition basis missing; ")&amp;IF(AND(LEN(UPPER(TRIM(CLEAN(SUBSTITUTE(H16,CHAR(160)," ")))))&gt;0,LEFT(UPPER(TRIM(H16)),10)&lt;&gt;"UNRESOLVED",ISERROR(MATCH(UPPER(TRIM(CLEAN(SUBSTITUTE(H16,CHAR(160)," ")))),Start!$H$6:$H$22,0))),"","Method/evidence basis missing; ")&amp;IF(AND(LEN(UPPER(TRIM(CLEAN(SUBSTITUTE(I16,CHAR(160)," ")))))&gt;0,LEFT(UPPER(TRIM(I16)),10)&lt;&gt;"UNRESOLVED",ISERROR(MATCH(UPPER(TRIM(CLEAN(SUBSTITUTE(I16,CHAR(160)," ")))),Start!$H$6:$H$22,0))),"","Mapping or justified exclusion missing; ")&amp;IF(AND(LEN(UPPER(TRIM(CLEAN(SUBSTITUTE(J16,CHAR(160)," ")))))&gt;0,LEFT(UPPER(TRIM(J16)),10)&lt;&gt;"UNRESOLVED",ISERROR(MATCH(UPPER(TRIM(CLEAN(SUBSTITUTE(J16,CHAR(160)," ")))),Start!$H$6:$H$22,0))),"","Conclusion/evidence missing; ")&amp;IF(AND(LEN(UPPER(TRIM(CLEAN(SUBSTITUTE(K16,CHAR(160)," ")))))&gt;0,LEFT(UPPER(TRIM(K16)),10)&lt;&gt;"UNRESOLVED",ISERROR(MATCH(UPPER(TRIM(CLEAN(SUBSTITUTE(K16,CHAR(160)," ")))),Start!$H$6:$H$22,0))),"","Reviewer/date missing; ")&amp;"")),"Invalid status; use a listed value")</f>
        <v>Applicability unresolved; assign an owner and next action</v>
      </c>
    </row>
    <row r="17" ht="55" customHeight="1">
      <c r="A17" s="52" t="str">
        <v>NYDW-TRAINING</v>
      </c>
      <c r="B17" s="52" t="str">
        <v>Water and wastewater</v>
      </c>
      <c r="C17" s="53" t="str">
        <v>10 NYCRR Appendix 5-E.7; 5-E.1(a) (W12)</v>
      </c>
      <c r="D17" s="53"/>
      <c r="E17" s="53" t="str">
        <v>Unresolved</v>
      </c>
      <c r="F17" s="53"/>
      <c r="G17" s="53" t="str">
        <v>Immediate upon adoption; DOH FAQ identifies end of first full registration cycle after effective date. Obtain actual cycle and training evidence.</v>
      </c>
      <c r="H17" s="53" t="inlineStr">
        <is>
          <t xml:space="preserve">All Subpart 5-4 certified drinking water treatment operators: DOH approved cybersecurity training, at least one hour every three years; no 5-E.2 exclusion.</t>
        </is>
      </c>
      <c r="I17" s="53" t="str">
        <v>W-NY02</v>
      </c>
      <c r="J17" s="53"/>
      <c r="K17" s="53"/>
      <c r="L17" s="53" t="str">
        <v>Confirm entity/system coverage, obtain the current controlling instrument and map every applicable part before conclusions.</v>
      </c>
      <c r="M17" s="55" t="str">
        <f>IF(OR(EXACT(E17,"Unresolved"),EXACT(E17,"Applicable"),EXACT(E17,"Excluded with basis"),EXACT(E17,"Context only")),IF(E17="Unresolved","Applicability unresolved; assign an owner and next action",IF(LEN(IF(AND(LEN(UPPER(TRIM(CLEAN(SUBSTITUTE(C17,CHAR(160)," ")))))&gt;0,LEFT(UPPER(TRIM(C17)),10)&lt;&gt;"UNRESOLVED",ISERROR(MATCH(UPPER(TRIM(CLEAN(SUBSTITUTE(C17,CHAR(160)," ")))),Start!$H$6:$H$22,0))),"","Exact clause/version missing; ")&amp;IF(AND(LEN(UPPER(TRIM(CLEAN(SUBSTITUTE(D17,CHAR(160)," ")))))&gt;0,LEFT(UPPER(TRIM(D17)),10)&lt;&gt;"UNRESOLVED",ISERROR(MATCH(UPPER(TRIM(CLEAN(SUBSTITUTE(D17,CHAR(160)," ")))),Start!$H$6:$H$22,0))),"","Entity/system/period missing; ")&amp;IF(AND(LEN(UPPER(TRIM(CLEAN(SUBSTITUTE(F17,CHAR(160)," ")))))&gt;0,LEFT(UPPER(TRIM(F17)),10)&lt;&gt;"UNRESOLVED",ISERROR(MATCH(UPPER(TRIM(CLEAN(SUBSTITUTE(F17,CHAR(160)," ")))),Start!$H$6:$H$22,0))),"","Decision evidence/basis missing; ")&amp;IF(AND(LEN(UPPER(TRIM(CLEAN(SUBSTITUTE(G17,CHAR(160)," ")))))&gt;0,LEFT(UPPER(TRIM(G17)),10)&lt;&gt;"UNRESOLVED",ISERROR(MATCH(UPPER(TRIM(CLEAN(SUBSTITUTE(G17,CHAR(160)," ")))),Start!$H$6:$H$22,0))),"","Date/transition basis missing; ")&amp;IF(AND(LEN(UPPER(TRIM(CLEAN(SUBSTITUTE(H17,CHAR(160)," ")))))&gt;0,LEFT(UPPER(TRIM(H17)),10)&lt;&gt;"UNRESOLVED",ISERROR(MATCH(UPPER(TRIM(CLEAN(SUBSTITUTE(H17,CHAR(160)," ")))),Start!$H$6:$H$22,0))),"","Method/evidence basis missing; ")&amp;IF(AND(LEN(UPPER(TRIM(CLEAN(SUBSTITUTE(I17,CHAR(160)," ")))))&gt;0,LEFT(UPPER(TRIM(I17)),10)&lt;&gt;"UNRESOLVED",ISERROR(MATCH(UPPER(TRIM(CLEAN(SUBSTITUTE(I17,CHAR(160)," ")))),Start!$H$6:$H$22,0))),"","Mapping or justified exclusion missing; ")&amp;IF(AND(LEN(UPPER(TRIM(CLEAN(SUBSTITUTE(J17,CHAR(160)," ")))))&gt;0,LEFT(UPPER(TRIM(J17)),10)&lt;&gt;"UNRESOLVED",ISERROR(MATCH(UPPER(TRIM(CLEAN(SUBSTITUTE(J17,CHAR(160)," ")))),Start!$H$6:$H$22,0))),"","Conclusion/evidence missing; ")&amp;IF(AND(LEN(UPPER(TRIM(CLEAN(SUBSTITUTE(K17,CHAR(160)," ")))))&gt;0,LEFT(UPPER(TRIM(K17)),10)&lt;&gt;"UNRESOLVED",ISERROR(MATCH(UPPER(TRIM(CLEAN(SUBSTITUTE(K17,CHAR(160)," ")))),Start!$H$6:$H$22,0))),"","Reviewer/date missing; ")&amp;"")=0,"Documentation recorded; review required",IF(AND(LEN(UPPER(TRIM(CLEAN(SUBSTITUTE(C17,CHAR(160)," ")))))&gt;0,LEFT(UPPER(TRIM(C17)),10)&lt;&gt;"UNRESOLVED",ISERROR(MATCH(UPPER(TRIM(CLEAN(SUBSTITUTE(C17,CHAR(160)," ")))),Start!$H$6:$H$22,0))),"","Exact clause/version missing; ")&amp;IF(AND(LEN(UPPER(TRIM(CLEAN(SUBSTITUTE(D17,CHAR(160)," ")))))&gt;0,LEFT(UPPER(TRIM(D17)),10)&lt;&gt;"UNRESOLVED",ISERROR(MATCH(UPPER(TRIM(CLEAN(SUBSTITUTE(D17,CHAR(160)," ")))),Start!$H$6:$H$22,0))),"","Entity/system/period missing; ")&amp;IF(AND(LEN(UPPER(TRIM(CLEAN(SUBSTITUTE(F17,CHAR(160)," ")))))&gt;0,LEFT(UPPER(TRIM(F17)),10)&lt;&gt;"UNRESOLVED",ISERROR(MATCH(UPPER(TRIM(CLEAN(SUBSTITUTE(F17,CHAR(160)," ")))),Start!$H$6:$H$22,0))),"","Decision evidence/basis missing; ")&amp;IF(AND(LEN(UPPER(TRIM(CLEAN(SUBSTITUTE(G17,CHAR(160)," ")))))&gt;0,LEFT(UPPER(TRIM(G17)),10)&lt;&gt;"UNRESOLVED",ISERROR(MATCH(UPPER(TRIM(CLEAN(SUBSTITUTE(G17,CHAR(160)," ")))),Start!$H$6:$H$22,0))),"","Date/transition basis missing; ")&amp;IF(AND(LEN(UPPER(TRIM(CLEAN(SUBSTITUTE(H17,CHAR(160)," ")))))&gt;0,LEFT(UPPER(TRIM(H17)),10)&lt;&gt;"UNRESOLVED",ISERROR(MATCH(UPPER(TRIM(CLEAN(SUBSTITUTE(H17,CHAR(160)," ")))),Start!$H$6:$H$22,0))),"","Method/evidence basis missing; ")&amp;IF(AND(LEN(UPPER(TRIM(CLEAN(SUBSTITUTE(I17,CHAR(160)," ")))))&gt;0,LEFT(UPPER(TRIM(I17)),10)&lt;&gt;"UNRESOLVED",ISERROR(MATCH(UPPER(TRIM(CLEAN(SUBSTITUTE(I17,CHAR(160)," ")))),Start!$H$6:$H$22,0))),"","Mapping or justified exclusion missing; ")&amp;IF(AND(LEN(UPPER(TRIM(CLEAN(SUBSTITUTE(J17,CHAR(160)," ")))))&gt;0,LEFT(UPPER(TRIM(J17)),10)&lt;&gt;"UNRESOLVED",ISERROR(MATCH(UPPER(TRIM(CLEAN(SUBSTITUTE(J17,CHAR(160)," ")))),Start!$H$6:$H$22,0))),"","Conclusion/evidence missing; ")&amp;IF(AND(LEN(UPPER(TRIM(CLEAN(SUBSTITUTE(K17,CHAR(160)," ")))))&gt;0,LEFT(UPPER(TRIM(K17)),10)&lt;&gt;"UNRESOLVED",ISERROR(MATCH(UPPER(TRIM(CLEAN(SUBSTITUTE(K17,CHAR(160)," ")))),Start!$H$6:$H$22,0))),"","Reviewer/date missing; ")&amp;"")),"Invalid status; use a listed value")</f>
        <v>Applicability unresolved; assign an owner and next action</v>
      </c>
    </row>
    <row r="18" ht="55" customHeight="1">
      <c r="A18" s="56" t="str">
        <v>NYDW-INCIDENT</v>
      </c>
      <c r="B18" s="56" t="str">
        <v>Water and wastewater</v>
      </c>
      <c r="C18" s="53" t="str">
        <v>10 NYCRR Appendix 5-E.9; 5-E.3(e) (W12)</v>
      </c>
      <c r="D18" s="53"/>
      <c r="E18" s="53" t="str">
        <v>Unresolved</v>
      </c>
      <c r="F18" s="53"/>
      <c r="G18" s="53" t="str">
        <v>Immediate upon adoption; record determination timestamp and hazard basis.</v>
      </c>
      <c r="H18" s="53" t="str">
        <v>As soon as possible, within 24 hours after determining a defined incident occurred which created or may create a public health hazard; preserve other notice duties.</v>
      </c>
      <c r="I18" s="53" t="str">
        <v>W-NY03</v>
      </c>
      <c r="J18" s="53"/>
      <c r="K18" s="53"/>
      <c r="L18" s="53" t="str">
        <v>Confirm entity/system coverage, obtain the current controlling instrument and map every applicable part before conclusions.</v>
      </c>
      <c r="M18" s="55" t="str">
        <f>IF(OR(EXACT(E18,"Unresolved"),EXACT(E18,"Applicable"),EXACT(E18,"Excluded with basis"),EXACT(E18,"Context only")),IF(E18="Unresolved","Applicability unresolved; assign an owner and next action",IF(LEN(IF(AND(LEN(UPPER(TRIM(CLEAN(SUBSTITUTE(C18,CHAR(160)," ")))))&gt;0,LEFT(UPPER(TRIM(C18)),10)&lt;&gt;"UNRESOLVED",ISERROR(MATCH(UPPER(TRIM(CLEAN(SUBSTITUTE(C18,CHAR(160)," ")))),Start!$H$6:$H$22,0))),"","Exact clause/version missing; ")&amp;IF(AND(LEN(UPPER(TRIM(CLEAN(SUBSTITUTE(D18,CHAR(160)," ")))))&gt;0,LEFT(UPPER(TRIM(D18)),10)&lt;&gt;"UNRESOLVED",ISERROR(MATCH(UPPER(TRIM(CLEAN(SUBSTITUTE(D18,CHAR(160)," ")))),Start!$H$6:$H$22,0))),"","Entity/system/period missing; ")&amp;IF(AND(LEN(UPPER(TRIM(CLEAN(SUBSTITUTE(F18,CHAR(160)," ")))))&gt;0,LEFT(UPPER(TRIM(F18)),10)&lt;&gt;"UNRESOLVED",ISERROR(MATCH(UPPER(TRIM(CLEAN(SUBSTITUTE(F18,CHAR(160)," ")))),Start!$H$6:$H$22,0))),"","Decision evidence/basis missing; ")&amp;IF(AND(LEN(UPPER(TRIM(CLEAN(SUBSTITUTE(G18,CHAR(160)," ")))))&gt;0,LEFT(UPPER(TRIM(G18)),10)&lt;&gt;"UNRESOLVED",ISERROR(MATCH(UPPER(TRIM(CLEAN(SUBSTITUTE(G18,CHAR(160)," ")))),Start!$H$6:$H$22,0))),"","Date/transition basis missing; ")&amp;IF(AND(LEN(UPPER(TRIM(CLEAN(SUBSTITUTE(H18,CHAR(160)," ")))))&gt;0,LEFT(UPPER(TRIM(H18)),10)&lt;&gt;"UNRESOLVED",ISERROR(MATCH(UPPER(TRIM(CLEAN(SUBSTITUTE(H18,CHAR(160)," ")))),Start!$H$6:$H$22,0))),"","Method/evidence basis missing; ")&amp;IF(AND(LEN(UPPER(TRIM(CLEAN(SUBSTITUTE(I18,CHAR(160)," ")))))&gt;0,LEFT(UPPER(TRIM(I18)),10)&lt;&gt;"UNRESOLVED",ISERROR(MATCH(UPPER(TRIM(CLEAN(SUBSTITUTE(I18,CHAR(160)," ")))),Start!$H$6:$H$22,0))),"","Mapping or justified exclusion missing; ")&amp;IF(AND(LEN(UPPER(TRIM(CLEAN(SUBSTITUTE(J18,CHAR(160)," ")))))&gt;0,LEFT(UPPER(TRIM(J18)),10)&lt;&gt;"UNRESOLVED",ISERROR(MATCH(UPPER(TRIM(CLEAN(SUBSTITUTE(J18,CHAR(160)," ")))),Start!$H$6:$H$22,0))),"","Conclusion/evidence missing; ")&amp;IF(AND(LEN(UPPER(TRIM(CLEAN(SUBSTITUTE(K18,CHAR(160)," ")))))&gt;0,LEFT(UPPER(TRIM(K18)),10)&lt;&gt;"UNRESOLVED",ISERROR(MATCH(UPPER(TRIM(CLEAN(SUBSTITUTE(K18,CHAR(160)," ")))),Start!$H$6:$H$22,0))),"","Reviewer/date missing; ")&amp;"")=0,"Documentation recorded; review required",IF(AND(LEN(UPPER(TRIM(CLEAN(SUBSTITUTE(C18,CHAR(160)," ")))))&gt;0,LEFT(UPPER(TRIM(C18)),10)&lt;&gt;"UNRESOLVED",ISERROR(MATCH(UPPER(TRIM(CLEAN(SUBSTITUTE(C18,CHAR(160)," ")))),Start!$H$6:$H$22,0))),"","Exact clause/version missing; ")&amp;IF(AND(LEN(UPPER(TRIM(CLEAN(SUBSTITUTE(D18,CHAR(160)," ")))))&gt;0,LEFT(UPPER(TRIM(D18)),10)&lt;&gt;"UNRESOLVED",ISERROR(MATCH(UPPER(TRIM(CLEAN(SUBSTITUTE(D18,CHAR(160)," ")))),Start!$H$6:$H$22,0))),"","Entity/system/period missing; ")&amp;IF(AND(LEN(UPPER(TRIM(CLEAN(SUBSTITUTE(F18,CHAR(160)," ")))))&gt;0,LEFT(UPPER(TRIM(F18)),10)&lt;&gt;"UNRESOLVED",ISERROR(MATCH(UPPER(TRIM(CLEAN(SUBSTITUTE(F18,CHAR(160)," ")))),Start!$H$6:$H$22,0))),"","Decision evidence/basis missing; ")&amp;IF(AND(LEN(UPPER(TRIM(CLEAN(SUBSTITUTE(G18,CHAR(160)," ")))))&gt;0,LEFT(UPPER(TRIM(G18)),10)&lt;&gt;"UNRESOLVED",ISERROR(MATCH(UPPER(TRIM(CLEAN(SUBSTITUTE(G18,CHAR(160)," ")))),Start!$H$6:$H$22,0))),"","Date/transition basis missing; ")&amp;IF(AND(LEN(UPPER(TRIM(CLEAN(SUBSTITUTE(H18,CHAR(160)," ")))))&gt;0,LEFT(UPPER(TRIM(H18)),10)&lt;&gt;"UNRESOLVED",ISERROR(MATCH(UPPER(TRIM(CLEAN(SUBSTITUTE(H18,CHAR(160)," ")))),Start!$H$6:$H$22,0))),"","Method/evidence basis missing; ")&amp;IF(AND(LEN(UPPER(TRIM(CLEAN(SUBSTITUTE(I18,CHAR(160)," ")))))&gt;0,LEFT(UPPER(TRIM(I18)),10)&lt;&gt;"UNRESOLVED",ISERROR(MATCH(UPPER(TRIM(CLEAN(SUBSTITUTE(I18,CHAR(160)," ")))),Start!$H$6:$H$22,0))),"","Mapping or justified exclusion missing; ")&amp;IF(AND(LEN(UPPER(TRIM(CLEAN(SUBSTITUTE(J18,CHAR(160)," ")))))&gt;0,LEFT(UPPER(TRIM(J18)),10)&lt;&gt;"UNRESOLVED",ISERROR(MATCH(UPPER(TRIM(CLEAN(SUBSTITUTE(J18,CHAR(160)," ")))),Start!$H$6:$H$22,0))),"","Conclusion/evidence missing; ")&amp;IF(AND(LEN(UPPER(TRIM(CLEAN(SUBSTITUTE(K18,CHAR(160)," ")))))&gt;0,LEFT(UPPER(TRIM(K18)),10)&lt;&gt;"UNRESOLVED",ISERROR(MATCH(UPPER(TRIM(CLEAN(SUBSTITUTE(K18,CHAR(160)," ")))),Start!$H$6:$H$22,0))),"","Reviewer/date missing; ")&amp;"")),"Invalid status; use a listed value")</f>
        <v>Applicability unresolved; assign an owner and next action</v>
      </c>
    </row>
    <row r="19" ht="70" customHeight="1">
      <c r="A19" s="52" t="str">
        <v>NYDW-CVA</v>
      </c>
      <c r="B19" s="52" t="str">
        <v>Water and wastewater</v>
      </c>
      <c r="C19" s="53" t="str">
        <v>10 NYCRR Appendix 5-E.1(c); 5-E.5(a)-(h) (W12)</v>
      </c>
      <c r="D19" s="53"/>
      <c r="E19" s="53" t="str">
        <v>Unresolved</v>
      </c>
      <c r="F19" s="53"/>
      <c r="G19" s="53" t="str">
        <v>Transition January 1 2027; review/update annually and within 30 days after major changes are operational. Verify submission cadence under 5-1.33(e).</v>
      </c>
      <c r="H19" s="53" t="inlineStr">
        <is>
          <t xml:space="preserve">Map CVA scope, approvals, risk, control effectiveness, 48 hour qualifying vulnerability reports, annual/major change review, mitigation and approved form. Split into individual part rows.</t>
        </is>
      </c>
      <c r="I19" s="53" t="str">
        <v>W-NY04</v>
      </c>
      <c r="J19" s="53"/>
      <c r="K19" s="53"/>
      <c r="L19" s="53" t="str">
        <v>Confirm entity/system coverage, obtain the current controlling instrument and map every applicable part before conclusions.</v>
      </c>
      <c r="M19" s="55" t="str">
        <f>IF(OR(EXACT(E19,"Unresolved"),EXACT(E19,"Applicable"),EXACT(E19,"Excluded with basis"),EXACT(E19,"Context only")),IF(E19="Unresolved","Applicability unresolved; assign an owner and next action",IF(LEN(IF(AND(LEN(UPPER(TRIM(CLEAN(SUBSTITUTE(C19,CHAR(160)," ")))))&gt;0,LEFT(UPPER(TRIM(C19)),10)&lt;&gt;"UNRESOLVED",ISERROR(MATCH(UPPER(TRIM(CLEAN(SUBSTITUTE(C19,CHAR(160)," ")))),Start!$H$6:$H$22,0))),"","Exact clause/version missing; ")&amp;IF(AND(LEN(UPPER(TRIM(CLEAN(SUBSTITUTE(D19,CHAR(160)," ")))))&gt;0,LEFT(UPPER(TRIM(D19)),10)&lt;&gt;"UNRESOLVED",ISERROR(MATCH(UPPER(TRIM(CLEAN(SUBSTITUTE(D19,CHAR(160)," ")))),Start!$H$6:$H$22,0))),"","Entity/system/period missing; ")&amp;IF(AND(LEN(UPPER(TRIM(CLEAN(SUBSTITUTE(F19,CHAR(160)," ")))))&gt;0,LEFT(UPPER(TRIM(F19)),10)&lt;&gt;"UNRESOLVED",ISERROR(MATCH(UPPER(TRIM(CLEAN(SUBSTITUTE(F19,CHAR(160)," ")))),Start!$H$6:$H$22,0))),"","Decision evidence/basis missing; ")&amp;IF(AND(LEN(UPPER(TRIM(CLEAN(SUBSTITUTE(G19,CHAR(160)," ")))))&gt;0,LEFT(UPPER(TRIM(G19)),10)&lt;&gt;"UNRESOLVED",ISERROR(MATCH(UPPER(TRIM(CLEAN(SUBSTITUTE(G19,CHAR(160)," ")))),Start!$H$6:$H$22,0))),"","Date/transition basis missing; ")&amp;IF(AND(LEN(UPPER(TRIM(CLEAN(SUBSTITUTE(H19,CHAR(160)," ")))))&gt;0,LEFT(UPPER(TRIM(H19)),10)&lt;&gt;"UNRESOLVED",ISERROR(MATCH(UPPER(TRIM(CLEAN(SUBSTITUTE(H19,CHAR(160)," ")))),Start!$H$6:$H$22,0))),"","Method/evidence basis missing; ")&amp;IF(AND(LEN(UPPER(TRIM(CLEAN(SUBSTITUTE(I19,CHAR(160)," ")))))&gt;0,LEFT(UPPER(TRIM(I19)),10)&lt;&gt;"UNRESOLVED",ISERROR(MATCH(UPPER(TRIM(CLEAN(SUBSTITUTE(I19,CHAR(160)," ")))),Start!$H$6:$H$22,0))),"","Mapping or justified exclusion missing; ")&amp;IF(AND(LEN(UPPER(TRIM(CLEAN(SUBSTITUTE(J19,CHAR(160)," ")))))&gt;0,LEFT(UPPER(TRIM(J19)),10)&lt;&gt;"UNRESOLVED",ISERROR(MATCH(UPPER(TRIM(CLEAN(SUBSTITUTE(J19,CHAR(160)," ")))),Start!$H$6:$H$22,0))),"","Conclusion/evidence missing; ")&amp;IF(AND(LEN(UPPER(TRIM(CLEAN(SUBSTITUTE(K19,CHAR(160)," ")))))&gt;0,LEFT(UPPER(TRIM(K19)),10)&lt;&gt;"UNRESOLVED",ISERROR(MATCH(UPPER(TRIM(CLEAN(SUBSTITUTE(K19,CHAR(160)," ")))),Start!$H$6:$H$22,0))),"","Reviewer/date missing; ")&amp;"")=0,"Documentation recorded; review required",IF(AND(LEN(UPPER(TRIM(CLEAN(SUBSTITUTE(C19,CHAR(160)," ")))))&gt;0,LEFT(UPPER(TRIM(C19)),10)&lt;&gt;"UNRESOLVED",ISERROR(MATCH(UPPER(TRIM(CLEAN(SUBSTITUTE(C19,CHAR(160)," ")))),Start!$H$6:$H$22,0))),"","Exact clause/version missing; ")&amp;IF(AND(LEN(UPPER(TRIM(CLEAN(SUBSTITUTE(D19,CHAR(160)," ")))))&gt;0,LEFT(UPPER(TRIM(D19)),10)&lt;&gt;"UNRESOLVED",ISERROR(MATCH(UPPER(TRIM(CLEAN(SUBSTITUTE(D19,CHAR(160)," ")))),Start!$H$6:$H$22,0))),"","Entity/system/period missing; ")&amp;IF(AND(LEN(UPPER(TRIM(CLEAN(SUBSTITUTE(F19,CHAR(160)," ")))))&gt;0,LEFT(UPPER(TRIM(F19)),10)&lt;&gt;"UNRESOLVED",ISERROR(MATCH(UPPER(TRIM(CLEAN(SUBSTITUTE(F19,CHAR(160)," ")))),Start!$H$6:$H$22,0))),"","Decision evidence/basis missing; ")&amp;IF(AND(LEN(UPPER(TRIM(CLEAN(SUBSTITUTE(G19,CHAR(160)," ")))))&gt;0,LEFT(UPPER(TRIM(G19)),10)&lt;&gt;"UNRESOLVED",ISERROR(MATCH(UPPER(TRIM(CLEAN(SUBSTITUTE(G19,CHAR(160)," ")))),Start!$H$6:$H$22,0))),"","Date/transition basis missing; ")&amp;IF(AND(LEN(UPPER(TRIM(CLEAN(SUBSTITUTE(H19,CHAR(160)," ")))))&gt;0,LEFT(UPPER(TRIM(H19)),10)&lt;&gt;"UNRESOLVED",ISERROR(MATCH(UPPER(TRIM(CLEAN(SUBSTITUTE(H19,CHAR(160)," ")))),Start!$H$6:$H$22,0))),"","Method/evidence basis missing; ")&amp;IF(AND(LEN(UPPER(TRIM(CLEAN(SUBSTITUTE(I19,CHAR(160)," ")))))&gt;0,LEFT(UPPER(TRIM(I19)),10)&lt;&gt;"UNRESOLVED",ISERROR(MATCH(UPPER(TRIM(CLEAN(SUBSTITUTE(I19,CHAR(160)," ")))),Start!$H$6:$H$22,0))),"","Mapping or justified exclusion missing; ")&amp;IF(AND(LEN(UPPER(TRIM(CLEAN(SUBSTITUTE(J19,CHAR(160)," ")))))&gt;0,LEFT(UPPER(TRIM(J19)),10)&lt;&gt;"UNRESOLVED",ISERROR(MATCH(UPPER(TRIM(CLEAN(SUBSTITUTE(J19,CHAR(160)," ")))),Start!$H$6:$H$22,0))),"","Conclusion/evidence missing; ")&amp;IF(AND(LEN(UPPER(TRIM(CLEAN(SUBSTITUTE(K19,CHAR(160)," ")))))&gt;0,LEFT(UPPER(TRIM(K19)),10)&lt;&gt;"UNRESOLVED",ISERROR(MATCH(UPPER(TRIM(CLEAN(SUBSTITUTE(K19,CHAR(160)," ")))),Start!$H$6:$H$22,0))),"","Reviewer/date missing; ")&amp;"")),"Invalid status; use a listed value")</f>
        <v>Applicability unresolved; assign an owner and next action</v>
      </c>
    </row>
    <row r="20" ht="55" customHeight="1">
      <c r="A20" s="56" t="str">
        <v>NYDW-PROGRAM</v>
      </c>
      <c r="B20" s="56" t="str">
        <v>Water and wastewater</v>
      </c>
      <c r="C20" s="53" t="str">
        <v>10 NYCRR Appendix 5-E.4; 5-E.6(a)-(c); 5-E.8 (W12)</v>
      </c>
      <c r="D20" s="53"/>
      <c r="E20" s="53" t="str">
        <v>Unresolved</v>
      </c>
      <c r="F20" s="53"/>
      <c r="G20" s="53" t="str">
        <v>Transition January 1 2027; reconcile actual submission and recurring cycles. Scope not inferred from the builder.</v>
      </c>
      <c r="H20" s="53" t="inlineStr">
        <is>
          <t xml:space="preserve">Map every program part, personnel/report/certification duty, written ERP and greater than 50,000 duties; record exclusions and supporting evidence separately.</t>
        </is>
      </c>
      <c r="I20" s="53" t="str">
        <v>W-NY04</v>
      </c>
      <c r="J20" s="53"/>
      <c r="K20" s="53"/>
      <c r="L20" s="53" t="str">
        <v>Confirm entity/system coverage, obtain the current controlling instrument and map every applicable part before conclusions.</v>
      </c>
      <c r="M20" s="55" t="str">
        <f>IF(OR(EXACT(E20,"Unresolved"),EXACT(E20,"Applicable"),EXACT(E20,"Excluded with basis"),EXACT(E20,"Context only")),IF(E20="Unresolved","Applicability unresolved; assign an owner and next action",IF(LEN(IF(AND(LEN(UPPER(TRIM(CLEAN(SUBSTITUTE(C20,CHAR(160)," ")))))&gt;0,LEFT(UPPER(TRIM(C20)),10)&lt;&gt;"UNRESOLVED",ISERROR(MATCH(UPPER(TRIM(CLEAN(SUBSTITUTE(C20,CHAR(160)," ")))),Start!$H$6:$H$22,0))),"","Exact clause/version missing; ")&amp;IF(AND(LEN(UPPER(TRIM(CLEAN(SUBSTITUTE(D20,CHAR(160)," ")))))&gt;0,LEFT(UPPER(TRIM(D20)),10)&lt;&gt;"UNRESOLVED",ISERROR(MATCH(UPPER(TRIM(CLEAN(SUBSTITUTE(D20,CHAR(160)," ")))),Start!$H$6:$H$22,0))),"","Entity/system/period missing; ")&amp;IF(AND(LEN(UPPER(TRIM(CLEAN(SUBSTITUTE(F20,CHAR(160)," ")))))&gt;0,LEFT(UPPER(TRIM(F20)),10)&lt;&gt;"UNRESOLVED",ISERROR(MATCH(UPPER(TRIM(CLEAN(SUBSTITUTE(F20,CHAR(160)," ")))),Start!$H$6:$H$22,0))),"","Decision evidence/basis missing; ")&amp;IF(AND(LEN(UPPER(TRIM(CLEAN(SUBSTITUTE(G20,CHAR(160)," ")))))&gt;0,LEFT(UPPER(TRIM(G20)),10)&lt;&gt;"UNRESOLVED",ISERROR(MATCH(UPPER(TRIM(CLEAN(SUBSTITUTE(G20,CHAR(160)," ")))),Start!$H$6:$H$22,0))),"","Date/transition basis missing; ")&amp;IF(AND(LEN(UPPER(TRIM(CLEAN(SUBSTITUTE(H20,CHAR(160)," ")))))&gt;0,LEFT(UPPER(TRIM(H20)),10)&lt;&gt;"UNRESOLVED",ISERROR(MATCH(UPPER(TRIM(CLEAN(SUBSTITUTE(H20,CHAR(160)," ")))),Start!$H$6:$H$22,0))),"","Method/evidence basis missing; ")&amp;IF(AND(LEN(UPPER(TRIM(CLEAN(SUBSTITUTE(I20,CHAR(160)," ")))))&gt;0,LEFT(UPPER(TRIM(I20)),10)&lt;&gt;"UNRESOLVED",ISERROR(MATCH(UPPER(TRIM(CLEAN(SUBSTITUTE(I20,CHAR(160)," ")))),Start!$H$6:$H$22,0))),"","Mapping or justified exclusion missing; ")&amp;IF(AND(LEN(UPPER(TRIM(CLEAN(SUBSTITUTE(J20,CHAR(160)," ")))))&gt;0,LEFT(UPPER(TRIM(J20)),10)&lt;&gt;"UNRESOLVED",ISERROR(MATCH(UPPER(TRIM(CLEAN(SUBSTITUTE(J20,CHAR(160)," ")))),Start!$H$6:$H$22,0))),"","Conclusion/evidence missing; ")&amp;IF(AND(LEN(UPPER(TRIM(CLEAN(SUBSTITUTE(K20,CHAR(160)," ")))))&gt;0,LEFT(UPPER(TRIM(K20)),10)&lt;&gt;"UNRESOLVED",ISERROR(MATCH(UPPER(TRIM(CLEAN(SUBSTITUTE(K20,CHAR(160)," ")))),Start!$H$6:$H$22,0))),"","Reviewer/date missing; ")&amp;"")=0,"Documentation recorded; review required",IF(AND(LEN(UPPER(TRIM(CLEAN(SUBSTITUTE(C20,CHAR(160)," ")))))&gt;0,LEFT(UPPER(TRIM(C20)),10)&lt;&gt;"UNRESOLVED",ISERROR(MATCH(UPPER(TRIM(CLEAN(SUBSTITUTE(C20,CHAR(160)," ")))),Start!$H$6:$H$22,0))),"","Exact clause/version missing; ")&amp;IF(AND(LEN(UPPER(TRIM(CLEAN(SUBSTITUTE(D20,CHAR(160)," ")))))&gt;0,LEFT(UPPER(TRIM(D20)),10)&lt;&gt;"UNRESOLVED",ISERROR(MATCH(UPPER(TRIM(CLEAN(SUBSTITUTE(D20,CHAR(160)," ")))),Start!$H$6:$H$22,0))),"","Entity/system/period missing; ")&amp;IF(AND(LEN(UPPER(TRIM(CLEAN(SUBSTITUTE(F20,CHAR(160)," ")))))&gt;0,LEFT(UPPER(TRIM(F20)),10)&lt;&gt;"UNRESOLVED",ISERROR(MATCH(UPPER(TRIM(CLEAN(SUBSTITUTE(F20,CHAR(160)," ")))),Start!$H$6:$H$22,0))),"","Decision evidence/basis missing; ")&amp;IF(AND(LEN(UPPER(TRIM(CLEAN(SUBSTITUTE(G20,CHAR(160)," ")))))&gt;0,LEFT(UPPER(TRIM(G20)),10)&lt;&gt;"UNRESOLVED",ISERROR(MATCH(UPPER(TRIM(CLEAN(SUBSTITUTE(G20,CHAR(160)," ")))),Start!$H$6:$H$22,0))),"","Date/transition basis missing; ")&amp;IF(AND(LEN(UPPER(TRIM(CLEAN(SUBSTITUTE(H20,CHAR(160)," ")))))&gt;0,LEFT(UPPER(TRIM(H20)),10)&lt;&gt;"UNRESOLVED",ISERROR(MATCH(UPPER(TRIM(CLEAN(SUBSTITUTE(H20,CHAR(160)," ")))),Start!$H$6:$H$22,0))),"","Method/evidence basis missing; ")&amp;IF(AND(LEN(UPPER(TRIM(CLEAN(SUBSTITUTE(I20,CHAR(160)," ")))))&gt;0,LEFT(UPPER(TRIM(I20)),10)&lt;&gt;"UNRESOLVED",ISERROR(MATCH(UPPER(TRIM(CLEAN(SUBSTITUTE(I20,CHAR(160)," ")))),Start!$H$6:$H$22,0))),"","Mapping or justified exclusion missing; ")&amp;IF(AND(LEN(UPPER(TRIM(CLEAN(SUBSTITUTE(J20,CHAR(160)," ")))))&gt;0,LEFT(UPPER(TRIM(J20)),10)&lt;&gt;"UNRESOLVED",ISERROR(MATCH(UPPER(TRIM(CLEAN(SUBSTITUTE(J20,CHAR(160)," ")))),Start!$H$6:$H$22,0))),"","Conclusion/evidence missing; ")&amp;IF(AND(LEN(UPPER(TRIM(CLEAN(SUBSTITUTE(K20,CHAR(160)," ")))))&gt;0,LEFT(UPPER(TRIM(K20)),10)&lt;&gt;"UNRESOLVED",ISERROR(MATCH(UPPER(TRIM(CLEAN(SUBSTITUTE(K20,CHAR(160)," ")))),Start!$H$6:$H$22,0))),"","Reviewer/date missing; ")&amp;"")),"Invalid status; use a listed value")</f>
        <v>Applicability unresolved; assign an owner and next action</v>
      </c>
    </row>
  </sheetData>
  <sheetProtection sheet="1" objects="1" scenarios="1" autoFilter="0" selectLockedCells="0" selectUnlockedCells="0" formatRows="0"/>
  <mergeCells>
    <mergeCell ref="A1:F1"/>
    <mergeCell ref="A2:F2"/>
    <mergeCell ref="A3:B3"/>
  </mergeCells>
  <dataValidations count="1">
    <dataValidation type="list" sqref="E5:E20" showErrorMessage="1" errorStyle="stop" errorTitle="Choose a listed value" error="Use an exact listed value. Unresolved decisions remain open.">
      <formula1>"Unresolved,Applicable,Excluded with basis,Context only"</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4" manualBreakCount="4">
    <brk id="4" min="0" max="1048575" man="1"/>
    <brk id="7" min="0" max="1048575" man="1"/>
    <brk id="9" min="0" max="1048575" man="1"/>
    <brk id="11" min="0" max="1048575" man="1"/>
  </colBreaks>
  <tableParts count="1">
    <tablePart r:id="R1d616f79964e4bdf"/>
  </tableParts>
</worksheet>
</file>

<file path=xl/worksheets/sheet20.xml><?xml version="1.0" encoding="utf-8"?>
<worksheet xmlns="http://schemas.openxmlformats.org/spreadsheetml/2006/main">
  <sheetPr>
    <tabColor rgb="FF244D63"/>
    <pageSetUpPr fitToPage="0"/>
  </sheetPr>
  <sheetViews>
    <sheetView showGridLines="0" workbookViewId="0"/>
  </sheetViews>
  <sheetFormatPr defaultRowHeight="15"/>
  <cols>
    <col min="1" max="1" width="30" hidden="0" customWidth="1"/>
    <col min="2" max="2" width="72" hidden="0" customWidth="1"/>
  </cols>
  <sheetData>
    <row r="1" ht="32" customHeight="1">
      <c r="A1" s="42" t="str">
        <v>Field record: one procedure</v>
      </c>
      <c r="B1" s="42"/>
    </row>
    <row r="2" ht="55" customHeight="1">
      <c r="A2" s="43" t="inlineStr">
        <is>
          <t xml:space="preserve">Print one procedure at a time. Choose a procedure ID in B5. Edit actual records in the owning register, not this view. Confirm activity permission with the operating owner, who grants it. Save/print after recalculation. Long records may require the full digital register.</t>
        </is>
      </c>
      <c r="B2" s="43"/>
    </row>
    <row r="3" ht="24" customHeight="1">
      <c r="A3" s="66" t="str">
        <v>Open source register</v>
      </c>
      <c r="B3" s="66"/>
    </row>
    <row r="4" ht="34" customHeight="1">
      <c r="A4" s="51" t="str">
        <v>Field</v>
      </c>
      <c r="B4" s="51" t="str">
        <v>Linked record or selector</v>
      </c>
    </row>
    <row r="5" ht="34" customHeight="1">
      <c r="A5" s="52" t="str">
        <v>Selected procedure</v>
      </c>
      <c r="B5" s="53" t="str">
        <v>W-C01</v>
      </c>
    </row>
    <row r="6" ht="32" customHeight="1">
      <c r="A6" s="47" t="str">
        <v>Sector</v>
      </c>
      <c r="B6" s="47" t="str">
        <f>IF(COUNTIF('Control checks'!A$5:A$103,$B$5)=1,IF(LEN(INDEX('Control checks'!B$5:B$103,MATCH($B$5,'Control checks'!A$5:A$103,0))&amp;"")=0,"Not recorded",INDEX('Control checks'!B$5:B$103,MATCH($B$5,'Control checks'!A$5:A$103,0))),"Select a listed procedure ID")</f>
        <v>Water and wastewater</v>
      </c>
    </row>
    <row r="7" ht="55" customHeight="1">
      <c r="A7" s="47" t="str">
        <v>Proposed procedure / target boundary</v>
      </c>
      <c r="B7" s="47" t="str">
        <f>IF(COUNTIF('Control checks'!A$5:A$103,$B$5)=1,IF(LEN(INDEX('Control checks'!D$5:D$103,MATCH($B$5,'Control checks'!A$5:A$103,0))&amp;"")=0,"Not recorded",INDEX('Control checks'!D$5:D$103,MATCH($B$5,'Control checks'!A$5:A$103,0))),"Select a listed procedure ID")</f>
        <v>Reconcile drawings configuration exports and observation; record source and unknowns. Apply the sample to treatment, pumping, chemical dosing and remote telemetry.</v>
      </c>
    </row>
    <row r="8" ht="40" customHeight="1">
      <c r="A8" s="47" t="str">
        <v>Site criterion / system boundary</v>
      </c>
      <c r="B8" s="47" t="str">
        <f>IF(COUNTIF('Control checks'!A$5:A$103,$B$5)=1,IF(LEN(INDEX('Control checks'!H$5:H$103,MATCH($B$5,'Control checks'!A$5:A$103,0))&amp;"")=0,"Not recorded",INDEX('Control checks'!H$5:H$103,MATCH($B$5,'Control checks'!A$5:A$103,0))),"Select a listed procedure ID")</f>
        <v>Not recorded</v>
      </c>
    </row>
    <row r="9" ht="32" customHeight="1">
      <c r="A9" s="47" t="str">
        <v>Expected evidence</v>
      </c>
      <c r="B9" s="47" t="str">
        <f>IF(COUNTIF('Control checks'!A$5:A$103,$B$5)=1,IF(LEN(INDEX('Control checks'!E$5:E$103,MATCH($B$5,'Control checks'!A$5:A$103,0))&amp;"")=0,"Not recorded",INDEX('Control checks'!E$5:E$103,MATCH($B$5,'Control checks'!A$5:A$103,0))),"Select a listed procedure ID")</f>
        <v>Inventory sample and process dependency evidence</v>
      </c>
    </row>
    <row r="10" ht="40" customHeight="1">
      <c r="A10" s="47" t="str">
        <v>Acceptance condition</v>
      </c>
      <c r="B10" s="47" t="str">
        <f>IF(COUNTIF('Control checks'!A$5:A$103,$B$5)=1,IF(LEN(INDEX('Control checks'!F$5:F$103,MATCH($B$5,'Control checks'!A$5:A$103,0))&amp;"")=0,"Not recorded",INDEX('Control checks'!F$5:F$103,MATCH($B$5,'Control checks'!A$5:A$103,0))),"Select a listed procedure ID")</f>
        <v>Owner validates scoped population and unresolved discrepancies</v>
      </c>
    </row>
    <row r="11" ht="32" customHeight="1">
      <c r="A11" s="47" t="str">
        <v>Population / period</v>
      </c>
      <c r="B11" s="47" t="str">
        <f>IF(COUNTIF('Control checks'!A$5:A$103,$B$5)=1,IF(LEN(INDEX('Control checks'!M$5:M$103,MATCH($B$5,'Control checks'!A$5:A$103,0))&amp;"")=0,"Not recorded",INDEX('Control checks'!M$5:M$103,MATCH($B$5,'Control checks'!A$5:A$103,0))),"Select a listed procedure ID")</f>
        <v>Not recorded</v>
      </c>
    </row>
    <row r="12" ht="32" customHeight="1">
      <c r="A12" s="47" t="str">
        <v>Samples and rationale</v>
      </c>
      <c r="B12" s="47" t="str">
        <f>IF(COUNTIF('Control checks'!A$5:A$103,$B$5)=1,IF(LEN(INDEX('Control checks'!N$5:N$103,MATCH($B$5,'Control checks'!A$5:A$103,0))&amp;"")=0,"Not recorded",INDEX('Control checks'!N$5:N$103,MATCH($B$5,'Control checks'!A$5:A$103,0))),"Select a listed procedure ID")</f>
        <v>Not recorded</v>
      </c>
    </row>
    <row r="13" ht="32" customHeight="1">
      <c r="A13" s="47" t="str">
        <v>Actual method / date</v>
      </c>
      <c r="B13" s="47" t="str">
        <f>IF(COUNTIF('Control checks'!A$5:A$103,$B$5)=1,IF(LEN(INDEX('Control checks'!O$5:O$103,MATCH($B$5,'Control checks'!A$5:A$103,0))&amp;"")=0,"Not recorded",INDEX('Control checks'!O$5:O$103,MATCH($B$5,'Control checks'!A$5:A$103,0))),"Select a listed procedure ID")</f>
        <v>Not recorded</v>
      </c>
    </row>
    <row r="14" ht="32" customHeight="1">
      <c r="A14" s="47" t="str">
        <v>Actual observations</v>
      </c>
      <c r="B14" s="47" t="str">
        <f>IF(COUNTIF('Control checks'!A$5:A$103,$B$5)=1,IF(LEN(INDEX('Control checks'!P$5:P$103,MATCH($B$5,'Control checks'!A$5:A$103,0))&amp;"")=0,"Not recorded",INDEX('Control checks'!P$5:P$103,MATCH($B$5,'Control checks'!A$5:A$103,0))),"Select a listed procedure ID")</f>
        <v>Not recorded</v>
      </c>
    </row>
    <row r="15" ht="32" customHeight="1">
      <c r="A15" s="47" t="str">
        <v>Evidence references</v>
      </c>
      <c r="B15" s="47" t="str">
        <f>IF(COUNTIF('Control checks'!A$5:A$103,$B$5)=1,IF(LEN(INDEX('Control checks'!J$5:J$103,MATCH($B$5,'Control checks'!A$5:A$103,0))&amp;"")=0,"Not recorded",INDEX('Control checks'!J$5:J$103,MATCH($B$5,'Control checks'!A$5:A$103,0))),"Select a listed procedure ID")</f>
        <v>Not recorded</v>
      </c>
    </row>
    <row r="16" ht="32" customHeight="1">
      <c r="A16" s="47" t="str">
        <v>Examiner</v>
      </c>
      <c r="B16" s="47" t="str">
        <f>IF(COUNTIF('Control checks'!A$5:A$103,$B$5)=1,IF(LEN(INDEX('Control checks'!I$5:I$103,MATCH($B$5,'Control checks'!A$5:A$103,0))&amp;"")=0,"Not recorded",INDEX('Control checks'!I$5:I$103,MATCH($B$5,'Control checks'!A$5:A$103,0))),"Select a listed procedure ID")</f>
        <v>Not recorded</v>
      </c>
    </row>
    <row r="17" ht="32" customHeight="1">
      <c r="A17" s="47" t="str">
        <v>Reviewer / date</v>
      </c>
      <c r="B17" s="47" t="str">
        <f>IF(COUNTIF('Control checks'!A$5:A$103,$B$5)=1,IF(LEN(INDEX('Control checks'!Q$5:Q$103,MATCH($B$5,'Control checks'!A$5:A$103,0))&amp;"")=0,"Not recorded",INDEX('Control checks'!Q$5:Q$103,MATCH($B$5,'Control checks'!A$5:A$103,0))),"Select a listed procedure ID")</f>
        <v>Not recorded</v>
      </c>
    </row>
    <row r="18" ht="32" customHeight="1">
      <c r="A18" s="47" t="str">
        <v>Review disposition</v>
      </c>
      <c r="B18" s="47" t="str">
        <f>IF(COUNTIF('Control checks'!A$5:A$103,$B$5)=1,IF(LEN(INDEX('Control checks'!T$5:T$103,MATCH($B$5,'Control checks'!A$5:A$103,0))&amp;"")=0,"Not recorded",INDEX('Control checks'!T$5:T$103,MATCH($B$5,'Control checks'!A$5:A$103,0))),"Select a listed procedure ID")</f>
        <v>Not recorded</v>
      </c>
    </row>
    <row r="19" ht="40" customHeight="1">
      <c r="A19" s="47" t="inlineStr">
        <is>
          <t xml:space="preserve">Permit IDs / records only basis</t>
        </is>
      </c>
      <c r="B19" s="47" t="str">
        <f>IF(COUNTIF('Control checks'!A$5:A$103,$B$5)=1,IF(LEN(INDEX('Control checks'!U$5:U$103,MATCH($B$5,'Control checks'!A$5:A$103,0))&amp;"")=0,"Not recorded",INDEX('Control checks'!U$5:U$103,MATCH($B$5,'Control checks'!A$5:A$103,0))),"Select a listed procedure ID")</f>
        <v>Not recorded</v>
      </c>
    </row>
    <row r="20" ht="32" customHeight="1">
      <c r="A20" s="47" t="str">
        <v>Examination state</v>
      </c>
      <c r="B20" s="47" t="str">
        <f>IF(COUNTIF('Control checks'!A$5:A$103,$B$5)=1,IF(LEN(INDEX('Control checks'!K$5:K$103,MATCH($B$5,'Control checks'!A$5:A$103,0))&amp;"")=0,"Not recorded",INDEX('Control checks'!K$5:K$103,MATCH($B$5,'Control checks'!A$5:A$103,0))),"Select a listed procedure ID")</f>
        <v>Not examined</v>
      </c>
    </row>
    <row r="21" ht="32" customHeight="1">
      <c r="A21" s="47" t="inlineStr">
        <is>
          <t xml:space="preserve">Documentation follow up</t>
        </is>
      </c>
      <c r="B21" s="47" t="str">
        <f>IF(COUNTIF('Control checks'!A$5:A$103,$B$5)=1,IF(LEN(INDEX('Control checks'!V$5:V$103,MATCH($B$5,'Control checks'!A$5:A$103,0))&amp;"")=0,"Not recorded",INDEX('Control checks'!V$5:V$103,MATCH($B$5,'Control checks'!A$5:A$103,0))),"Select a listed procedure ID")</f>
        <v>Examination pending</v>
      </c>
    </row>
    <row r="22" ht="32" customHeight="1">
      <c r="A22" s="47" t="str">
        <v>Execution date</v>
      </c>
      <c r="B22" s="67" t="str">
        <f>IF(COUNTIF('Control checks'!A$5:A$103,$B$5)=1,IF(AND(ISNUMBER(INDEX('Control checks'!R$5:R$103,MATCH($B$5,'Control checks'!A$5:A$103,0))),INDEX('Control checks'!R$5:R$103,MATCH($B$5,'Control checks'!A$5:A$103,0))&gt;0),INDEX('Control checks'!R$5:R$103,MATCH($B$5,'Control checks'!A$5:A$103,0)),"Not recorded"),"Select a listed procedure ID")</f>
        <v>Not recorded</v>
      </c>
    </row>
    <row r="23" ht="32" customHeight="1">
      <c r="A23" s="47" t="str">
        <v>Review date</v>
      </c>
      <c r="B23" s="67" t="str">
        <f>IF(COUNTIF('Control checks'!A$5:A$103,$B$5)=1,IF(AND(ISNUMBER(INDEX('Control checks'!S$5:S$103,MATCH($B$5,'Control checks'!A$5:A$103,0))),INDEX('Control checks'!S$5:S$103,MATCH($B$5,'Control checks'!A$5:A$103,0))&gt;0),INDEX('Control checks'!S$5:S$103,MATCH($B$5,'Control checks'!A$5:A$103,0)),"Not recorded"),"Select a listed procedure ID")</f>
        <v>Not recorded</v>
      </c>
    </row>
    <row r="24" ht="12" customHeight="1">
      <c r="A24" s="47"/>
      <c r="B24" s="47"/>
    </row>
    <row r="25" ht="12" customHeight="1">
      <c r="A25" s="47"/>
      <c r="B25" s="47"/>
    </row>
    <row r="26" ht="32" customHeight="1">
      <c r="A26" s="49" t="inlineStr">
        <is>
          <t xml:space="preserve">Before field activity: review the linked Activity permits record for exact targets, approved methods/window, operating and technical approvals, baseline, stop authority and recovery. Activity is authorized in the activity permit. Confirm the current digital record and operating instructions. Long records: print the owning register or attach a controlled continuation.</t>
        </is>
      </c>
      <c r="B26" s="49"/>
    </row>
    <row r="27" ht="32" customHeight="1">
      <c r="A27" s="49"/>
      <c r="B27" s="49"/>
    </row>
    <row r="28" ht="32" customHeight="1">
      <c r="A28" s="68"/>
      <c r="B28" s="68"/>
    </row>
  </sheetData>
  <sheetProtection sheet="1" objects="1" scenarios="1" autoFilter="0" selectLockedCells="0" selectUnlockedCells="0" formatRows="0"/>
  <mergeCells>
    <mergeCell ref="A1:B1"/>
    <mergeCell ref="A2:B2"/>
    <mergeCell ref="A3:B3"/>
    <mergeCell ref="A26:B28"/>
  </mergeCells>
  <dataValidations count="1">
    <dataValidation type="list" sqref="B5" showErrorMessage="1" errorStyle="stop" errorTitle="Choose a listed value" error="Use an exact listed value. Unresolved decisions remain open.">
      <formula1>ProcedureIDs</formula1>
    </dataValidation>
  </dataValidations>
  <hyperlinks>
    <hyperlink ref="A3" location="'Sources'!A1" display="Open source register"/>
  </hyperlinks>
  <printOptions headings="0" gridLines="0"/>
  <pageMargins left="0.35" right="0.35" top="0.45" bottom="0.45" header="0.2" footer="0.2"/>
  <pageSetup paperSize="1" orientation="portrait" fitToWidth="0" fitToHeight="0" scale="85" pageOrder="downThenOver"/>
  <headerFooter>
    <oddFooter>&amp;LGlobal Digital Forensics | QA 2026-10-17&amp;C&amp;A&amp;RPage &amp;P of &amp;N</oddFooter>
  </headerFooter>
  <rowBreaks count="1" manualBreakCount="1">
    <brk id="13" min="0" max="16383" man="1"/>
  </rowBreaks>
</worksheet>
</file>

<file path=xl/worksheets/sheet21.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4" hidden="0" customWidth="1"/>
    <col min="2" max="2" width="24" hidden="0" customWidth="1"/>
    <col min="3" max="3" width="42" hidden="0" customWidth="1"/>
    <col min="4" max="4" width="70" hidden="0" customWidth="1"/>
    <col min="5" max="5" width="95" hidden="0" customWidth="1"/>
    <col min="6" max="6" width="43" hidden="0" customWidth="1"/>
    <col min="7" max="7" width="45" hidden="0" customWidth="1"/>
    <col min="8" max="8" width="30" hidden="0" customWidth="1"/>
    <col min="9" max="9" width="22" hidden="0" customWidth="1"/>
    <col min="10" max="10" width="30" hidden="0" customWidth="1"/>
    <col min="11" max="11" width="24" hidden="0" customWidth="1"/>
    <col min="12" max="12" width="50" hidden="0" customWidth="1"/>
    <col min="13" max="13" width="65" hidden="0" customWidth="1"/>
    <col min="14" max="14" width="50" hidden="0" customWidth="1"/>
  </cols>
  <sheetData>
    <row r="1" ht="32" customHeight="1">
      <c r="A1" s="42" t="str">
        <v>Assessment prep</v>
      </c>
      <c r="B1" s="42"/>
      <c r="C1" s="42"/>
      <c r="D1" s="42"/>
      <c r="E1" s="42"/>
      <c r="F1" s="42"/>
      <c r="G1" s="47"/>
      <c r="H1" s="47"/>
      <c r="I1" s="47"/>
      <c r="J1" s="47"/>
      <c r="K1" s="47"/>
      <c r="L1" s="47"/>
      <c r="M1" s="47"/>
      <c r="N1" s="47"/>
    </row>
    <row r="2" ht="42" customHeight="1">
      <c r="A2" s="43" t="inlineStr">
        <is>
          <t xml:space="preserve">Scope proposed work and gather records for the audit, compliance and testing decisions that follow. Methodology: NIST SP 800-115 and SP 800-82 Rev. 3, used as planning references.</t>
        </is>
      </c>
      <c r="B2" s="43"/>
      <c r="C2" s="43"/>
      <c r="D2" s="43"/>
      <c r="E2" s="43"/>
      <c r="F2" s="43"/>
      <c r="G2" s="47"/>
      <c r="H2" s="47"/>
      <c r="I2" s="47"/>
      <c r="J2" s="47"/>
      <c r="K2" s="47"/>
      <c r="L2" s="47"/>
      <c r="M2" s="47"/>
      <c r="N2" s="47"/>
    </row>
    <row r="3" ht="24" customHeight="1">
      <c r="A3" s="50" t="str">
        <v>Open source register</v>
      </c>
      <c r="B3" s="50"/>
      <c r="C3" s="47"/>
      <c r="D3" s="47"/>
      <c r="E3" s="47"/>
      <c r="F3" s="47"/>
      <c r="G3" s="47"/>
      <c r="H3" s="47"/>
      <c r="I3" s="47"/>
      <c r="J3" s="47"/>
      <c r="K3" s="47"/>
      <c r="L3" s="47"/>
      <c r="M3" s="47"/>
      <c r="N3" s="47"/>
    </row>
    <row r="4" ht="34" customHeight="1">
      <c r="A4" s="51" t="str">
        <v>ID</v>
      </c>
      <c r="B4" s="51" t="str">
        <v>Assessment type</v>
      </c>
      <c r="C4" s="51" t="str">
        <v>Preparation task</v>
      </c>
      <c r="D4" s="51" t="str">
        <v>Why needed</v>
      </c>
      <c r="E4" s="51" t="str">
        <v>Gather and organize</v>
      </c>
      <c r="F4" s="51" t="str">
        <v>Responsible role</v>
      </c>
      <c r="G4" s="51" t="str">
        <v>Planning gate</v>
      </c>
      <c r="H4" s="51" t="str">
        <v>Methodology references</v>
      </c>
      <c r="I4" s="51" t="str">
        <v>Collection status</v>
      </c>
      <c r="J4" s="51" t="str">
        <v>Actual owner</v>
      </c>
      <c r="K4" s="51" t="str">
        <v>Planning target</v>
      </c>
      <c r="L4" s="51" t="str">
        <v>Secure reference</v>
      </c>
      <c r="M4" s="51" t="str">
        <v>Missing information / next action</v>
      </c>
      <c r="N4" s="51" t="str">
        <v>Review record</v>
      </c>
    </row>
    <row r="5" ht="85" customHeight="1">
      <c r="A5" s="52" t="str">
        <v>AP01</v>
      </c>
      <c r="B5" s="52" t="str">
        <v>Common</v>
      </c>
      <c r="C5" s="52" t="str">
        <v>Define the preparation brief</v>
      </c>
      <c r="D5" s="52" t="str">
        <v>An audit, control review and penetration test answer different questions; preparation must identify the requested work.</v>
      </c>
      <c r="E5" s="52" t="str">
        <v>Requested service and decision; facilities/entities; intended users; proposed period; known exclusions; deliverables and assessment limitations.</v>
      </c>
      <c r="F5" s="52" t="str">
        <v>Sponsor and GDF engagement lead</v>
      </c>
      <c r="G5" s="52" t="str">
        <v>Before agreeing engagement scope</v>
      </c>
      <c r="H5" s="52" t="inlineStr">
        <is>
          <t xml:space="preserve">https://csrc.nist.gov/pubs/sp/800/82/r3/final; https://csrc.nist.gov/pubs/sp/800/115/final</t>
        </is>
      </c>
      <c r="I5" s="53" t="str">
        <v>Not gathered</v>
      </c>
      <c r="J5" s="53" t="str"/>
      <c r="K5" s="53" t="str"/>
      <c r="L5" s="53" t="str"/>
      <c r="M5" s="53" t="str"/>
      <c r="N5" s="53" t="str"/>
    </row>
    <row r="6" ht="85" customHeight="1">
      <c r="A6" s="56" t="str">
        <v>AP02</v>
      </c>
      <c r="B6" s="56" t="str">
        <v>Common</v>
      </c>
      <c r="C6" s="56" t="str">
        <v>Identify owners and authority</v>
      </c>
      <c r="D6" s="56" t="str">
        <v>Ownership, access and testing authority can belong to different parties.</v>
      </c>
      <c r="E6" s="56" t="inlineStr">
        <is>
          <t xml:space="preserve">Legal asset/site owners; operating authority; landlord/shared site rights; third party/cloud/vendor approval requirements; actual approvers.</t>
        </is>
      </c>
      <c r="F6" s="56" t="str">
        <v>Organization legal and operating owners</v>
      </c>
      <c r="G6" s="56" t="str">
        <v>Before access or method approval</v>
      </c>
      <c r="H6" s="56" t="inlineStr">
        <is>
          <t xml:space="preserve">https://csrc.nist.gov/pubs/sp/800/82/r3/final; https://csrc.nist.gov/pubs/sp/800/115/final</t>
        </is>
      </c>
      <c r="I6" s="53" t="str">
        <v>Not gathered</v>
      </c>
      <c r="J6" s="53" t="str"/>
      <c r="K6" s="53" t="str"/>
      <c r="L6" s="53" t="str"/>
      <c r="M6" s="53" t="str"/>
      <c r="N6" s="53" t="str"/>
    </row>
    <row r="7" ht="85" customHeight="1">
      <c r="A7" s="52" t="str">
        <v>AP03</v>
      </c>
      <c r="B7" s="52" t="str">
        <v>Common</v>
      </c>
      <c r="C7" s="52" t="str">
        <v>Organize one facility and system inventory</v>
      </c>
      <c r="D7" s="52" t="str">
        <v>Reuse the same inventory for state, local, privacy, environmental and gas applicability work.</v>
      </c>
      <c r="E7" s="52" t="str">
        <v>Entity/site IDs; organization functions; municipalities/counties; critical processes; asset and zone/conduit diagrams; dependencies and remote locations.</v>
      </c>
      <c r="F7" s="52" t="str">
        <v>Organization PM and engineering</v>
      </c>
      <c r="G7" s="52" t="str">
        <v>Before assessment planning</v>
      </c>
      <c r="H7" s="52" t="inlineStr">
        <is>
          <t xml:space="preserve">https://csrc.nist.gov/pubs/sp/800/82/r3/final; https://csrc.nist.gov/pubs/sp/800/115/final</t>
        </is>
      </c>
      <c r="I7" s="53" t="str">
        <v>Not gathered</v>
      </c>
      <c r="J7" s="53" t="str"/>
      <c r="K7" s="53" t="str"/>
      <c r="L7" s="53" t="str"/>
      <c r="M7" s="53" t="str"/>
      <c r="N7" s="53" t="str"/>
    </row>
    <row r="8" ht="85" customHeight="1">
      <c r="A8" s="56" t="str">
        <v>AP04</v>
      </c>
      <c r="B8" s="56" t="str">
        <v>Common</v>
      </c>
      <c r="C8" s="56" t="str">
        <v>Gather governing instruments</v>
      </c>
      <c r="D8" s="56" t="inlineStr">
        <is>
          <t xml:space="preserve">Facts and instruments set legal coverage and assessment requirements.</t>
        </is>
      </c>
      <c r="E8" s="56" t="str">
        <v>Current rules/orders/permits/contracts; coverage facts; versions and effective periods; unresolved interpretation; independent review needs.</v>
      </c>
      <c r="F8" s="56" t="str">
        <v>Compliance owner and qualified advisers</v>
      </c>
      <c r="G8" s="56" t="str">
        <v>Before criteria approval</v>
      </c>
      <c r="H8" s="56" t="inlineStr">
        <is>
          <t xml:space="preserve">https://csrc.nist.gov/pubs/sp/800/82/r3/final; https://csrc.nist.gov/pubs/sp/800/115/final</t>
        </is>
      </c>
      <c r="I8" s="53" t="str">
        <v>Not gathered</v>
      </c>
      <c r="J8" s="53" t="str"/>
      <c r="K8" s="53" t="str"/>
      <c r="L8" s="53" t="str"/>
      <c r="M8" s="53" t="str"/>
      <c r="N8" s="53" t="str"/>
    </row>
    <row r="9" ht="85" customHeight="1">
      <c r="A9" s="52" t="str">
        <v>AP05</v>
      </c>
      <c r="B9" s="52" t="str">
        <v>Common</v>
      </c>
      <c r="C9" s="52" t="str">
        <v>Prepare safe evidence access</v>
      </c>
      <c r="D9" s="52" t="str">
        <v>Keep secrets, customer data, SSI and sensitive facility details in approved repositories; use references in the guide.</v>
      </c>
      <c r="E9" s="52" t="str">
        <v>Evidence request index; record periods; custodians; redaction; approved secure transfer or supervised review; classification; retention/legal holds.</v>
      </c>
      <c r="F9" s="52" t="str">
        <v>Evidence custodian and privacy/security lead</v>
      </c>
      <c r="G9" s="52" t="str">
        <v>Before sharing records</v>
      </c>
      <c r="H9" s="52" t="inlineStr">
        <is>
          <t xml:space="preserve">https://csrc.nist.gov/pubs/sp/800/82/r3/final; https://csrc.nist.gov/pubs/sp/800/115/final</t>
        </is>
      </c>
      <c r="I9" s="53" t="str">
        <v>Not gathered</v>
      </c>
      <c r="J9" s="53" t="str"/>
      <c r="K9" s="53" t="str"/>
      <c r="L9" s="53" t="str"/>
      <c r="M9" s="53" t="str"/>
      <c r="N9" s="53" t="str"/>
    </row>
    <row r="10" ht="85" customHeight="1">
      <c r="A10" s="56" t="str">
        <v>AP06</v>
      </c>
      <c r="B10" s="56" t="str">
        <v>Common</v>
      </c>
      <c r="C10" s="56" t="str">
        <v>Identify operations and safety constraints</v>
      </c>
      <c r="D10" s="56" t="inlineStr">
        <is>
          <t xml:space="preserve">Preparation establishes boundaries; safety review validates each test.</t>
        </is>
      </c>
      <c r="E10" s="56" t="str">
        <v>Service continuity limits; fragile/legacy systems; vendor restrictions; safety systems; change freezes; outage windows; emergency and stop contacts.</v>
      </c>
      <c r="F10" s="56" t="str">
        <v>Operations, engineering and safety owners</v>
      </c>
      <c r="G10" s="56" t="str">
        <v>Before approving any site visit or technical method</v>
      </c>
      <c r="H10" s="56" t="inlineStr">
        <is>
          <t xml:space="preserve">https://csrc.nist.gov/pubs/sp/800/82/r3/final; https://csrc.nist.gov/pubs/sp/800/115/final</t>
        </is>
      </c>
      <c r="I10" s="53" t="str">
        <v>Not gathered</v>
      </c>
      <c r="J10" s="53" t="str"/>
      <c r="K10" s="53" t="str"/>
      <c r="L10" s="53" t="str"/>
      <c r="M10" s="53" t="str"/>
      <c r="N10" s="53" t="str"/>
    </row>
    <row r="11" ht="85" customHeight="1">
      <c r="A11" s="52" t="str">
        <v>AP07</v>
      </c>
      <c r="B11" s="52" t="str">
        <v>Common</v>
      </c>
      <c r="C11" s="52" t="str">
        <v>Arrange participants and escalation</v>
      </c>
      <c r="D11" s="52" t="inlineStr">
        <is>
          <t xml:space="preserve">Record actual people and availability; named people approve.</t>
        </is>
      </c>
      <c r="E11" s="52" t="str">
        <v>Sponsor; PM; operations/safety; IT/OT; physical security; legal; vendor contacts; deputies; available interview windows and escalation channels.</v>
      </c>
      <c r="F11" s="52" t="str">
        <v>Organization PM</v>
      </c>
      <c r="G11" s="52" t="str">
        <v>Before kickoff</v>
      </c>
      <c r="H11" s="52" t="inlineStr">
        <is>
          <t xml:space="preserve">https://csrc.nist.gov/pubs/sp/800/82/r3/final; https://csrc.nist.gov/pubs/sp/800/115/final</t>
        </is>
      </c>
      <c r="I11" s="53" t="str">
        <v>Not gathered</v>
      </c>
      <c r="J11" s="53" t="str"/>
      <c r="K11" s="53" t="str"/>
      <c r="L11" s="53" t="str"/>
      <c r="M11" s="53" t="str"/>
      <c r="N11" s="53" t="str"/>
    </row>
    <row r="12" ht="85" customHeight="1">
      <c r="A12" s="56" t="str">
        <v>AP08</v>
      </c>
      <c r="B12" s="56" t="str">
        <v>Common</v>
      </c>
      <c r="C12" s="56" t="inlineStr">
        <is>
          <t xml:space="preserve">Prepare an exceptions and open questions register</t>
        </is>
      </c>
      <c r="D12" s="56" t="str">
        <v>A missing record is a collection issue until substantive assessment establishes a finding.</v>
      </c>
      <c r="E12" s="56" t="str">
        <v>Missing records; inaccessible sources; proposed exclusions with reasons; affected work; responsible owner; next action and planning target.</v>
      </c>
      <c r="F12" s="56" t="str">
        <v>Organization PM and GDF lead</v>
      </c>
      <c r="G12" s="56" t="str">
        <v>During preparation and at scope review</v>
      </c>
      <c r="H12" s="56" t="inlineStr">
        <is>
          <t xml:space="preserve">https://csrc.nist.gov/pubs/sp/800/82/r3/final; https://csrc.nist.gov/pubs/sp/800/115/final</t>
        </is>
      </c>
      <c r="I12" s="53" t="str">
        <v>Not gathered</v>
      </c>
      <c r="J12" s="53" t="str"/>
      <c r="K12" s="53" t="str"/>
      <c r="L12" s="53" t="str"/>
      <c r="M12" s="53" t="str"/>
      <c r="N12" s="53" t="str"/>
    </row>
    <row r="13" ht="85" customHeight="1">
      <c r="A13" s="52" t="str">
        <v>AP09</v>
      </c>
      <c r="B13" s="52" t="str">
        <v>audit</v>
      </c>
      <c r="C13" s="52" t="str">
        <v>Confirm the audit basis</v>
      </c>
      <c r="D13" s="52" t="inlineStr">
        <is>
          <t xml:space="preserve">The organization appoints the auditor, and the auditor forms the assurance opinion.</t>
        </is>
      </c>
      <c r="E13" s="52" t="str">
        <v>Audit purpose; criteria; period; populations; intended reliance; competence/independence; any actual regulator direction or appointment.</v>
      </c>
      <c r="F13" s="52" t="str">
        <v>Sponsor, compliance and GDF audit lead</v>
      </c>
      <c r="G13" s="52" t="str">
        <v>Before an audit engagement is represented as agreed</v>
      </c>
      <c r="H13" s="52" t="inlineStr">
        <is>
          <t xml:space="preserve">https://csrc.nist.gov/pubs/sp/800/82/r3/final; https://csrc.nist.gov/pubs/sp/800/115/final</t>
        </is>
      </c>
      <c r="I13" s="53" t="str">
        <v>Not gathered</v>
      </c>
      <c r="J13" s="53" t="str"/>
      <c r="K13" s="53" t="str"/>
      <c r="L13" s="53" t="str"/>
      <c r="M13" s="53" t="str"/>
      <c r="N13" s="53" t="str"/>
    </row>
    <row r="14" ht="85" customHeight="1">
      <c r="A14" s="56" t="str">
        <v>AP10</v>
      </c>
      <c r="B14" s="56" t="str">
        <v>audit</v>
      </c>
      <c r="C14" s="56" t="str">
        <v>Assemble the audit evidence request</v>
      </c>
      <c r="D14" s="56" t="inlineStr">
        <is>
          <t xml:space="preserve">The auditor selects and evaluates evidence; a control passes on that evaluation.</t>
        </is>
      </c>
      <c r="E14" s="56" t="str">
        <v>Policies; control ownership; relevant logs/tickets; prior findings; remediation evidence; sample populations and known missing periods.</v>
      </c>
      <c r="F14" s="56" t="str">
        <v>Control owners and evidence custodians</v>
      </c>
      <c r="G14" s="56" t="str">
        <v>Before assessor sampling is finalized</v>
      </c>
      <c r="H14" s="56" t="inlineStr">
        <is>
          <t xml:space="preserve">https://csrc.nist.gov/pubs/sp/800/82/r3/final; https://csrc.nist.gov/pubs/sp/800/115/final</t>
        </is>
      </c>
      <c r="I14" s="53" t="str">
        <v>Not gathered</v>
      </c>
      <c r="J14" s="53" t="str"/>
      <c r="K14" s="53" t="str"/>
      <c r="L14" s="53" t="str"/>
      <c r="M14" s="53" t="str"/>
      <c r="N14" s="53" t="str"/>
    </row>
    <row r="15" ht="85" customHeight="1">
      <c r="A15" s="52" t="str">
        <v>AP11</v>
      </c>
      <c r="B15" s="52" t="str">
        <v>audit</v>
      </c>
      <c r="C15" s="52" t="str">
        <v>Identify specialist interfaces</v>
      </c>
      <c r="D15" s="52" t="inlineStr">
        <is>
          <t xml:space="preserve">Cyber evidence supports the complete safety, environmental and engineering audits.</t>
        </is>
      </c>
      <c r="E15" s="52" t="str">
        <v>Privacy, pipeline safety, electrical/process safety, environmental and other specialist criteria; actual boundaries and referrals.</v>
      </c>
      <c r="F15" s="52" t="str">
        <v>Compliance and specialist leads</v>
      </c>
      <c r="G15" s="52" t="str">
        <v>Before agreeing audit conclusions</v>
      </c>
      <c r="H15" s="52" t="inlineStr">
        <is>
          <t xml:space="preserve">https://csrc.nist.gov/pubs/sp/800/82/r3/final; https://csrc.nist.gov/pubs/sp/800/115/final</t>
        </is>
      </c>
      <c r="I15" s="53" t="str">
        <v>Not gathered</v>
      </c>
      <c r="J15" s="53" t="str"/>
      <c r="K15" s="53" t="str"/>
      <c r="L15" s="53" t="str"/>
      <c r="M15" s="53" t="str"/>
      <c r="N15" s="53" t="str"/>
    </row>
    <row r="16" ht="85" customHeight="1">
      <c r="A16" s="56" t="str">
        <v>AP12</v>
      </c>
      <c r="B16" s="56" t="str">
        <v>audit</v>
      </c>
      <c r="C16" s="56" t="str">
        <v>Plan the audit handoff</v>
      </c>
      <c r="D16" s="56" t="str">
        <v>The handoff supports the independent assessment and preserves unanswered questions.</v>
      </c>
      <c r="E16" s="56" t="inlineStr">
        <is>
          <t xml:space="preserve">Indexed records; open matters; interview schedule; agreed reporting recipients; factual review process; secure workpaper handling.</t>
        </is>
      </c>
      <c r="F16" s="56" t="str">
        <v>Organization PM and GDF audit lead</v>
      </c>
      <c r="G16" s="56" t="str">
        <v>Before audit kickoff</v>
      </c>
      <c r="H16" s="56" t="inlineStr">
        <is>
          <t xml:space="preserve">https://csrc.nist.gov/pubs/sp/800/82/r3/final; https://csrc.nist.gov/pubs/sp/800/115/final</t>
        </is>
      </c>
      <c r="I16" s="53" t="str">
        <v>Not gathered</v>
      </c>
      <c r="J16" s="53" t="str"/>
      <c r="K16" s="53" t="str"/>
      <c r="L16" s="53" t="str"/>
      <c r="M16" s="53" t="str"/>
      <c r="N16" s="53" t="str"/>
    </row>
    <row r="17" ht="85" customHeight="1">
      <c r="A17" s="52" t="str">
        <v>AP13</v>
      </c>
      <c r="B17" s="52" t="inlineStr">
        <is>
          <t xml:space="preserve">cyberassessment</t>
        </is>
      </c>
      <c r="C17" s="52" t="str">
        <v>Prepare the cyber architecture review</v>
      </c>
      <c r="D17" s="52" t="str">
        <v>Identify proposed review boundaries and interfaces that need specialist attention.</v>
      </c>
      <c r="E17" s="52" t="inlineStr">
        <is>
          <t xml:space="preserve">Current IT/OT diagrams; data flows; zones/conduits; remote/vendor access; cloud/shared service interfaces; legacy and unsupported assets.</t>
        </is>
      </c>
      <c r="F17" s="52" t="str">
        <v>IT/OT and engineering owners</v>
      </c>
      <c r="G17" s="52" t="str">
        <v>Before assessment scope review</v>
      </c>
      <c r="H17" s="52" t="inlineStr">
        <is>
          <t xml:space="preserve">https://csrc.nist.gov/pubs/sp/800/82/r3/final; https://csrc.nist.gov/pubs/sp/800/115/final</t>
        </is>
      </c>
      <c r="I17" s="53" t="str">
        <v>Not gathered</v>
      </c>
      <c r="J17" s="53" t="str"/>
      <c r="K17" s="53" t="str"/>
      <c r="L17" s="53" t="str"/>
      <c r="M17" s="53" t="str"/>
      <c r="N17" s="53" t="str"/>
    </row>
    <row r="18" ht="85" customHeight="1">
      <c r="A18" s="56" t="str">
        <v>AP14</v>
      </c>
      <c r="B18" s="56" t="inlineStr">
        <is>
          <t xml:space="preserve">cyberassessment</t>
        </is>
      </c>
      <c r="C18" s="56" t="str">
        <v>Gather control and resilience records</v>
      </c>
      <c r="D18" s="56" t="str">
        <v>The assessor will determine evidence sufficiency and whether demonstrations are appropriate.</v>
      </c>
      <c r="E18" s="56" t="str">
        <v>Configuration exports through approved methods; access reviews; monitoring coverage; backups/restoration records; incident exercises and change history.</v>
      </c>
      <c r="F18" s="56" t="str">
        <v>IT/OT control owners</v>
      </c>
      <c r="G18" s="56" t="str">
        <v>Before evidence examination</v>
      </c>
      <c r="H18" s="56" t="inlineStr">
        <is>
          <t xml:space="preserve">https://csrc.nist.gov/pubs/sp/800/82/r3/final; https://csrc.nist.gov/pubs/sp/800/115/final</t>
        </is>
      </c>
      <c r="I18" s="53" t="str">
        <v>Not gathered</v>
      </c>
      <c r="J18" s="53" t="str"/>
      <c r="K18" s="53" t="str"/>
      <c r="L18" s="53" t="str"/>
      <c r="M18" s="53" t="str"/>
      <c r="N18" s="53" t="str"/>
    </row>
    <row r="19" ht="85" customHeight="1">
      <c r="A19" s="52" t="str">
        <v>AP15</v>
      </c>
      <c r="B19" s="52" t="inlineStr">
        <is>
          <t xml:space="preserve">cyberassessment</t>
        </is>
      </c>
      <c r="C19" s="52" t="str">
        <v>Agree assessment methods</v>
      </c>
      <c r="D19" s="52" t="inlineStr">
        <is>
          <t xml:space="preserve">Passive access proceeds with permission, and active scans or demonstrations with method specific approval.</t>
        </is>
      </c>
      <c r="E19" s="52" t="str">
        <v>Proposed record review/interviews; passive observation access; tooling/connection restrictions; lab versus production; approval and safety contacts.</v>
      </c>
      <c r="F19" s="52" t="str">
        <v>GDF technical lead and operations</v>
      </c>
      <c r="G19" s="52" t="str">
        <v>Before any connection or technical activity</v>
      </c>
      <c r="H19" s="52" t="inlineStr">
        <is>
          <t xml:space="preserve">https://csrc.nist.gov/pubs/sp/800/82/r3/final; https://csrc.nist.gov/pubs/sp/800/115/final</t>
        </is>
      </c>
      <c r="I19" s="53" t="str">
        <v>Not gathered</v>
      </c>
      <c r="J19" s="53" t="str"/>
      <c r="K19" s="53" t="str"/>
      <c r="L19" s="53" t="str"/>
      <c r="M19" s="53" t="str"/>
      <c r="N19" s="53" t="str"/>
    </row>
    <row r="20" ht="85" customHeight="1">
      <c r="A20" s="56" t="str">
        <v>AP16</v>
      </c>
      <c r="B20" s="56" t="inlineStr">
        <is>
          <t xml:space="preserve">cyberassessment</t>
        </is>
      </c>
      <c r="C20" s="56" t="str">
        <v>Define intended assessment outputs</v>
      </c>
      <c r="D20" s="56" t="str">
        <v>The assessment report will reflect actual work; the preparation guide provides no security verdict.</v>
      </c>
      <c r="E20" s="56" t="str">
        <v>Expected architecture/control observations; risk context; coverage limits; remediation planning and retest arrangements.</v>
      </c>
      <c r="F20" s="56" t="str">
        <v>Sponsor and assessment lead</v>
      </c>
      <c r="G20" s="56" t="str">
        <v>Before engagement agreement</v>
      </c>
      <c r="H20" s="56" t="inlineStr">
        <is>
          <t xml:space="preserve">https://csrc.nist.gov/pubs/sp/800/82/r3/final; https://csrc.nist.gov/pubs/sp/800/115/final</t>
        </is>
      </c>
      <c r="I20" s="53" t="str">
        <v>Not gathered</v>
      </c>
      <c r="J20" s="53" t="str"/>
      <c r="K20" s="53" t="str"/>
      <c r="L20" s="53" t="str"/>
      <c r="M20" s="53" t="str"/>
      <c r="N20" s="53" t="str"/>
    </row>
    <row r="21" ht="85" customHeight="1">
      <c r="A21" s="52" t="str">
        <v>AP17</v>
      </c>
      <c r="B21" s="52" t="inlineStr">
        <is>
          <t xml:space="preserve">physical assessment</t>
        </is>
      </c>
      <c r="C21" s="52" t="inlineStr">
        <is>
          <t xml:space="preserve">Prepare an escorted site review plan</t>
        </is>
      </c>
      <c r="D21" s="52" t="str">
        <v>An escorted walkthrough differs from an attempted physical intrusion.</v>
      </c>
      <c r="E21" s="52" t="str">
        <v>Facility boundaries; lawful access and escorts; visitor/contractor rules; photography restrictions; restricted, hazardous and shared areas.</v>
      </c>
      <c r="F21" s="52" t="str">
        <v>Facility security, operations and safety</v>
      </c>
      <c r="G21" s="52" t="str">
        <v>Before a site visit</v>
      </c>
      <c r="H21" s="52" t="inlineStr">
        <is>
          <t xml:space="preserve">https://csrc.nist.gov/pubs/sp/800/82/r3/final; https://csrc.nist.gov/pubs/sp/800/115/final</t>
        </is>
      </c>
      <c r="I21" s="53" t="str">
        <v>Not gathered</v>
      </c>
      <c r="J21" s="53" t="str"/>
      <c r="K21" s="53" t="str"/>
      <c r="L21" s="53" t="str"/>
      <c r="M21" s="53" t="str"/>
      <c r="N21" s="53" t="str"/>
    </row>
    <row r="22" ht="85" customHeight="1">
      <c r="A22" s="56" t="str">
        <v>AP18</v>
      </c>
      <c r="B22" s="56" t="inlineStr">
        <is>
          <t xml:space="preserve">physical assessment</t>
        </is>
      </c>
      <c r="C22" s="56" t="inlineStr">
        <is>
          <t xml:space="preserve">Gather protective system records</t>
        </is>
      </c>
      <c r="D22" s="56" t="inlineStr">
        <is>
          <t xml:space="preserve">Provide sensitive plans and exploitable details through an approved secure channel.</t>
        </is>
      </c>
      <c r="E22" s="56" t="str">
        <v>Approved site plans; access/visitor records; key/badge management; alarm/CCTV coverage and retention; lighting, barriers, cabinets and guard arrangements.</v>
      </c>
      <c r="F22" s="56" t="str">
        <v>Physical security and facilities owners</v>
      </c>
      <c r="G22" s="56" t="str">
        <v>Before physical assessment planning</v>
      </c>
      <c r="H22" s="56" t="inlineStr">
        <is>
          <t xml:space="preserve">https://csrc.nist.gov/pubs/sp/800/82/r3/final; https://csrc.nist.gov/pubs/sp/800/115/final</t>
        </is>
      </c>
      <c r="I22" s="53" t="str">
        <v>Not gathered</v>
      </c>
      <c r="J22" s="53" t="str"/>
      <c r="K22" s="53" t="str"/>
      <c r="L22" s="53" t="str"/>
      <c r="M22" s="53" t="str"/>
      <c r="N22" s="53" t="str"/>
    </row>
    <row r="23" ht="85" customHeight="1">
      <c r="A23" s="52" t="str">
        <v>AP19</v>
      </c>
      <c r="B23" s="52" t="inlineStr">
        <is>
          <t xml:space="preserve">physical assessment</t>
        </is>
      </c>
      <c r="C23" s="52" t="str">
        <v>Map physical and cyber dependencies</v>
      </c>
      <c r="D23" s="52" t="inlineStr">
        <is>
          <t xml:space="preserve">Electronic protective systems can have OT and service continuity consequences.</t>
        </is>
      </c>
      <c r="E23" s="52" t="inlineStr">
        <is>
          <t xml:space="preserve">Access control/CCTV networks; power and communications dependencies; control rooms and remote cabinets; incident escalation and outage effects.</t>
        </is>
      </c>
      <c r="F23" s="52" t="str">
        <v>Physical security and OT engineering</v>
      </c>
      <c r="G23" s="52" t="str">
        <v>Before defining assessment boundaries</v>
      </c>
      <c r="H23" s="52" t="inlineStr">
        <is>
          <t xml:space="preserve">https://csrc.nist.gov/pubs/sp/800/82/r3/final; https://csrc.nist.gov/pubs/sp/800/115/final</t>
        </is>
      </c>
      <c r="I23" s="53" t="str">
        <v>Not gathered</v>
      </c>
      <c r="J23" s="53" t="str"/>
      <c r="K23" s="53" t="str"/>
      <c r="L23" s="53" t="str"/>
      <c r="M23" s="53" t="str"/>
      <c r="N23" s="53" t="str"/>
    </row>
    <row r="24" ht="85" customHeight="1">
      <c r="A24" s="56" t="str">
        <v>AP20</v>
      </c>
      <c r="B24" s="56" t="inlineStr">
        <is>
          <t xml:space="preserve">physical assessment</t>
        </is>
      </c>
      <c r="C24" s="56" t="str">
        <v>Arrange observation and specialist limits</v>
      </c>
      <c r="D24" s="56" t="inlineStr">
        <is>
          <t xml:space="preserve">The preparation plan authorizes no alarm activation, lock bypass, electrical work or safety system test.</t>
        </is>
      </c>
      <c r="E24" s="56" t="inlineStr">
        <is>
          <t xml:space="preserve">Approved walkthrough times; escorts; safety induction; restricted observations; fire/life safety or engineering specialist referrals.</t>
        </is>
      </c>
      <c r="F24" s="56" t="str">
        <v>Facilities, safety and assessment lead</v>
      </c>
      <c r="G24" s="56" t="str">
        <v>Before fieldwork scheduling</v>
      </c>
      <c r="H24" s="56" t="inlineStr">
        <is>
          <t xml:space="preserve">https://csrc.nist.gov/pubs/sp/800/82/r3/final; https://csrc.nist.gov/pubs/sp/800/115/final</t>
        </is>
      </c>
      <c r="I24" s="53" t="str">
        <v>Not gathered</v>
      </c>
      <c r="J24" s="53" t="str"/>
      <c r="K24" s="53" t="str"/>
      <c r="L24" s="53" t="str"/>
      <c r="M24" s="53" t="str"/>
      <c r="N24" s="53" t="str"/>
    </row>
    <row r="25" ht="85" customHeight="1">
      <c r="A25" s="52" t="str">
        <v>AP21</v>
      </c>
      <c r="B25" s="52" t="inlineStr">
        <is>
          <t xml:space="preserve">cyberpentest</t>
        </is>
      </c>
      <c r="C25" s="52" t="str">
        <v>Define the proposed cyber test objective</v>
      </c>
      <c r="D25" s="52" t="inlineStr">
        <is>
          <t xml:space="preserve">Testing covers the listed targets only.</t>
        </is>
      </c>
      <c r="E25" s="52" t="str">
        <v>Business question; proposed target IDs and ownership; internal/external boundaries; exclusions; test environment; permitted proof limits.</v>
      </c>
      <c r="F25" s="52" t="str">
        <v>Sponsor and GDF test lead</v>
      </c>
      <c r="G25" s="52" t="str">
        <v>Before drafting rules of engagement</v>
      </c>
      <c r="H25" s="52" t="inlineStr">
        <is>
          <t xml:space="preserve">https://csrc.nist.gov/pubs/sp/800/82/r3/final; https://csrc.nist.gov/pubs/sp/800/115/final</t>
        </is>
      </c>
      <c r="I25" s="53" t="str">
        <v>Not gathered</v>
      </c>
      <c r="J25" s="53" t="str"/>
      <c r="K25" s="53" t="str"/>
      <c r="L25" s="53" t="str"/>
      <c r="M25" s="53" t="str"/>
      <c r="N25" s="53" t="str"/>
    </row>
    <row r="26" ht="85" customHeight="1">
      <c r="A26" s="56" t="str">
        <v>AP22</v>
      </c>
      <c r="B26" s="56" t="inlineStr">
        <is>
          <t xml:space="preserve">cyberpentest</t>
        </is>
      </c>
      <c r="C26" s="56" t="str">
        <v>Gather written cyber testing authority</v>
      </c>
      <c r="D26" s="56" t="inlineStr">
        <is>
          <t xml:space="preserve">Penetration testing proceeds on written authorization from the system owner.</t>
        </is>
      </c>
      <c r="E26" s="56" t="inlineStr">
        <is>
          <t xml:space="preserve">Signed engagement and asset specific authorization; third party/provider permissions; scope approvers; activity windows and revocation/stop authority.</t>
        </is>
      </c>
      <c r="F26" s="56" t="str">
        <v>Legal, system owners and test lead</v>
      </c>
      <c r="G26" s="56" t="str">
        <v>Before any testing</v>
      </c>
      <c r="H26" s="56" t="inlineStr">
        <is>
          <t xml:space="preserve">https://csrc.nist.gov/pubs/sp/800/82/r3/final; https://csrc.nist.gov/pubs/sp/800/115/final</t>
        </is>
      </c>
      <c r="I26" s="53" t="str">
        <v>Not gathered</v>
      </c>
      <c r="J26" s="53" t="str"/>
      <c r="K26" s="53" t="str"/>
      <c r="L26" s="53" t="str"/>
      <c r="M26" s="53" t="str"/>
      <c r="N26" s="53" t="str"/>
    </row>
    <row r="27" ht="85" customHeight="1">
      <c r="A27" s="52" t="str">
        <v>AP23</v>
      </c>
      <c r="B27" s="52" t="inlineStr">
        <is>
          <t xml:space="preserve">cyberpentest</t>
        </is>
      </c>
      <c r="C27" s="52" t="str">
        <v>Prepare rules of engagement</v>
      </c>
      <c r="D27" s="52" t="str">
        <v>Keep an approved, versioned ROE separate from unsigned preparation notes. This checklist supplies no exploitation procedure.</v>
      </c>
      <c r="E27" s="52" t="str">
        <v>Approved and prohibited activities; target boundaries; source identifiers; credentials handling; rate/impact limits; contacts; incident versus test distinction; stop/recovery criteria.</v>
      </c>
      <c r="F27" s="52" t="str">
        <v>GDF test lead, operations, security and legal</v>
      </c>
      <c r="G27" s="52" t="inlineStr">
        <is>
          <t xml:space="preserve">Before test plan approval</t>
        </is>
      </c>
      <c r="H27" s="52" t="inlineStr">
        <is>
          <t xml:space="preserve">https://csrc.nist.gov/pubs/sp/800/82/r3/final; https://csrc.nist.gov/pubs/sp/800/115/final</t>
        </is>
      </c>
      <c r="I27" s="53" t="str">
        <v>Not gathered</v>
      </c>
      <c r="J27" s="53" t="str"/>
      <c r="K27" s="53" t="str"/>
      <c r="L27" s="53" t="str"/>
      <c r="M27" s="53" t="str"/>
      <c r="N27" s="53" t="str"/>
    </row>
    <row r="28" ht="85" customHeight="1">
      <c r="A28" s="56" t="str">
        <v>AP24</v>
      </c>
      <c r="B28" s="56" t="inlineStr">
        <is>
          <t xml:space="preserve">cyberpentest</t>
        </is>
      </c>
      <c r="C28" s="56" t="str">
        <v>Separate IT testing from production OT</v>
      </c>
      <c r="D28" s="56" t="inlineStr">
        <is>
          <t xml:space="preserve">Keep an IT test within IT; OT has its own plan. Live OT scanning, exploitation, denial of service or control changes proceed on explicit, method specific authorization following qualified safety review.</t>
        </is>
      </c>
      <c r="E28" s="56" t="str">
        <v>Proposed lab/replica options; segmentation boundaries; fragile assets; vendor safety review; maintenance/outage plan and validated restoration arrangements where relevant.</v>
      </c>
      <c r="F28" s="56" t="str">
        <v>OT operations, safety, vendor and test lead</v>
      </c>
      <c r="G28" s="56" t="inlineStr">
        <is>
          <t xml:space="preserve">Before authorizing any OT adjacent method</t>
        </is>
      </c>
      <c r="H28" s="56" t="inlineStr">
        <is>
          <t xml:space="preserve">https://csrc.nist.gov/pubs/sp/800/82/r3/final; https://csrc.nist.gov/pubs/sp/800/115/final</t>
        </is>
      </c>
      <c r="I28" s="53" t="str">
        <v>Not gathered</v>
      </c>
      <c r="J28" s="53" t="str"/>
      <c r="K28" s="53" t="str"/>
      <c r="L28" s="53" t="str"/>
      <c r="M28" s="53" t="str"/>
      <c r="N28" s="53" t="str"/>
    </row>
    <row r="29" ht="85" customHeight="1">
      <c r="A29" s="52" t="str">
        <v>AP25</v>
      </c>
      <c r="B29" s="52" t="inlineStr">
        <is>
          <t xml:space="preserve">cyberpentest</t>
        </is>
      </c>
      <c r="C29" s="52" t="str">
        <v>Plan test communications and evidence</v>
      </c>
      <c r="D29" s="52" t="str">
        <v>Record what is intentionally undisclosed and to whom; retain an authorized emergency controller able to stop the work.</v>
      </c>
      <c r="E29" s="52" t="inlineStr">
        <is>
          <t xml:space="preserve">Monitoring/detection objectives; informed versus limited knowledge participants as expressly agreed; on call contacts; secure proof collection; data minimization and urgent escalation.</t>
        </is>
      </c>
      <c r="F29" s="52" t="str">
        <v>Security operations, privacy and test lead</v>
      </c>
      <c r="G29" s="52" t="str">
        <v>Before test commencement</v>
      </c>
      <c r="H29" s="52" t="inlineStr">
        <is>
          <t xml:space="preserve">https://csrc.nist.gov/pubs/sp/800/82/r3/final; https://csrc.nist.gov/pubs/sp/800/115/final</t>
        </is>
      </c>
      <c r="I29" s="53" t="str">
        <v>Not gathered</v>
      </c>
      <c r="J29" s="53" t="str"/>
      <c r="K29" s="53" t="str"/>
      <c r="L29" s="53" t="str"/>
      <c r="M29" s="53" t="str"/>
      <c r="N29" s="53" t="str"/>
    </row>
    <row r="30" ht="85" customHeight="1">
      <c r="A30" s="56" t="str">
        <v>AP26</v>
      </c>
      <c r="B30" s="56" t="inlineStr">
        <is>
          <t xml:space="preserve">cyberpentest</t>
        </is>
      </c>
      <c r="C30" s="56" t="inlineStr">
        <is>
          <t xml:space="preserve">Prepare cleanup and follow up requirements</t>
        </is>
      </c>
      <c r="D30" s="56" t="inlineStr">
        <is>
          <t xml:space="preserve">Preparation defines required follow up; actual cleanup and findings are documented by the authorized test team.</t>
        </is>
      </c>
      <c r="E30" s="56" t="str">
        <v>Agreed removal/revocation inventory; restoration ownership; proof handling; report recipients; validation and retest scope; acceptance records.</v>
      </c>
      <c r="F30" s="56" t="str">
        <v>System owners and test lead</v>
      </c>
      <c r="G30" s="56" t="str">
        <v>Before closing the agreed test plan</v>
      </c>
      <c r="H30" s="56" t="inlineStr">
        <is>
          <t xml:space="preserve">https://csrc.nist.gov/pubs/sp/800/82/r3/final; https://csrc.nist.gov/pubs/sp/800/115/final</t>
        </is>
      </c>
      <c r="I30" s="53" t="str">
        <v>Not gathered</v>
      </c>
      <c r="J30" s="53" t="str"/>
      <c r="K30" s="53" t="str"/>
      <c r="L30" s="53" t="str"/>
      <c r="M30" s="53" t="str"/>
      <c r="N30" s="53" t="str"/>
    </row>
    <row r="31" ht="85" customHeight="1">
      <c r="A31" s="52" t="str">
        <v>AP27</v>
      </c>
      <c r="B31" s="52" t="inlineStr">
        <is>
          <t xml:space="preserve">physical pentest</t>
        </is>
      </c>
      <c r="C31" s="52" t="str">
        <v>Define the proposed physical exercise</v>
      </c>
      <c r="D31" s="52" t="str">
        <v>A physical penetration test is a separately authorized exercise, not an unescorted version of a walkthrough.</v>
      </c>
      <c r="E31" s="52" t="str">
        <v>Named sites/owners; specific objectives; proposed areas/times; exclusions; participants; permitted proof and stop authority.</v>
      </c>
      <c r="F31" s="52" t="str">
        <v>Sponsor, facility owner and GDF test lead</v>
      </c>
      <c r="G31" s="52" t="inlineStr">
        <is>
          <t xml:space="preserve">Before drafting physical test ROE</t>
        </is>
      </c>
      <c r="H31" s="52" t="inlineStr">
        <is>
          <t xml:space="preserve">https://csrc.nist.gov/pubs/sp/800/82/r3/final; https://csrc.nist.gov/pubs/sp/800/115/final</t>
        </is>
      </c>
      <c r="I31" s="53" t="str">
        <v>Not gathered</v>
      </c>
      <c r="J31" s="53" t="str"/>
      <c r="K31" s="53" t="str"/>
      <c r="L31" s="53" t="str"/>
      <c r="M31" s="53" t="str"/>
      <c r="N31" s="53" t="str"/>
    </row>
    <row r="32" ht="85" customHeight="1">
      <c r="A32" s="56" t="str">
        <v>AP28</v>
      </c>
      <c r="B32" s="56" t="inlineStr">
        <is>
          <t xml:space="preserve">physical pentest</t>
        </is>
      </c>
      <c r="C32" s="56" t="str">
        <v>Gather physical test authorization</v>
      </c>
      <c r="D32" s="56" t="inlineStr">
        <is>
          <t xml:space="preserve">Laws and third party rights continue alongside a letter. Legal review resolves the actual authority and limits.</t>
        </is>
      </c>
      <c r="E32" s="56" t="inlineStr">
        <is>
          <t xml:space="preserve">Written property/operating owner authority; shared site/landlord permissions; approved activities; emergency verification contacts and carry documentation.</t>
        </is>
      </c>
      <c r="F32" s="56" t="str">
        <v>Legal, facilities and exercise controller</v>
      </c>
      <c r="G32" s="56" t="str">
        <v>Before any attempted entry or interaction</v>
      </c>
      <c r="H32" s="56" t="inlineStr">
        <is>
          <t xml:space="preserve">https://csrc.nist.gov/pubs/sp/800/82/r3/final; https://csrc.nist.gov/pubs/sp/800/115/final</t>
        </is>
      </c>
      <c r="I32" s="53" t="str">
        <v>Not gathered</v>
      </c>
      <c r="J32" s="53" t="str"/>
      <c r="K32" s="53" t="str"/>
      <c r="L32" s="53" t="str"/>
      <c r="M32" s="53" t="str"/>
      <c r="N32" s="53" t="str"/>
    </row>
    <row r="33" ht="85" customHeight="1">
      <c r="A33" s="52" t="str">
        <v>AP29</v>
      </c>
      <c r="B33" s="52" t="inlineStr">
        <is>
          <t xml:space="preserve">physical pentest</t>
        </is>
      </c>
      <c r="C33" s="52" t="str">
        <v>Agree physical safety and exclusions</v>
      </c>
      <c r="D33" s="52" t="str">
        <v>No damage, forced entry, alarm disablement or interaction with weapons, safety systems or live processes is authorized by this guide.</v>
      </c>
      <c r="E33" s="52" t="inlineStr">
        <is>
          <t xml:space="preserve">No go hazardous/energized/confined/process areas; life safety and emergency egress; public interaction limits; restricted items; environmental/service consequences.</t>
        </is>
      </c>
      <c r="F33" s="52" t="str">
        <v>Safety, operations, physical security and test lead</v>
      </c>
      <c r="G33" s="52" t="str">
        <v>Before approving the exercise</v>
      </c>
      <c r="H33" s="52" t="inlineStr">
        <is>
          <t xml:space="preserve">https://csrc.nist.gov/pubs/sp/800/82/r3/final; https://csrc.nist.gov/pubs/sp/800/115/final</t>
        </is>
      </c>
      <c r="I33" s="53" t="str">
        <v>Not gathered</v>
      </c>
      <c r="J33" s="53" t="str"/>
      <c r="K33" s="53" t="str"/>
      <c r="L33" s="53" t="str"/>
      <c r="M33" s="53" t="str"/>
      <c r="N33" s="53" t="str"/>
    </row>
    <row r="34" ht="85" customHeight="1">
      <c r="A34" s="56" t="str">
        <v>AP30</v>
      </c>
      <c r="B34" s="56" t="inlineStr">
        <is>
          <t xml:space="preserve">physical pentest</t>
        </is>
      </c>
      <c r="C34" s="56" t="str">
        <v>Plan emergency deconfliction</v>
      </c>
      <c r="D34" s="56" t="inlineStr">
        <is>
          <t xml:space="preserve">Set notification and disclosure decisions in a written agreement so roles are clear in an emergency. No notification is sent by the builder.</t>
        </is>
      </c>
      <c r="E34" s="56" t="inlineStr">
        <is>
          <t xml:space="preserve">Exercise controller; verified stop phrase/process; site/guard/police/emergency coordination where approved; unexpected real incident response and medical arrangements.</t>
        </is>
      </c>
      <c r="F34" s="56" t="str">
        <v>Exercise controller, legal and physical security</v>
      </c>
      <c r="G34" s="56" t="str">
        <v>Before the exercise</v>
      </c>
      <c r="H34" s="56" t="inlineStr">
        <is>
          <t xml:space="preserve">https://csrc.nist.gov/pubs/sp/800/82/r3/final; https://csrc.nist.gov/pubs/sp/800/115/final</t>
        </is>
      </c>
      <c r="I34" s="53" t="str">
        <v>Not gathered</v>
      </c>
      <c r="J34" s="53" t="str"/>
      <c r="K34" s="53" t="str"/>
      <c r="L34" s="53" t="str"/>
      <c r="M34" s="53" t="str"/>
      <c r="N34" s="53" t="str"/>
    </row>
    <row r="35" ht="85" customHeight="1">
      <c r="A35" s="52" t="str">
        <v>AP31</v>
      </c>
      <c r="B35" s="52" t="inlineStr">
        <is>
          <t xml:space="preserve">physical pentest</t>
        </is>
      </c>
      <c r="C35" s="52" t="str">
        <v>Document permitted human interactions</v>
      </c>
      <c r="D35" s="52" t="inlineStr">
        <is>
          <t xml:space="preserve">Human interaction is included when expressly scoped and approved. Use this guide with sample values and only the personal data the work requires.</t>
        </is>
      </c>
      <c r="E35" s="52" t="inlineStr">
        <is>
          <t xml:space="preserve">Whether any social engineering interaction is proposed; specific consent/approvals, personnel protections, privacy/labor considerations, exclusions and escalation.</t>
        </is>
      </c>
      <c r="F35" s="52" t="str">
        <v>Legal, HR/privacy, sponsor and test lead</v>
      </c>
      <c r="G35" s="52" t="str">
        <v>Before approving any interaction scenario</v>
      </c>
      <c r="H35" s="52" t="inlineStr">
        <is>
          <t xml:space="preserve">https://csrc.nist.gov/pubs/sp/800/82/r3/final; https://csrc.nist.gov/pubs/sp/800/115/final</t>
        </is>
      </c>
      <c r="I35" s="53" t="str">
        <v>Not gathered</v>
      </c>
      <c r="J35" s="53" t="str"/>
      <c r="K35" s="53" t="str"/>
      <c r="L35" s="53" t="str"/>
      <c r="M35" s="53" t="str"/>
      <c r="N35" s="53" t="str"/>
    </row>
    <row r="36" ht="85" customHeight="1">
      <c r="A36" s="56" t="str">
        <v>AP32</v>
      </c>
      <c r="B36" s="56" t="inlineStr">
        <is>
          <t xml:space="preserve">physical pentest</t>
        </is>
      </c>
      <c r="C36" s="56" t="str">
        <v>Prepare accountability and closeout</v>
      </c>
      <c r="D36" s="56" t="inlineStr">
        <is>
          <t xml:space="preserve">The authorized team records actual activities, recovery and findings after execution; preparation creates no successful test claim.</t>
        </is>
      </c>
      <c r="E36" s="56" t="inlineStr">
        <is>
          <t xml:space="preserve">Participant/site access accountability; approved evidence limits; badge/key/item return; any equipment restoration; reporting, welfare and factual review arrangements.</t>
        </is>
      </c>
      <c r="F36" s="56" t="str">
        <v>Exercise controller and facility owner</v>
      </c>
      <c r="G36" s="56" t="str">
        <v>Before approving the exercise plan</v>
      </c>
      <c r="H36" s="56" t="inlineStr">
        <is>
          <t xml:space="preserve">https://csrc.nist.gov/pubs/sp/800/82/r3/final; https://csrc.nist.gov/pubs/sp/800/115/final</t>
        </is>
      </c>
      <c r="I36" s="53" t="str">
        <v>Not gathered</v>
      </c>
      <c r="J36" s="53" t="str"/>
      <c r="K36" s="53" t="str"/>
      <c r="L36" s="53" t="str"/>
      <c r="M36" s="53" t="str"/>
      <c r="N36" s="53" t="str"/>
    </row>
    <row r="37" ht="85" customHeight="1">
      <c r="A37" s="52" t="str">
        <v>AP33</v>
      </c>
      <c r="B37" s="52" t="str">
        <v>Common</v>
      </c>
      <c r="C37" s="52" t="str">
        <v>Review the preparation handoff</v>
      </c>
      <c r="D37" s="52" t="str">
        <v>Use a documented handoff, without a readiness score. The appropriate qualified team decides what work can proceed and what limitations apply.</v>
      </c>
      <c r="E37" s="52" t="str">
        <v>Missing information; owner/action list; agreed proposed scope and exclusions; approval documents still needed; secure evidence index and responsible reviewer.</v>
      </c>
      <c r="F37" s="52" t="str">
        <v>Organization sponsor, PM and GDF engagement lead</v>
      </c>
      <c r="G37" s="52" t="str">
        <v>Before agreeing or starting an assessment</v>
      </c>
      <c r="H37" s="52" t="inlineStr">
        <is>
          <t xml:space="preserve">https://csrc.nist.gov/pubs/sp/800/82/r3/final; https://csrc.nist.gov/pubs/sp/800/115/final</t>
        </is>
      </c>
      <c r="I37" s="53" t="str">
        <v>Not gathered</v>
      </c>
      <c r="J37" s="53" t="str"/>
      <c r="K37" s="53" t="str"/>
      <c r="L37" s="53" t="str"/>
      <c r="M37" s="53" t="str"/>
      <c r="N37" s="53" t="str"/>
    </row>
  </sheetData>
  <sheetProtection sheet="1" objects="1" scenarios="1" autoFilter="0" selectLockedCells="0" selectUnlockedCells="0" formatRows="0"/>
  <mergeCells>
    <mergeCell ref="A1:F1"/>
    <mergeCell ref="A2:F2"/>
    <mergeCell ref="A3:B3"/>
  </mergeCells>
  <dataValidations count="1">
    <dataValidation type="list" sqref="I5:I37" showErrorMessage="1" errorStyle="stop" errorTitle="Choose a listed value" error="Use an exact listed value. Unresolved decisions remain open.">
      <formula1>"Not gathered,Partly gathered,Located; review required,Proposed not applicable; review required"</formula1>
    </dataValidation>
  </dataValidations>
  <hyperlinks>
    <hyperlink ref="A3" location="'Sources'!A1" display="Open source register"/>
  </hyperlink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5" manualBreakCount="5">
    <brk id="3" min="0" max="1048575" man="1"/>
    <brk id="4" min="0" max="1048575" man="1"/>
    <brk id="5" min="0" max="1048575" man="1"/>
    <brk id="8" min="0" max="1048575" man="1"/>
    <brk id="12" min="0" max="1048575" man="1"/>
  </colBreaks>
  <tableParts count="1">
    <tablePart r:id="R3866236425e94abb"/>
  </tableParts>
</worksheet>
</file>

<file path=xl/worksheets/sheet22.xml><?xml version="1.0" encoding="utf-8"?>
<worksheet xmlns="http://schemas.openxmlformats.org/spreadsheetml/2006/main" xmlns:r="http://schemas.openxmlformats.org/officeDocument/2006/relationships">
  <sheetPr>
    <tabColor rgb="FF244D63"/>
    <pageSetUpPr fitToPage="0"/>
  </sheetPr>
  <sheetViews>
    <sheetView showGridLines="0" workbookViewId="0">
      <pane xSplit="2" ySplit="4" topLeftCell="C5" activePane="bottomRight" state="frozen"/>
    </sheetView>
  </sheetViews>
  <sheetFormatPr defaultRowHeight="15"/>
  <cols>
    <col min="1" max="1" width="18" hidden="0" customWidth="1"/>
    <col min="2" max="2" width="25" hidden="0" customWidth="1"/>
    <col min="3" max="3" width="28" hidden="0" customWidth="1"/>
    <col min="4" max="4" width="70" hidden="0" customWidth="1"/>
    <col min="5" max="5" width="100" hidden="0" customWidth="1"/>
    <col min="6" max="6" width="110" hidden="0" customWidth="1"/>
    <col min="7" max="7" width="60" hidden="0" customWidth="1"/>
    <col min="8" max="8" width="50" hidden="0" customWidth="1"/>
    <col min="9" max="9" width="50" hidden="0" customWidth="1"/>
    <col min="10" max="10" width="55" hidden="0" customWidth="1"/>
    <col min="11" max="11" width="30" hidden="0" customWidth="1"/>
    <col min="12" max="12" width="110" hidden="0" customWidth="1"/>
    <col min="13" max="13" width="65" hidden="0" customWidth="1"/>
    <col min="14" max="14" width="40" hidden="0" customWidth="1"/>
  </cols>
  <sheetData>
    <row r="1" ht="32" customHeight="1">
      <c r="A1" s="42" t="inlineStr">
        <is>
          <t xml:space="preserve">State research checklist</t>
        </is>
      </c>
      <c r="B1" s="42"/>
      <c r="C1" s="42"/>
      <c r="D1" s="42"/>
      <c r="E1" s="42"/>
      <c r="F1" s="42"/>
      <c r="G1" s="47"/>
      <c r="H1" s="47"/>
      <c r="I1" s="47"/>
      <c r="J1" s="47"/>
      <c r="K1" s="47"/>
      <c r="L1" s="47"/>
      <c r="M1" s="47"/>
      <c r="N1" s="47"/>
    </row>
    <row r="2" ht="42" customHeight="1">
      <c r="A2" s="43" t="inlineStr">
        <is>
          <t xml:space="preserve">One row per state. Record the rule that applies to each facility you operate in the state, by sector, the source you relied on and who confirmed it.</t>
        </is>
      </c>
      <c r="B2" s="43"/>
      <c r="C2" s="43"/>
      <c r="D2" s="43"/>
      <c r="E2" s="43"/>
      <c r="F2" s="43"/>
      <c r="G2" s="47"/>
      <c r="H2" s="47"/>
      <c r="I2" s="47"/>
      <c r="J2" s="47"/>
      <c r="K2" s="47"/>
      <c r="L2" s="47"/>
      <c r="M2" s="47"/>
      <c r="N2" s="47"/>
    </row>
    <row r="3" ht="24" customHeight="1">
      <c r="A3" s="50" t="str">
        <v>Open source register</v>
      </c>
      <c r="B3" s="50"/>
      <c r="C3" s="47"/>
      <c r="D3" s="47"/>
      <c r="E3" s="47"/>
      <c r="F3" s="47"/>
      <c r="G3" s="47"/>
      <c r="H3" s="47"/>
      <c r="I3" s="47"/>
      <c r="J3" s="47"/>
      <c r="K3" s="47"/>
      <c r="L3" s="47"/>
      <c r="M3" s="47"/>
      <c r="N3" s="47"/>
    </row>
    <row r="4" ht="34" customHeight="1">
      <c r="A4" s="51" t="str">
        <v>ID</v>
      </c>
      <c r="B4" s="51" t="str">
        <v>State</v>
      </c>
      <c r="C4" s="51" t="str">
        <v>Sector</v>
      </c>
      <c r="D4" s="51" t="inlineStr">
        <is>
          <t xml:space="preserve">Research status</t>
        </is>
      </c>
      <c r="E4" s="51" t="inlineStr">
        <is>
          <t xml:space="preserve">Sector specific records</t>
        </is>
      </c>
      <c r="F4" s="51" t="inlineStr">
        <is>
          <t xml:space="preserve">What to confirm</t>
        </is>
      </c>
      <c r="G4" s="51" t="str">
        <v>Source verification</v>
      </c>
      <c r="H4" s="51" t="str">
        <v>Client applicability</v>
      </c>
      <c r="I4" s="51" t="str">
        <v>Evidence collection</v>
      </c>
      <c r="J4" s="51" t="str">
        <v>Acceptance</v>
      </c>
      <c r="K4" s="51" t="inlineStr">
        <is>
          <t xml:space="preserve">Research owner</t>
        </is>
      </c>
      <c r="L4" s="51" t="str">
        <v>Next source or record request</v>
      </c>
      <c r="M4" s="51" t="str">
        <v>Authoritative evidence</v>
      </c>
      <c r="N4" s="51" t="str">
        <v>Reviewer and date</v>
      </c>
    </row>
    <row r="5" ht="85" customHeight="1">
      <c r="A5" s="52" t="str">
        <v>SP-S01-1</v>
      </c>
      <c r="B5" s="52" t="str">
        <v>Alabama</v>
      </c>
      <c r="C5" s="52" t="inlineStr">
        <is>
          <t xml:space="preserve">All sectors</t>
        </is>
      </c>
      <c r="D5" s="52" t="inlineStr">
        <is>
          <t xml:space="preserve">To research</t>
        </is>
      </c>
      <c r="E5" s="52"/>
      <c r="F5" s="52" t="inlineStr">
        <is>
          <t xml:space="preserve">For each sector you operate in the state, find the regulator, the covered entities and facilities, thresholds, reporting triggers and recipients, recurring duties and effective dates.</t>
        </is>
      </c>
      <c r="G5" s="52"/>
      <c r="H5" s="52"/>
      <c r="I5" s="52"/>
      <c r="J5" s="52"/>
      <c r="K5" s="53"/>
      <c r="L5" s="53"/>
      <c r="M5" s="53"/>
      <c r="N5" s="53"/>
    </row>
    <row r="6" ht="85" customHeight="1">
      <c r="A6" s="56" t="str">
        <v>SP-S02-1</v>
      </c>
      <c r="B6" s="56" t="str">
        <v>Alaska</v>
      </c>
      <c r="C6" s="56" t="inlineStr">
        <is>
          <t xml:space="preserve">All sectors</t>
        </is>
      </c>
      <c r="D6" s="56" t="inlineStr">
        <is>
          <t xml:space="preserve">To research</t>
        </is>
      </c>
      <c r="E6" s="56"/>
      <c r="F6" s="56" t="inlineStr">
        <is>
          <t xml:space="preserve">For each sector you operate in the state, find the regulator, the covered entities and facilities, thresholds, reporting triggers and recipients, recurring duties and effective dates.</t>
        </is>
      </c>
      <c r="G6" s="56"/>
      <c r="H6" s="56"/>
      <c r="I6" s="56"/>
      <c r="J6" s="56"/>
      <c r="K6" s="53"/>
      <c r="L6" s="53"/>
      <c r="M6" s="53"/>
      <c r="N6" s="53"/>
    </row>
    <row r="7" ht="85" customHeight="1">
      <c r="A7" s="52" t="str">
        <v>SP-S03-1</v>
      </c>
      <c r="B7" s="52" t="str">
        <v>Arizona</v>
      </c>
      <c r="C7" s="52" t="inlineStr">
        <is>
          <t xml:space="preserve">All sectors</t>
        </is>
      </c>
      <c r="D7" s="52" t="inlineStr">
        <is>
          <t xml:space="preserve">To research</t>
        </is>
      </c>
      <c r="E7" s="52"/>
      <c r="F7" s="52" t="inlineStr">
        <is>
          <t xml:space="preserve">For each sector you operate in the state, find the regulator, the covered entities and facilities, thresholds, reporting triggers and recipients, recurring duties and effective dates.</t>
        </is>
      </c>
      <c r="G7" s="52"/>
      <c r="H7" s="52"/>
      <c r="I7" s="52"/>
      <c r="J7" s="52"/>
      <c r="K7" s="53"/>
      <c r="L7" s="53"/>
      <c r="M7" s="53"/>
      <c r="N7" s="53"/>
    </row>
    <row r="8" ht="85" customHeight="1">
      <c r="A8" s="56" t="str">
        <v>SP-S04-1</v>
      </c>
      <c r="B8" s="56" t="str">
        <v>Arkansas</v>
      </c>
      <c r="C8" s="56" t="inlineStr">
        <is>
          <t xml:space="preserve">All sectors</t>
        </is>
      </c>
      <c r="D8" s="56" t="inlineStr">
        <is>
          <t xml:space="preserve">To research</t>
        </is>
      </c>
      <c r="E8" s="56"/>
      <c r="F8" s="56" t="inlineStr">
        <is>
          <t xml:space="preserve">For each sector you operate in the state, find the regulator, the covered entities and facilities, thresholds, reporting triggers and recipients, recurring duties and effective dates.</t>
        </is>
      </c>
      <c r="G8" s="56"/>
      <c r="H8" s="56"/>
      <c r="I8" s="56"/>
      <c r="J8" s="56"/>
      <c r="K8" s="53"/>
      <c r="L8" s="53"/>
      <c r="M8" s="53"/>
      <c r="N8" s="53"/>
    </row>
    <row r="9" ht="85" customHeight="1">
      <c r="A9" s="52" t="str">
        <v>SP-S05-1</v>
      </c>
      <c r="B9" s="52" t="str">
        <v>California</v>
      </c>
      <c r="C9" s="52" t="inlineStr">
        <is>
          <t xml:space="preserve">All sectors</t>
        </is>
      </c>
      <c r="D9" s="52" t="inlineStr">
        <is>
          <t xml:space="preserve">To research</t>
        </is>
      </c>
      <c r="E9" s="52"/>
      <c r="F9" s="52" t="inlineStr">
        <is>
          <t xml:space="preserve">For each sector you operate in the state, find the regulator, the covered entities and facilities, thresholds, reporting triggers and recipients, recurring duties and effective dates.</t>
        </is>
      </c>
      <c r="G9" s="52"/>
      <c r="H9" s="52"/>
      <c r="I9" s="52"/>
      <c r="J9" s="52"/>
      <c r="K9" s="53"/>
      <c r="L9" s="53"/>
      <c r="M9" s="53"/>
      <c r="N9" s="53"/>
    </row>
    <row r="10" ht="85" customHeight="1">
      <c r="A10" s="56" t="str">
        <v>SP-S06-1</v>
      </c>
      <c r="B10" s="56" t="str">
        <v>Colorado</v>
      </c>
      <c r="C10" s="56" t="inlineStr">
        <is>
          <t xml:space="preserve">All sectors</t>
        </is>
      </c>
      <c r="D10" s="56" t="inlineStr">
        <is>
          <t xml:space="preserve">To research</t>
        </is>
      </c>
      <c r="E10" s="56"/>
      <c r="F10" s="56" t="inlineStr">
        <is>
          <t xml:space="preserve">For each sector you operate in the state, find the regulator, the covered entities and facilities, thresholds, reporting triggers and recipients, recurring duties and effective dates.</t>
        </is>
      </c>
      <c r="G10" s="56"/>
      <c r="H10" s="56"/>
      <c r="I10" s="56"/>
      <c r="J10" s="56"/>
      <c r="K10" s="53"/>
      <c r="L10" s="53"/>
      <c r="M10" s="53"/>
      <c r="N10" s="53"/>
    </row>
    <row r="11" ht="85" customHeight="1">
      <c r="A11" s="52" t="str">
        <v>SP-S07-1</v>
      </c>
      <c r="B11" s="52" t="str">
        <v>Connecticut</v>
      </c>
      <c r="C11" s="52" t="inlineStr">
        <is>
          <t xml:space="preserve">All sectors</t>
        </is>
      </c>
      <c r="D11" s="52" t="inlineStr">
        <is>
          <t xml:space="preserve">To research</t>
        </is>
      </c>
      <c r="E11" s="52"/>
      <c r="F11" s="52" t="inlineStr">
        <is>
          <t xml:space="preserve">For each sector you operate in the state, find the regulator, the covered entities and facilities, thresholds, reporting triggers and recipients, recurring duties and effective dates.</t>
        </is>
      </c>
      <c r="G11" s="52"/>
      <c r="H11" s="52"/>
      <c r="I11" s="52"/>
      <c r="J11" s="52"/>
      <c r="K11" s="53"/>
      <c r="L11" s="53"/>
      <c r="M11" s="53"/>
      <c r="N11" s="53"/>
    </row>
    <row r="12" ht="85" customHeight="1">
      <c r="A12" s="56" t="str">
        <v>SP-S08-1</v>
      </c>
      <c r="B12" s="56" t="str">
        <v>Delaware</v>
      </c>
      <c r="C12" s="56" t="inlineStr">
        <is>
          <t xml:space="preserve">All sectors</t>
        </is>
      </c>
      <c r="D12" s="56" t="inlineStr">
        <is>
          <t xml:space="preserve">To research</t>
        </is>
      </c>
      <c r="E12" s="56"/>
      <c r="F12" s="56" t="inlineStr">
        <is>
          <t xml:space="preserve">For each sector you operate in the state, find the regulator, the covered entities and facilities, thresholds, reporting triggers and recipients, recurring duties and effective dates.</t>
        </is>
      </c>
      <c r="G12" s="56"/>
      <c r="H12" s="56"/>
      <c r="I12" s="56"/>
      <c r="J12" s="56"/>
      <c r="K12" s="53"/>
      <c r="L12" s="53"/>
      <c r="M12" s="53"/>
      <c r="N12" s="53"/>
    </row>
    <row r="13" ht="85" customHeight="1">
      <c r="A13" s="52" t="str">
        <v>SP-S09-1</v>
      </c>
      <c r="B13" s="52" t="str">
        <v>Florida</v>
      </c>
      <c r="C13" s="52" t="inlineStr">
        <is>
          <t xml:space="preserve">All sectors</t>
        </is>
      </c>
      <c r="D13" s="52" t="inlineStr">
        <is>
          <t xml:space="preserve">To research</t>
        </is>
      </c>
      <c r="E13" s="52"/>
      <c r="F13" s="52" t="inlineStr">
        <is>
          <t xml:space="preserve">For each sector you operate in the state, find the regulator, the covered entities and facilities, thresholds, reporting triggers and recipients, recurring duties and effective dates.</t>
        </is>
      </c>
      <c r="G13" s="52"/>
      <c r="H13" s="52"/>
      <c r="I13" s="52"/>
      <c r="J13" s="52"/>
      <c r="K13" s="53"/>
      <c r="L13" s="53"/>
      <c r="M13" s="53"/>
      <c r="N13" s="53"/>
    </row>
    <row r="14" ht="85" customHeight="1">
      <c r="A14" s="56" t="str">
        <v>SP-S10-1</v>
      </c>
      <c r="B14" s="56" t="str">
        <v>Georgia</v>
      </c>
      <c r="C14" s="56" t="inlineStr">
        <is>
          <t xml:space="preserve">All sectors</t>
        </is>
      </c>
      <c r="D14" s="56" t="inlineStr">
        <is>
          <t xml:space="preserve">To research</t>
        </is>
      </c>
      <c r="E14" s="56"/>
      <c r="F14" s="56" t="inlineStr">
        <is>
          <t xml:space="preserve">For each sector you operate in the state, find the regulator, the covered entities and facilities, thresholds, reporting triggers and recipients, recurring duties and effective dates.</t>
        </is>
      </c>
      <c r="G14" s="56"/>
      <c r="H14" s="56"/>
      <c r="I14" s="56"/>
      <c r="J14" s="56"/>
      <c r="K14" s="53"/>
      <c r="L14" s="53"/>
      <c r="M14" s="53"/>
      <c r="N14" s="53"/>
    </row>
    <row r="15" ht="85" customHeight="1">
      <c r="A15" s="52" t="str">
        <v>SP-S11-1</v>
      </c>
      <c r="B15" s="52" t="str">
        <v>Hawaii</v>
      </c>
      <c r="C15" s="52" t="inlineStr">
        <is>
          <t xml:space="preserve">All sectors</t>
        </is>
      </c>
      <c r="D15" s="52" t="inlineStr">
        <is>
          <t xml:space="preserve">To research</t>
        </is>
      </c>
      <c r="E15" s="52"/>
      <c r="F15" s="52" t="inlineStr">
        <is>
          <t xml:space="preserve">For each sector you operate in the state, find the regulator, the covered entities and facilities, thresholds, reporting triggers and recipients, recurring duties and effective dates.</t>
        </is>
      </c>
      <c r="G15" s="52"/>
      <c r="H15" s="52"/>
      <c r="I15" s="52"/>
      <c r="J15" s="52"/>
      <c r="K15" s="53"/>
      <c r="L15" s="53"/>
      <c r="M15" s="53"/>
      <c r="N15" s="53"/>
    </row>
    <row r="16" ht="85" customHeight="1">
      <c r="A16" s="56" t="str">
        <v>SP-S12-1</v>
      </c>
      <c r="B16" s="56" t="str">
        <v>Idaho</v>
      </c>
      <c r="C16" s="56" t="inlineStr">
        <is>
          <t xml:space="preserve">All sectors</t>
        </is>
      </c>
      <c r="D16" s="56" t="inlineStr">
        <is>
          <t xml:space="preserve">To research</t>
        </is>
      </c>
      <c r="E16" s="56"/>
      <c r="F16" s="56" t="inlineStr">
        <is>
          <t xml:space="preserve">For each sector you operate in the state, find the regulator, the covered entities and facilities, thresholds, reporting triggers and recipients, recurring duties and effective dates.</t>
        </is>
      </c>
      <c r="G16" s="56"/>
      <c r="H16" s="56"/>
      <c r="I16" s="56"/>
      <c r="J16" s="56"/>
      <c r="K16" s="53"/>
      <c r="L16" s="53"/>
      <c r="M16" s="53"/>
      <c r="N16" s="53"/>
    </row>
    <row r="17" ht="85" customHeight="1">
      <c r="A17" s="52" t="str">
        <v>SP-S13-1</v>
      </c>
      <c r="B17" s="52" t="str">
        <v>Illinois</v>
      </c>
      <c r="C17" s="52" t="inlineStr">
        <is>
          <t xml:space="preserve">All sectors</t>
        </is>
      </c>
      <c r="D17" s="52" t="inlineStr">
        <is>
          <t xml:space="preserve">To research</t>
        </is>
      </c>
      <c r="E17" s="52"/>
      <c r="F17" s="52" t="inlineStr">
        <is>
          <t xml:space="preserve">For each sector you operate in the state, find the regulator, the covered entities and facilities, thresholds, reporting triggers and recipients, recurring duties and effective dates.</t>
        </is>
      </c>
      <c r="G17" s="52"/>
      <c r="H17" s="52"/>
      <c r="I17" s="52"/>
      <c r="J17" s="52"/>
      <c r="K17" s="53"/>
      <c r="L17" s="53"/>
      <c r="M17" s="53"/>
      <c r="N17" s="53"/>
    </row>
    <row r="18" ht="85" customHeight="1">
      <c r="A18" s="56" t="str">
        <v>SP-S14-1</v>
      </c>
      <c r="B18" s="56" t="str">
        <v>Indiana</v>
      </c>
      <c r="C18" s="56" t="inlineStr">
        <is>
          <t xml:space="preserve">All sectors</t>
        </is>
      </c>
      <c r="D18" s="56" t="inlineStr">
        <is>
          <t xml:space="preserve">To research</t>
        </is>
      </c>
      <c r="E18" s="56"/>
      <c r="F18" s="56" t="inlineStr">
        <is>
          <t xml:space="preserve">For each sector you operate in the state, find the regulator, the covered entities and facilities, thresholds, reporting triggers and recipients, recurring duties and effective dates.</t>
        </is>
      </c>
      <c r="G18" s="56"/>
      <c r="H18" s="56"/>
      <c r="I18" s="56"/>
      <c r="J18" s="56"/>
      <c r="K18" s="53"/>
      <c r="L18" s="53"/>
      <c r="M18" s="53"/>
      <c r="N18" s="53"/>
    </row>
    <row r="19" ht="85" customHeight="1">
      <c r="A19" s="52" t="str">
        <v>SP-S15-1</v>
      </c>
      <c r="B19" s="52" t="str">
        <v>Iowa</v>
      </c>
      <c r="C19" s="52" t="inlineStr">
        <is>
          <t xml:space="preserve">All sectors</t>
        </is>
      </c>
      <c r="D19" s="52" t="inlineStr">
        <is>
          <t xml:space="preserve">To research</t>
        </is>
      </c>
      <c r="E19" s="52"/>
      <c r="F19" s="52" t="inlineStr">
        <is>
          <t xml:space="preserve">For each sector you operate in the state, find the regulator, the covered entities and facilities, thresholds, reporting triggers and recipients, recurring duties and effective dates.</t>
        </is>
      </c>
      <c r="G19" s="52"/>
      <c r="H19" s="52"/>
      <c r="I19" s="52"/>
      <c r="J19" s="52"/>
      <c r="K19" s="53"/>
      <c r="L19" s="53"/>
      <c r="M19" s="53"/>
      <c r="N19" s="53"/>
    </row>
    <row r="20" ht="85" customHeight="1">
      <c r="A20" s="56" t="str">
        <v>SP-S16-1</v>
      </c>
      <c r="B20" s="56" t="str">
        <v>Kansas</v>
      </c>
      <c r="C20" s="56" t="inlineStr">
        <is>
          <t xml:space="preserve">All sectors</t>
        </is>
      </c>
      <c r="D20" s="56" t="inlineStr">
        <is>
          <t xml:space="preserve">To research</t>
        </is>
      </c>
      <c r="E20" s="56"/>
      <c r="F20" s="56" t="inlineStr">
        <is>
          <t xml:space="preserve">For each sector you operate in the state, find the regulator, the covered entities and facilities, thresholds, reporting triggers and recipients, recurring duties and effective dates.</t>
        </is>
      </c>
      <c r="G20" s="56"/>
      <c r="H20" s="56"/>
      <c r="I20" s="56"/>
      <c r="J20" s="56"/>
      <c r="K20" s="53"/>
      <c r="L20" s="53"/>
      <c r="M20" s="53"/>
      <c r="N20" s="53"/>
    </row>
    <row r="21" ht="85" customHeight="1">
      <c r="A21" s="52" t="str">
        <v>SP-S17-1</v>
      </c>
      <c r="B21" s="52" t="str">
        <v>Kentucky</v>
      </c>
      <c r="C21" s="52" t="inlineStr">
        <is>
          <t xml:space="preserve">All sectors</t>
        </is>
      </c>
      <c r="D21" s="52" t="inlineStr">
        <is>
          <t xml:space="preserve">To research</t>
        </is>
      </c>
      <c r="E21" s="52"/>
      <c r="F21" s="52" t="inlineStr">
        <is>
          <t xml:space="preserve">For each sector you operate in the state, find the regulator, the covered entities and facilities, thresholds, reporting triggers and recipients, recurring duties and effective dates.</t>
        </is>
      </c>
      <c r="G21" s="52"/>
      <c r="H21" s="52"/>
      <c r="I21" s="52"/>
      <c r="J21" s="52"/>
      <c r="K21" s="53"/>
      <c r="L21" s="53"/>
      <c r="M21" s="53"/>
      <c r="N21" s="53"/>
    </row>
    <row r="22" ht="85" customHeight="1">
      <c r="A22" s="56" t="str">
        <v>SP-S18-1</v>
      </c>
      <c r="B22" s="56" t="str">
        <v>Louisiana</v>
      </c>
      <c r="C22" s="56" t="inlineStr">
        <is>
          <t xml:space="preserve">All sectors</t>
        </is>
      </c>
      <c r="D22" s="56" t="inlineStr">
        <is>
          <t xml:space="preserve">To research</t>
        </is>
      </c>
      <c r="E22" s="56"/>
      <c r="F22" s="56" t="inlineStr">
        <is>
          <t xml:space="preserve">For each sector you operate in the state, find the regulator, the covered entities and facilities, thresholds, reporting triggers and recipients, recurring duties and effective dates.</t>
        </is>
      </c>
      <c r="G22" s="56"/>
      <c r="H22" s="56"/>
      <c r="I22" s="56"/>
      <c r="J22" s="56"/>
      <c r="K22" s="53"/>
      <c r="L22" s="53"/>
      <c r="M22" s="53"/>
      <c r="N22" s="53"/>
    </row>
    <row r="23" ht="85" customHeight="1">
      <c r="A23" s="52" t="str">
        <v>SP-S19-1</v>
      </c>
      <c r="B23" s="52" t="str">
        <v>Maine</v>
      </c>
      <c r="C23" s="52" t="inlineStr">
        <is>
          <t xml:space="preserve">All sectors</t>
        </is>
      </c>
      <c r="D23" s="52" t="inlineStr">
        <is>
          <t xml:space="preserve">To research</t>
        </is>
      </c>
      <c r="E23" s="52"/>
      <c r="F23" s="52" t="inlineStr">
        <is>
          <t xml:space="preserve">For each sector you operate in the state, find the regulator, the covered entities and facilities, thresholds, reporting triggers and recipients, recurring duties and effective dates.</t>
        </is>
      </c>
      <c r="G23" s="52"/>
      <c r="H23" s="52"/>
      <c r="I23" s="52"/>
      <c r="J23" s="52"/>
      <c r="K23" s="53"/>
      <c r="L23" s="53"/>
      <c r="M23" s="53"/>
      <c r="N23" s="53"/>
    </row>
    <row r="24" ht="85" customHeight="1">
      <c r="A24" s="56" t="str">
        <v>SP-S20-1</v>
      </c>
      <c r="B24" s="56" t="str">
        <v>Maryland</v>
      </c>
      <c r="C24" s="56" t="inlineStr">
        <is>
          <t xml:space="preserve">All sectors</t>
        </is>
      </c>
      <c r="D24" s="56" t="inlineStr">
        <is>
          <t xml:space="preserve">To research</t>
        </is>
      </c>
      <c r="E24" s="56"/>
      <c r="F24" s="56" t="inlineStr">
        <is>
          <t xml:space="preserve">For each sector you operate in the state, find the regulator, the covered entities and facilities, thresholds, reporting triggers and recipients, recurring duties and effective dates.</t>
        </is>
      </c>
      <c r="G24" s="56"/>
      <c r="H24" s="56"/>
      <c r="I24" s="56"/>
      <c r="J24" s="56"/>
      <c r="K24" s="53"/>
      <c r="L24" s="53"/>
      <c r="M24" s="53"/>
      <c r="N24" s="53"/>
    </row>
    <row r="25" ht="85" customHeight="1">
      <c r="A25" s="52" t="str">
        <v>SP-S21-1</v>
      </c>
      <c r="B25" s="52" t="str">
        <v>Massachusetts</v>
      </c>
      <c r="C25" s="52" t="inlineStr">
        <is>
          <t xml:space="preserve">All sectors</t>
        </is>
      </c>
      <c r="D25" s="52" t="inlineStr">
        <is>
          <t xml:space="preserve">To research</t>
        </is>
      </c>
      <c r="E25" s="52"/>
      <c r="F25" s="52" t="inlineStr">
        <is>
          <t xml:space="preserve">For each sector you operate in the state, find the regulator, the covered entities and facilities, thresholds, reporting triggers and recipients, recurring duties and effective dates.</t>
        </is>
      </c>
      <c r="G25" s="52"/>
      <c r="H25" s="52"/>
      <c r="I25" s="52"/>
      <c r="J25" s="52"/>
      <c r="K25" s="53"/>
      <c r="L25" s="53"/>
      <c r="M25" s="53"/>
      <c r="N25" s="53"/>
    </row>
    <row r="26" ht="85" customHeight="1">
      <c r="A26" s="56" t="str">
        <v>SP-S22-1</v>
      </c>
      <c r="B26" s="56" t="str">
        <v>Michigan</v>
      </c>
      <c r="C26" s="56" t="inlineStr">
        <is>
          <t xml:space="preserve">All sectors</t>
        </is>
      </c>
      <c r="D26" s="56" t="inlineStr">
        <is>
          <t xml:space="preserve">To research</t>
        </is>
      </c>
      <c r="E26" s="56"/>
      <c r="F26" s="56" t="inlineStr">
        <is>
          <t xml:space="preserve">For each sector you operate in the state, find the regulator, the covered entities and facilities, thresholds, reporting triggers and recipients, recurring duties and effective dates.</t>
        </is>
      </c>
      <c r="G26" s="56"/>
      <c r="H26" s="56"/>
      <c r="I26" s="56"/>
      <c r="J26" s="56"/>
      <c r="K26" s="53"/>
      <c r="L26" s="53"/>
      <c r="M26" s="53"/>
      <c r="N26" s="53"/>
    </row>
    <row r="27" ht="160" customHeight="1">
      <c r="A27" s="52" t="str">
        <v>SP-S23-1</v>
      </c>
      <c r="B27" s="52" t="str">
        <v>Minnesota</v>
      </c>
      <c r="C27" s="52" t="inlineStr">
        <is>
          <t xml:space="preserve">All sectors</t>
        </is>
      </c>
      <c r="D27" s="52" t="inlineStr">
        <is>
          <t xml:space="preserve">To research</t>
        </is>
      </c>
      <c r="E27" s="52"/>
      <c r="F27" s="52" t="inlineStr">
        <is>
          <t xml:space="preserve">For each sector you operate in the state, find the regulator, the covered entities and facilities, thresholds, reporting triggers and recipients, recurring duties and effective dates.</t>
        </is>
      </c>
      <c r="G27" s="52"/>
      <c r="H27" s="52"/>
      <c r="I27" s="52"/>
      <c r="J27" s="52"/>
      <c r="K27" s="53"/>
      <c r="L27" s="53"/>
      <c r="M27" s="53"/>
      <c r="N27" s="53"/>
    </row>
    <row r="28" ht="85" customHeight="1">
      <c r="A28" s="56" t="str">
        <v>SP-S24-1</v>
      </c>
      <c r="B28" s="56" t="str">
        <v>Mississippi</v>
      </c>
      <c r="C28" s="56" t="inlineStr">
        <is>
          <t xml:space="preserve">All sectors</t>
        </is>
      </c>
      <c r="D28" s="56" t="inlineStr">
        <is>
          <t xml:space="preserve">To research</t>
        </is>
      </c>
      <c r="E28" s="56"/>
      <c r="F28" s="56" t="inlineStr">
        <is>
          <t xml:space="preserve">For each sector you operate in the state, find the regulator, the covered entities and facilities, thresholds, reporting triggers and recipients, recurring duties and effective dates.</t>
        </is>
      </c>
      <c r="G28" s="56"/>
      <c r="H28" s="56"/>
      <c r="I28" s="56"/>
      <c r="J28" s="56"/>
      <c r="K28" s="53"/>
      <c r="L28" s="53"/>
      <c r="M28" s="53"/>
      <c r="N28" s="53"/>
    </row>
    <row r="29" ht="145" customHeight="1">
      <c r="A29" s="52" t="str">
        <v>SP-S25-1</v>
      </c>
      <c r="B29" s="52" t="str">
        <v>Missouri</v>
      </c>
      <c r="C29" s="52" t="inlineStr">
        <is>
          <t xml:space="preserve">All sectors</t>
        </is>
      </c>
      <c r="D29" s="52" t="inlineStr">
        <is>
          <t xml:space="preserve">To research</t>
        </is>
      </c>
      <c r="E29" s="52"/>
      <c r="F29" s="52" t="inlineStr">
        <is>
          <t xml:space="preserve">For each sector you operate in the state, find the regulator, the covered entities and facilities, thresholds, reporting triggers and recipients, recurring duties and effective dates.</t>
        </is>
      </c>
      <c r="G29" s="52"/>
      <c r="H29" s="52"/>
      <c r="I29" s="52"/>
      <c r="J29" s="52"/>
      <c r="K29" s="53"/>
      <c r="L29" s="53"/>
      <c r="M29" s="53"/>
      <c r="N29" s="53"/>
    </row>
    <row r="30" ht="85" customHeight="1">
      <c r="A30" s="56" t="str">
        <v>SP-S26-1</v>
      </c>
      <c r="B30" s="56" t="str">
        <v>Montana</v>
      </c>
      <c r="C30" s="56" t="inlineStr">
        <is>
          <t xml:space="preserve">All sectors</t>
        </is>
      </c>
      <c r="D30" s="56" t="inlineStr">
        <is>
          <t xml:space="preserve">To research</t>
        </is>
      </c>
      <c r="E30" s="56"/>
      <c r="F30" s="56" t="inlineStr">
        <is>
          <t xml:space="preserve">For each sector you operate in the state, find the regulator, the covered entities and facilities, thresholds, reporting triggers and recipients, recurring duties and effective dates.</t>
        </is>
      </c>
      <c r="G30" s="56"/>
      <c r="H30" s="56"/>
      <c r="I30" s="56"/>
      <c r="J30" s="56"/>
      <c r="K30" s="53"/>
      <c r="L30" s="53"/>
      <c r="M30" s="53"/>
      <c r="N30" s="53"/>
    </row>
    <row r="31" ht="85" customHeight="1">
      <c r="A31" s="52" t="str">
        <v>SP-S27-1</v>
      </c>
      <c r="B31" s="52" t="str">
        <v>Nebraska</v>
      </c>
      <c r="C31" s="52" t="inlineStr">
        <is>
          <t xml:space="preserve">All sectors</t>
        </is>
      </c>
      <c r="D31" s="52" t="inlineStr">
        <is>
          <t xml:space="preserve">To research</t>
        </is>
      </c>
      <c r="E31" s="52"/>
      <c r="F31" s="52" t="inlineStr">
        <is>
          <t xml:space="preserve">For each sector you operate in the state, find the regulator, the covered entities and facilities, thresholds, reporting triggers and recipients, recurring duties and effective dates.</t>
        </is>
      </c>
      <c r="G31" s="52"/>
      <c r="H31" s="52"/>
      <c r="I31" s="52"/>
      <c r="J31" s="52"/>
      <c r="K31" s="53"/>
      <c r="L31" s="53"/>
      <c r="M31" s="53"/>
      <c r="N31" s="53"/>
    </row>
    <row r="32" ht="85" customHeight="1">
      <c r="A32" s="56" t="str">
        <v>SP-S28-1</v>
      </c>
      <c r="B32" s="56" t="str">
        <v>Nevada</v>
      </c>
      <c r="C32" s="56" t="inlineStr">
        <is>
          <t xml:space="preserve">All sectors</t>
        </is>
      </c>
      <c r="D32" s="56" t="inlineStr">
        <is>
          <t xml:space="preserve">To research</t>
        </is>
      </c>
      <c r="E32" s="56"/>
      <c r="F32" s="56" t="inlineStr">
        <is>
          <t xml:space="preserve">For each sector you operate in the state, find the regulator, the covered entities and facilities, thresholds, reporting triggers and recipients, recurring duties and effective dates.</t>
        </is>
      </c>
      <c r="G32" s="56"/>
      <c r="H32" s="56"/>
      <c r="I32" s="56"/>
      <c r="J32" s="56"/>
      <c r="K32" s="53"/>
      <c r="L32" s="53"/>
      <c r="M32" s="53"/>
      <c r="N32" s="53"/>
    </row>
    <row r="33" ht="85" customHeight="1">
      <c r="A33" s="52" t="str">
        <v>SP-S29-1</v>
      </c>
      <c r="B33" s="52" t="str">
        <v>New Hampshire</v>
      </c>
      <c r="C33" s="52" t="inlineStr">
        <is>
          <t xml:space="preserve">All sectors</t>
        </is>
      </c>
      <c r="D33" s="52" t="inlineStr">
        <is>
          <t xml:space="preserve">To research</t>
        </is>
      </c>
      <c r="E33" s="52"/>
      <c r="F33" s="52" t="inlineStr">
        <is>
          <t xml:space="preserve">For each sector you operate in the state, find the regulator, the covered entities and facilities, thresholds, reporting triggers and recipients, recurring duties and effective dates.</t>
        </is>
      </c>
      <c r="G33" s="52"/>
      <c r="H33" s="52"/>
      <c r="I33" s="52"/>
      <c r="J33" s="52"/>
      <c r="K33" s="53"/>
      <c r="L33" s="53"/>
      <c r="M33" s="53"/>
      <c r="N33" s="53"/>
    </row>
    <row r="34" ht="85" customHeight="1">
      <c r="A34" s="56" t="str">
        <v>SP-S30-1</v>
      </c>
      <c r="B34" s="56" t="str">
        <v>New Jersey</v>
      </c>
      <c r="C34" s="56" t="inlineStr">
        <is>
          <t xml:space="preserve">All sectors</t>
        </is>
      </c>
      <c r="D34" s="56" t="inlineStr">
        <is>
          <t xml:space="preserve">To research</t>
        </is>
      </c>
      <c r="E34" s="56"/>
      <c r="F34" s="56" t="inlineStr">
        <is>
          <t xml:space="preserve">For each sector you operate in the state, find the regulator, the covered entities and facilities, thresholds, reporting triggers and recipients, recurring duties and effective dates.</t>
        </is>
      </c>
      <c r="G34" s="56"/>
      <c r="H34" s="56"/>
      <c r="I34" s="56"/>
      <c r="J34" s="56"/>
      <c r="K34" s="53"/>
      <c r="L34" s="53"/>
      <c r="M34" s="53"/>
      <c r="N34" s="53"/>
    </row>
    <row r="35" ht="85" customHeight="1">
      <c r="A35" s="52" t="str">
        <v>SP-S31-1</v>
      </c>
      <c r="B35" s="52" t="str">
        <v>New Mexico</v>
      </c>
      <c r="C35" s="52" t="inlineStr">
        <is>
          <t xml:space="preserve">All sectors</t>
        </is>
      </c>
      <c r="D35" s="52" t="inlineStr">
        <is>
          <t xml:space="preserve">To research</t>
        </is>
      </c>
      <c r="E35" s="52"/>
      <c r="F35" s="52" t="inlineStr">
        <is>
          <t xml:space="preserve">For each sector you operate in the state, find the regulator, the covered entities and facilities, thresholds, reporting triggers and recipients, recurring duties and effective dates.</t>
        </is>
      </c>
      <c r="G35" s="52"/>
      <c r="H35" s="52"/>
      <c r="I35" s="52"/>
      <c r="J35" s="52"/>
      <c r="K35" s="53"/>
      <c r="L35" s="53"/>
      <c r="M35" s="53"/>
      <c r="N35" s="53"/>
    </row>
    <row r="36" ht="85" customHeight="1">
      <c r="A36" s="56" t="str">
        <v>SP-S32-1</v>
      </c>
      <c r="B36" s="56" t="str">
        <v>New York</v>
      </c>
      <c r="C36" s="56" t="inlineStr">
        <is>
          <t xml:space="preserve">All sectors</t>
        </is>
      </c>
      <c r="D36" s="56" t="inlineStr">
        <is>
          <t xml:space="preserve">To research</t>
        </is>
      </c>
      <c r="E36" s="56"/>
      <c r="F36" s="56" t="inlineStr">
        <is>
          <t xml:space="preserve">For each sector you operate in the state, find the regulator, the covered entities and facilities, thresholds, reporting triggers and recipients, recurring duties and effective dates.</t>
        </is>
      </c>
      <c r="G36" s="56"/>
      <c r="H36" s="56"/>
      <c r="I36" s="56"/>
      <c r="J36" s="56"/>
      <c r="K36" s="53"/>
      <c r="L36" s="53"/>
      <c r="M36" s="53"/>
      <c r="N36" s="53"/>
    </row>
    <row r="37" ht="85" customHeight="1">
      <c r="A37" s="52" t="str">
        <v>SP-S33-1</v>
      </c>
      <c r="B37" s="52" t="str">
        <v>North Carolina</v>
      </c>
      <c r="C37" s="52" t="inlineStr">
        <is>
          <t xml:space="preserve">All sectors</t>
        </is>
      </c>
      <c r="D37" s="52" t="inlineStr">
        <is>
          <t xml:space="preserve">To research</t>
        </is>
      </c>
      <c r="E37" s="52"/>
      <c r="F37" s="52" t="inlineStr">
        <is>
          <t xml:space="preserve">For each sector you operate in the state, find the regulator, the covered entities and facilities, thresholds, reporting triggers and recipients, recurring duties and effective dates.</t>
        </is>
      </c>
      <c r="G37" s="52"/>
      <c r="H37" s="52"/>
      <c r="I37" s="52"/>
      <c r="J37" s="52"/>
      <c r="K37" s="53"/>
      <c r="L37" s="53"/>
      <c r="M37" s="53"/>
      <c r="N37" s="53"/>
    </row>
    <row r="38" ht="85" customHeight="1">
      <c r="A38" s="56" t="str">
        <v>SP-S34-1</v>
      </c>
      <c r="B38" s="56" t="str">
        <v>North Dakota</v>
      </c>
      <c r="C38" s="56" t="inlineStr">
        <is>
          <t xml:space="preserve">All sectors</t>
        </is>
      </c>
      <c r="D38" s="56" t="inlineStr">
        <is>
          <t xml:space="preserve">To research</t>
        </is>
      </c>
      <c r="E38" s="56"/>
      <c r="F38" s="56" t="inlineStr">
        <is>
          <t xml:space="preserve">For each sector you operate in the state, find the regulator, the covered entities and facilities, thresholds, reporting triggers and recipients, recurring duties and effective dates.</t>
        </is>
      </c>
      <c r="G38" s="56"/>
      <c r="H38" s="56"/>
      <c r="I38" s="56"/>
      <c r="J38" s="56"/>
      <c r="K38" s="53"/>
      <c r="L38" s="53"/>
      <c r="M38" s="53"/>
      <c r="N38" s="53"/>
    </row>
    <row r="39" ht="85" customHeight="1">
      <c r="A39" s="52" t="str">
        <v>SP-S35-1</v>
      </c>
      <c r="B39" s="52" t="str">
        <v>Ohio</v>
      </c>
      <c r="C39" s="52" t="inlineStr">
        <is>
          <t xml:space="preserve">All sectors</t>
        </is>
      </c>
      <c r="D39" s="52" t="inlineStr">
        <is>
          <t xml:space="preserve">To research</t>
        </is>
      </c>
      <c r="E39" s="52"/>
      <c r="F39" s="52" t="inlineStr">
        <is>
          <t xml:space="preserve">For each sector you operate in the state, find the regulator, the covered entities and facilities, thresholds, reporting triggers and recipients, recurring duties and effective dates.</t>
        </is>
      </c>
      <c r="G39" s="52"/>
      <c r="H39" s="52"/>
      <c r="I39" s="52"/>
      <c r="J39" s="52"/>
      <c r="K39" s="53"/>
      <c r="L39" s="53"/>
      <c r="M39" s="53"/>
      <c r="N39" s="53"/>
    </row>
    <row r="40" ht="85" customHeight="1">
      <c r="A40" s="56" t="str">
        <v>SP-S36-1</v>
      </c>
      <c r="B40" s="56" t="str">
        <v>Oklahoma</v>
      </c>
      <c r="C40" s="56" t="inlineStr">
        <is>
          <t xml:space="preserve">All sectors</t>
        </is>
      </c>
      <c r="D40" s="56" t="inlineStr">
        <is>
          <t xml:space="preserve">To research</t>
        </is>
      </c>
      <c r="E40" s="56"/>
      <c r="F40" s="56" t="inlineStr">
        <is>
          <t xml:space="preserve">For each sector you operate in the state, find the regulator, the covered entities and facilities, thresholds, reporting triggers and recipients, recurring duties and effective dates.</t>
        </is>
      </c>
      <c r="G40" s="56"/>
      <c r="H40" s="56"/>
      <c r="I40" s="56"/>
      <c r="J40" s="56"/>
      <c r="K40" s="53"/>
      <c r="L40" s="53"/>
      <c r="M40" s="53"/>
      <c r="N40" s="53"/>
    </row>
    <row r="41" ht="85" customHeight="1">
      <c r="A41" s="52" t="str">
        <v>SP-S37-1</v>
      </c>
      <c r="B41" s="52" t="str">
        <v>Oregon</v>
      </c>
      <c r="C41" s="52" t="inlineStr">
        <is>
          <t xml:space="preserve">All sectors</t>
        </is>
      </c>
      <c r="D41" s="52" t="inlineStr">
        <is>
          <t xml:space="preserve">To research</t>
        </is>
      </c>
      <c r="E41" s="52"/>
      <c r="F41" s="52" t="inlineStr">
        <is>
          <t xml:space="preserve">For each sector you operate in the state, find the regulator, the covered entities and facilities, thresholds, reporting triggers and recipients, recurring duties and effective dates.</t>
        </is>
      </c>
      <c r="G41" s="52"/>
      <c r="H41" s="52"/>
      <c r="I41" s="52"/>
      <c r="J41" s="52"/>
      <c r="K41" s="53"/>
      <c r="L41" s="53"/>
      <c r="M41" s="53"/>
      <c r="N41" s="53"/>
    </row>
    <row r="42" ht="85" customHeight="1">
      <c r="A42" s="56" t="str">
        <v>SP-S38-1</v>
      </c>
      <c r="B42" s="56" t="str">
        <v>Pennsylvania</v>
      </c>
      <c r="C42" s="56" t="inlineStr">
        <is>
          <t xml:space="preserve">All sectors</t>
        </is>
      </c>
      <c r="D42" s="56" t="inlineStr">
        <is>
          <t xml:space="preserve">To research</t>
        </is>
      </c>
      <c r="E42" s="56"/>
      <c r="F42" s="56" t="inlineStr">
        <is>
          <t xml:space="preserve">For each sector you operate in the state, find the regulator, the covered entities and facilities, thresholds, reporting triggers and recipients, recurring duties and effective dates.</t>
        </is>
      </c>
      <c r="G42" s="56"/>
      <c r="H42" s="56"/>
      <c r="I42" s="56"/>
      <c r="J42" s="56"/>
      <c r="K42" s="53"/>
      <c r="L42" s="53"/>
      <c r="M42" s="53"/>
      <c r="N42" s="53"/>
    </row>
    <row r="43" ht="85" customHeight="1">
      <c r="A43" s="52" t="str">
        <v>SP-S39-1</v>
      </c>
      <c r="B43" s="52" t="str">
        <v>Rhode Island</v>
      </c>
      <c r="C43" s="52" t="inlineStr">
        <is>
          <t xml:space="preserve">All sectors</t>
        </is>
      </c>
      <c r="D43" s="52" t="inlineStr">
        <is>
          <t xml:space="preserve">To research</t>
        </is>
      </c>
      <c r="E43" s="52"/>
      <c r="F43" s="52" t="inlineStr">
        <is>
          <t xml:space="preserve">For each sector you operate in the state, find the regulator, the covered entities and facilities, thresholds, reporting triggers and recipients, recurring duties and effective dates.</t>
        </is>
      </c>
      <c r="G43" s="52"/>
      <c r="H43" s="52"/>
      <c r="I43" s="52"/>
      <c r="J43" s="52"/>
      <c r="K43" s="53"/>
      <c r="L43" s="53"/>
      <c r="M43" s="53"/>
      <c r="N43" s="53"/>
    </row>
    <row r="44" ht="85" customHeight="1">
      <c r="A44" s="56" t="str">
        <v>SP-S40-1</v>
      </c>
      <c r="B44" s="56" t="str">
        <v>South Carolina</v>
      </c>
      <c r="C44" s="56" t="inlineStr">
        <is>
          <t xml:space="preserve">All sectors</t>
        </is>
      </c>
      <c r="D44" s="56" t="inlineStr">
        <is>
          <t xml:space="preserve">To research</t>
        </is>
      </c>
      <c r="E44" s="56"/>
      <c r="F44" s="56" t="inlineStr">
        <is>
          <t xml:space="preserve">For each sector you operate in the state, find the regulator, the covered entities and facilities, thresholds, reporting triggers and recipients, recurring duties and effective dates.</t>
        </is>
      </c>
      <c r="G44" s="56"/>
      <c r="H44" s="56"/>
      <c r="I44" s="56"/>
      <c r="J44" s="56"/>
      <c r="K44" s="53"/>
      <c r="L44" s="53"/>
      <c r="M44" s="53"/>
      <c r="N44" s="53"/>
    </row>
    <row r="45" ht="85" customHeight="1">
      <c r="A45" s="52" t="str">
        <v>SP-S41-1</v>
      </c>
      <c r="B45" s="52" t="str">
        <v>South Dakota</v>
      </c>
      <c r="C45" s="52" t="inlineStr">
        <is>
          <t xml:space="preserve">All sectors</t>
        </is>
      </c>
      <c r="D45" s="52" t="inlineStr">
        <is>
          <t xml:space="preserve">To research</t>
        </is>
      </c>
      <c r="E45" s="52"/>
      <c r="F45" s="52" t="inlineStr">
        <is>
          <t xml:space="preserve">For each sector you operate in the state, find the regulator, the covered entities and facilities, thresholds, reporting triggers and recipients, recurring duties and effective dates.</t>
        </is>
      </c>
      <c r="G45" s="52"/>
      <c r="H45" s="52"/>
      <c r="I45" s="52"/>
      <c r="J45" s="52"/>
      <c r="K45" s="53"/>
      <c r="L45" s="53"/>
      <c r="M45" s="53"/>
      <c r="N45" s="53"/>
    </row>
    <row r="46" ht="145" customHeight="1">
      <c r="A46" s="56" t="str">
        <v>SP-S42-1</v>
      </c>
      <c r="B46" s="56" t="str">
        <v>Tennessee</v>
      </c>
      <c r="C46" s="56" t="inlineStr">
        <is>
          <t xml:space="preserve">All sectors</t>
        </is>
      </c>
      <c r="D46" s="56" t="inlineStr">
        <is>
          <t xml:space="preserve">To research</t>
        </is>
      </c>
      <c r="E46" s="56"/>
      <c r="F46" s="56" t="inlineStr">
        <is>
          <t xml:space="preserve">For each sector you operate in the state, find the regulator, the covered entities and facilities, thresholds, reporting triggers and recipients, recurring duties and effective dates.</t>
        </is>
      </c>
      <c r="G46" s="56"/>
      <c r="H46" s="56"/>
      <c r="I46" s="56"/>
      <c r="J46" s="56"/>
      <c r="K46" s="53"/>
      <c r="L46" s="53"/>
      <c r="M46" s="53"/>
      <c r="N46" s="53"/>
    </row>
    <row r="47" ht="85" customHeight="1">
      <c r="A47" s="52" t="str">
        <v>SP-S43-1</v>
      </c>
      <c r="B47" s="52" t="str">
        <v>Texas</v>
      </c>
      <c r="C47" s="52" t="inlineStr">
        <is>
          <t xml:space="preserve">All sectors</t>
        </is>
      </c>
      <c r="D47" s="52" t="inlineStr">
        <is>
          <t xml:space="preserve">To research</t>
        </is>
      </c>
      <c r="E47" s="52"/>
      <c r="F47" s="52" t="inlineStr">
        <is>
          <t xml:space="preserve">For each sector you operate in the state, find the regulator, the covered entities and facilities, thresholds, reporting triggers and recipients, recurring duties and effective dates.</t>
        </is>
      </c>
      <c r="G47" s="52"/>
      <c r="H47" s="52"/>
      <c r="I47" s="52"/>
      <c r="J47" s="52"/>
      <c r="K47" s="53"/>
      <c r="L47" s="53"/>
      <c r="M47" s="53"/>
      <c r="N47" s="53"/>
    </row>
    <row r="48" ht="85" customHeight="1">
      <c r="A48" s="56" t="str">
        <v>SP-S44-1</v>
      </c>
      <c r="B48" s="56" t="str">
        <v>Utah</v>
      </c>
      <c r="C48" s="56" t="inlineStr">
        <is>
          <t xml:space="preserve">All sectors</t>
        </is>
      </c>
      <c r="D48" s="56" t="inlineStr">
        <is>
          <t xml:space="preserve">To research</t>
        </is>
      </c>
      <c r="E48" s="56"/>
      <c r="F48" s="56" t="inlineStr">
        <is>
          <t xml:space="preserve">For each sector you operate in the state, find the regulator, the covered entities and facilities, thresholds, reporting triggers and recipients, recurring duties and effective dates.</t>
        </is>
      </c>
      <c r="G48" s="56"/>
      <c r="H48" s="56"/>
      <c r="I48" s="56"/>
      <c r="J48" s="56"/>
      <c r="K48" s="53"/>
      <c r="L48" s="53"/>
      <c r="M48" s="53"/>
      <c r="N48" s="53"/>
    </row>
    <row r="49" ht="85" customHeight="1">
      <c r="A49" s="52" t="str">
        <v>SP-S45-1</v>
      </c>
      <c r="B49" s="52" t="str">
        <v>Vermont</v>
      </c>
      <c r="C49" s="52" t="inlineStr">
        <is>
          <t xml:space="preserve">All sectors</t>
        </is>
      </c>
      <c r="D49" s="52" t="inlineStr">
        <is>
          <t xml:space="preserve">To research</t>
        </is>
      </c>
      <c r="E49" s="52"/>
      <c r="F49" s="52" t="inlineStr">
        <is>
          <t xml:space="preserve">For each sector you operate in the state, find the regulator, the covered entities and facilities, thresholds, reporting triggers and recipients, recurring duties and effective dates.</t>
        </is>
      </c>
      <c r="G49" s="52"/>
      <c r="H49" s="52"/>
      <c r="I49" s="52"/>
      <c r="J49" s="52"/>
      <c r="K49" s="53"/>
      <c r="L49" s="53"/>
      <c r="M49" s="53"/>
      <c r="N49" s="53"/>
    </row>
    <row r="50" ht="85" customHeight="1">
      <c r="A50" s="56" t="str">
        <v>SP-S46-1</v>
      </c>
      <c r="B50" s="56" t="str">
        <v>Virginia</v>
      </c>
      <c r="C50" s="56" t="inlineStr">
        <is>
          <t xml:space="preserve">All sectors</t>
        </is>
      </c>
      <c r="D50" s="56" t="inlineStr">
        <is>
          <t xml:space="preserve">To research</t>
        </is>
      </c>
      <c r="E50" s="56"/>
      <c r="F50" s="56" t="inlineStr">
        <is>
          <t xml:space="preserve">For each sector you operate in the state, find the regulator, the covered entities and facilities, thresholds, reporting triggers and recipients, recurring duties and effective dates.</t>
        </is>
      </c>
      <c r="G50" s="56"/>
      <c r="H50" s="56"/>
      <c r="I50" s="56"/>
      <c r="J50" s="56"/>
      <c r="K50" s="53"/>
      <c r="L50" s="53"/>
      <c r="M50" s="53"/>
      <c r="N50" s="53"/>
    </row>
    <row r="51" ht="85" customHeight="1">
      <c r="A51" s="52" t="str">
        <v>SP-S47-1</v>
      </c>
      <c r="B51" s="52" t="str">
        <v>Washington</v>
      </c>
      <c r="C51" s="52" t="inlineStr">
        <is>
          <t xml:space="preserve">All sectors</t>
        </is>
      </c>
      <c r="D51" s="52" t="inlineStr">
        <is>
          <t xml:space="preserve">To research</t>
        </is>
      </c>
      <c r="E51" s="52"/>
      <c r="F51" s="52" t="inlineStr">
        <is>
          <t xml:space="preserve">For each sector you operate in the state, find the regulator, the covered entities and facilities, thresholds, reporting triggers and recipients, recurring duties and effective dates.</t>
        </is>
      </c>
      <c r="G51" s="52"/>
      <c r="H51" s="52"/>
      <c r="I51" s="52"/>
      <c r="J51" s="52"/>
      <c r="K51" s="53"/>
      <c r="L51" s="53"/>
      <c r="M51" s="53"/>
      <c r="N51" s="53"/>
    </row>
    <row r="52" ht="85" customHeight="1">
      <c r="A52" s="56" t="str">
        <v>SP-S48-1</v>
      </c>
      <c r="B52" s="56" t="str">
        <v>West Virginia</v>
      </c>
      <c r="C52" s="56" t="inlineStr">
        <is>
          <t xml:space="preserve">All sectors</t>
        </is>
      </c>
      <c r="D52" s="56" t="inlineStr">
        <is>
          <t xml:space="preserve">To research</t>
        </is>
      </c>
      <c r="E52" s="56"/>
      <c r="F52" s="56" t="inlineStr">
        <is>
          <t xml:space="preserve">For each sector you operate in the state, find the regulator, the covered entities and facilities, thresholds, reporting triggers and recipients, recurring duties and effective dates.</t>
        </is>
      </c>
      <c r="G52" s="56"/>
      <c r="H52" s="56"/>
      <c r="I52" s="56"/>
      <c r="J52" s="56"/>
      <c r="K52" s="53"/>
      <c r="L52" s="53"/>
      <c r="M52" s="53"/>
      <c r="N52" s="53"/>
    </row>
    <row r="53" ht="85" customHeight="1">
      <c r="A53" s="52" t="str">
        <v>SP-S49-1</v>
      </c>
      <c r="B53" s="52" t="str">
        <v>Wisconsin</v>
      </c>
      <c r="C53" s="52" t="inlineStr">
        <is>
          <t xml:space="preserve">All sectors</t>
        </is>
      </c>
      <c r="D53" s="52" t="inlineStr">
        <is>
          <t xml:space="preserve">To research</t>
        </is>
      </c>
      <c r="E53" s="52"/>
      <c r="F53" s="52" t="inlineStr">
        <is>
          <t xml:space="preserve">For each sector you operate in the state, find the regulator, the covered entities and facilities, thresholds, reporting triggers and recipients, recurring duties and effective dates.</t>
        </is>
      </c>
      <c r="G53" s="52"/>
      <c r="H53" s="52"/>
      <c r="I53" s="52"/>
      <c r="J53" s="52"/>
      <c r="K53" s="53"/>
      <c r="L53" s="53"/>
      <c r="M53" s="53"/>
      <c r="N53" s="53"/>
    </row>
    <row r="54" ht="85" customHeight="1">
      <c r="A54" s="56" t="str">
        <v>SP-S50-1</v>
      </c>
      <c r="B54" s="56" t="str">
        <v>Wyoming</v>
      </c>
      <c r="C54" s="56" t="inlineStr">
        <is>
          <t xml:space="preserve">All sectors</t>
        </is>
      </c>
      <c r="D54" s="56" t="inlineStr">
        <is>
          <t xml:space="preserve">To research</t>
        </is>
      </c>
      <c r="E54" s="56"/>
      <c r="F54" s="56" t="inlineStr">
        <is>
          <t xml:space="preserve">For each sector you operate in the state, find the regulator, the covered entities and facilities, thresholds, reporting triggers and recipients, recurring duties and effective dates.</t>
        </is>
      </c>
      <c r="G54" s="56"/>
      <c r="H54" s="56"/>
      <c r="I54" s="56"/>
      <c r="J54" s="56"/>
      <c r="K54" s="53"/>
      <c r="L54" s="53"/>
      <c r="M54" s="53"/>
      <c r="N54" s="53"/>
    </row>
  </sheetData>
  <sheetProtection sheet="1" objects="1" scenarios="1" autoFilter="0" selectLockedCells="0" selectUnlockedCells="0" formatRows="0"/>
  <mergeCells>
    <mergeCell ref="A1:F1"/>
    <mergeCell ref="A2:F2"/>
    <mergeCell ref="A3:B3"/>
  </mergeCells>
  <printOptions headings="0" gridLines="0"/>
  <pageMargins left="0.35" right="0.35" top="0.45" bottom="0.45" header="0.2" footer="0.2"/>
  <pageSetup paperSize="1" orientation="landscape" fitToWidth="0" fitToHeight="0" scale="85" pageOrder="downThenOver"/>
  <headerFooter>
    <oddFooter>&amp;LGlobal Digital Forensics | QA 2026-10-17&amp;C&amp;A&amp;RPage &amp;P of &amp;N</oddFooter>
  </headerFooter>
  <colBreaks count="7" manualBreakCount="7">
    <brk id="4" min="0" max="1048575" man="1"/>
    <brk id="5" min="0" max="1048575" man="1"/>
    <brk id="6" min="0" max="1048575" man="1"/>
    <brk id="8" min="0" max="1048575" man="1"/>
    <brk id="10" min="0" max="1048575" man="1"/>
    <brk id="11" min="0" max="1048575" man="1"/>
    <brk id="12" min="0" max="1048575" man="1"/>
  </colBreaks>
  <tableParts count="1">
    <tablePart r:id="Rf1a79e0f1eea4d9e"/>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Start</vt:lpstr>
      <vt:lpstr>Work plan</vt:lpstr>
      <vt:lpstr>Applicability</vt:lpstr>
      <vt:lpstr>Assets</vt:lpstr>
      <vt:lpstr>Control checks</vt:lpstr>
      <vt:lpstr>Evidence</vt:lpstr>
      <vt:lpstr>Activity permits</vt:lpstr>
      <vt:lpstr>Findings</vt:lpstr>
      <vt:lpstr>Notifications</vt:lpstr>
      <vt:lpstr>Local duties</vt:lpstr>
      <vt:lpstr>Recurring duties</vt:lpstr>
      <vt:lpstr>Sources</vt:lpstr>
      <vt:lpstr>Review log</vt:lpstr>
      <vt:lpstr>State research</vt:lpstr>
      <vt:lpstr>Scope decisions</vt:lpstr>
      <vt:lpstr>Edition record</vt:lpstr>
      <vt:lpstr>Preparation</vt:lpstr>
      <vt:lpstr>Uncertainty</vt:lpstr>
      <vt:lpstr>Requirements</vt:lpstr>
      <vt:lpstr>Field record</vt:lpstr>
      <vt:lpstr>Assessment prep</vt:lpstr>
      <vt:lpstr>State depth</vt:lpstr>
    </vt:vector>
  </TitlesOfParts>
  <Company>Global Digital Forensics,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OT Assessment Project Workbook</dc:title>
  <dc:subject>Edition 2026-11-03. © 2026 Global Digital Forensics, Inc. All rights reserved.</dc:subject>
  <dc:creator>Global Digital Forensics</dc:creator>
  <cp:keywords/>
  <dc:description>© 2026 Global Digital Forensics, Inc. All rights reserved.</dc:description>
  <cp:lastModifiedBy>Global Digital Forensics</cp:lastModifiedBy>
  <dcterms:created xsi:type="dcterms:W3CDTF">2026-11-03T09:00:00Z</dcterms:created>
  <dcterms:modified xsi:type="dcterms:W3CDTF">2026-11-03T09:00:00Z</dcterms:modified>
</cp:coreProperties>
</file>